
<file path=[Content_Types].xml><?xml version="1.0" encoding="utf-8"?>
<Types xmlns="http://schemas.openxmlformats.org/package/2006/content-types">
  <Default Extension="data" ContentType="application/vnd.openxmlformats-officedocument.model+data"/>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xml" ContentType="application/vnd.openxmlformats-officedocument.drawing+xml"/>
  <Override PartName="/xl/slicers/slicer1.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858923d979499afc/Desktop/ADVANCED EXCEL DATA SET/"/>
    </mc:Choice>
  </mc:AlternateContent>
  <xr:revisionPtr revIDLastSave="0" documentId="8_{165D2C37-D160-4580-9B96-E531C8053FF8}" xr6:coauthVersionLast="47" xr6:coauthVersionMax="47" xr10:uidLastSave="{00000000-0000-0000-0000-000000000000}"/>
  <bookViews>
    <workbookView xWindow="-120" yWindow="-120" windowWidth="20730" windowHeight="11160" activeTab="1" xr2:uid="{00000000-000D-0000-FFFF-FFFF00000000}"/>
  </bookViews>
  <sheets>
    <sheet name="Pivot Table Chart" sheetId="4" r:id="rId1"/>
    <sheet name="Dashboard" sheetId="6" r:id="rId2"/>
    <sheet name="Hospital_Data_Analysis_Limited_" sheetId="1" r:id="rId3"/>
  </sheets>
  <definedNames>
    <definedName name="_xlnm._FilterDatabase" localSheetId="2" hidden="1">Hospital_Data_Analysis_Limited_!$A$1:$P$201</definedName>
    <definedName name="_xlcn.WorksheetConnection_Hospital_Data_Analysis_Limited_A1M201" hidden="1">Hospital_Data_Analysis_Limited_!$A$1:$M$201</definedName>
    <definedName name="_xlcn.WorksheetConnection_Hospital_Data_Analysis_Limited_A1N201" hidden="1">Hospital_Data_Analysis_Limited_!$A$1:$N$201</definedName>
    <definedName name="_xlcn.WorksheetConnection_Hospital_Data_Analysis_Limited_A1O201" hidden="1">Hospital_Data_Analysis_Limited_!$A$1:$O$201</definedName>
    <definedName name="_xlcn.WorksheetConnection_Hospital_Data_Analysis_Limited_A1P201" hidden="1">Hospital_Data_Analysis_Limited_!$A$1:$P$201</definedName>
    <definedName name="_xlcn.WorksheetConnection_Hospital_Data_Analysis_Limited_AM" hidden="1">Hospital_Data_Analysis_Limited_!$A:$M</definedName>
    <definedName name="Slicer_Department">#N/A</definedName>
    <definedName name="Slicer_Diagnosis_Type">#N/A</definedName>
    <definedName name="Slicer_Insurance_Coverage__Grade">#N/A</definedName>
    <definedName name="Slicer_Length_of_Stay">#N/A</definedName>
    <definedName name="Slicer_Month">#N/A</definedName>
    <definedName name="Slicer_Readmission">#N/A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 cacheId="12" r:id="rId16"/>
    <pivotCache cacheId="13" r:id="rId17"/>
    <pivotCache cacheId="14" r:id="rId18"/>
    <pivotCache cacheId="15" r:id="rId19"/>
    <pivotCache cacheId="16" r:id="rId20"/>
    <pivotCache cacheId="17" r:id="rId21"/>
  </pivotCaches>
  <fileRecoveryPr repairLoad="1"/>
  <extLst>
    <ext xmlns:x14="http://schemas.microsoft.com/office/spreadsheetml/2009/9/main" uri="{876F7934-8845-4945-9796-88D515C7AA90}">
      <x14:pivotCaches>
        <pivotCache cacheId="18" r:id="rId22"/>
        <pivotCache cacheId="19"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Hospital_Data_Analysis_Limited_!$A:$M"/>
          <x15:modelTable id="Range 1" name="Range 1" connection="WorksheetConnection_Hospital_Data_Analysis_Limited_!$A$1:$M$201"/>
          <x15:modelTable id="Range 2" name="Range 2" connection="WorksheetConnection_Hospital_Data_Analysis_Limited_!$A$1:$N$201"/>
          <x15:modelTable id="Range 3" name="Range 3" connection="WorksheetConnection_Hospital_Data_Analysis_Limited_!$A$1:$O$201"/>
          <x15:modelTable id="Range 4" name="Range 4" connection="WorksheetConnection_Hospital_Data_Analysis_Limited_!$A$1:$P$201"/>
        </x15:modelTables>
        <x15:modelRelationships>
          <x15:modelRelationship fromTable="Range" fromColumn="Patient_ID" toTable="Range 3" toColumn="Patient_ID"/>
          <x15:modelRelationship fromTable="Range 2" fromColumn="Patient_ID" toTable="Range 1" toColumn="Patient_ID"/>
          <x15:modelRelationship fromTable="Range 3" fromColumn="Patient_ID" toTable="Range 1" toColumn="Patien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1" l="1" a="1"/>
  <c r="P3" i="1" s="1"/>
  <c r="P4" i="1" a="1"/>
  <c r="P4" i="1" s="1"/>
  <c r="P5" i="1" a="1"/>
  <c r="P5" i="1" s="1"/>
  <c r="P6" i="1" a="1"/>
  <c r="P6" i="1" s="1"/>
  <c r="P7" i="1" a="1"/>
  <c r="P7" i="1" s="1"/>
  <c r="P8" i="1" a="1"/>
  <c r="P8" i="1" s="1"/>
  <c r="P9" i="1" a="1"/>
  <c r="P9" i="1" s="1"/>
  <c r="P10" i="1" a="1"/>
  <c r="P10" i="1" s="1"/>
  <c r="P11" i="1" a="1"/>
  <c r="P11" i="1" s="1"/>
  <c r="P12" i="1" a="1"/>
  <c r="P12" i="1" s="1"/>
  <c r="P13" i="1" a="1"/>
  <c r="P13" i="1" s="1"/>
  <c r="P14" i="1" a="1"/>
  <c r="P14" i="1" s="1"/>
  <c r="P15" i="1" a="1"/>
  <c r="P15" i="1" s="1"/>
  <c r="P16" i="1" a="1"/>
  <c r="P16" i="1" s="1"/>
  <c r="P17" i="1" a="1"/>
  <c r="P17" i="1" s="1"/>
  <c r="P18" i="1" a="1"/>
  <c r="P18" i="1" s="1"/>
  <c r="P19" i="1" a="1"/>
  <c r="P19" i="1" s="1"/>
  <c r="P20" i="1" a="1"/>
  <c r="P20" i="1" s="1"/>
  <c r="P21" i="1" a="1"/>
  <c r="P21" i="1" s="1"/>
  <c r="P22" i="1" a="1"/>
  <c r="P22" i="1" s="1"/>
  <c r="P23" i="1" a="1"/>
  <c r="P23" i="1" s="1"/>
  <c r="P24" i="1" a="1"/>
  <c r="P24" i="1" s="1"/>
  <c r="P25" i="1" a="1"/>
  <c r="P25" i="1" s="1"/>
  <c r="P26" i="1" a="1"/>
  <c r="P26" i="1" s="1"/>
  <c r="P27" i="1" a="1"/>
  <c r="P27" i="1" s="1"/>
  <c r="P28" i="1" a="1"/>
  <c r="P28" i="1" s="1"/>
  <c r="P29" i="1" a="1"/>
  <c r="P29" i="1" s="1"/>
  <c r="P30" i="1" a="1"/>
  <c r="P30" i="1" s="1"/>
  <c r="P31" i="1" a="1"/>
  <c r="P31" i="1" s="1"/>
  <c r="P32" i="1" a="1"/>
  <c r="P32" i="1" s="1"/>
  <c r="P33" i="1" a="1"/>
  <c r="P33" i="1" s="1"/>
  <c r="P34" i="1" a="1"/>
  <c r="P34" i="1" s="1"/>
  <c r="P35" i="1" a="1"/>
  <c r="P35" i="1" s="1"/>
  <c r="P36" i="1" a="1"/>
  <c r="P36" i="1" s="1"/>
  <c r="P37" i="1" a="1"/>
  <c r="P37" i="1" s="1"/>
  <c r="P38" i="1" a="1"/>
  <c r="P38" i="1" s="1"/>
  <c r="P39" i="1" a="1"/>
  <c r="P39" i="1" s="1"/>
  <c r="P40" i="1" a="1"/>
  <c r="P40" i="1" s="1"/>
  <c r="P41" i="1" a="1"/>
  <c r="P41" i="1" s="1"/>
  <c r="P42" i="1" a="1"/>
  <c r="P42" i="1" s="1"/>
  <c r="P43" i="1" a="1"/>
  <c r="P43" i="1" s="1"/>
  <c r="P44" i="1" a="1"/>
  <c r="P44" i="1" s="1"/>
  <c r="P45" i="1" a="1"/>
  <c r="P45" i="1" s="1"/>
  <c r="P46" i="1" a="1"/>
  <c r="P46" i="1" s="1"/>
  <c r="P47" i="1" a="1"/>
  <c r="P47" i="1" s="1"/>
  <c r="P48" i="1" a="1"/>
  <c r="P48" i="1" s="1"/>
  <c r="P49" i="1" a="1"/>
  <c r="P49" i="1" s="1"/>
  <c r="P50" i="1" a="1"/>
  <c r="P50" i="1" s="1"/>
  <c r="P51" i="1" a="1"/>
  <c r="P51" i="1" s="1"/>
  <c r="P52" i="1" a="1"/>
  <c r="P52" i="1" s="1"/>
  <c r="P53" i="1" a="1"/>
  <c r="P53" i="1" s="1"/>
  <c r="P54" i="1" a="1"/>
  <c r="P54" i="1" s="1"/>
  <c r="P55" i="1" a="1"/>
  <c r="P55" i="1" s="1"/>
  <c r="P56" i="1" a="1"/>
  <c r="P56" i="1" s="1"/>
  <c r="P57" i="1" a="1"/>
  <c r="P57" i="1" s="1"/>
  <c r="P58" i="1" a="1"/>
  <c r="P58" i="1" s="1"/>
  <c r="P59" i="1" a="1"/>
  <c r="P59" i="1" s="1"/>
  <c r="P60" i="1" a="1"/>
  <c r="P60" i="1" s="1"/>
  <c r="P61" i="1" a="1"/>
  <c r="P61" i="1" s="1"/>
  <c r="P62" i="1" a="1"/>
  <c r="P62" i="1" s="1"/>
  <c r="P63" i="1" a="1"/>
  <c r="P63" i="1" s="1"/>
  <c r="P64" i="1" a="1"/>
  <c r="P64" i="1" s="1"/>
  <c r="P65" i="1" a="1"/>
  <c r="P65" i="1" s="1"/>
  <c r="P66" i="1" a="1"/>
  <c r="P66" i="1" s="1"/>
  <c r="P67" i="1" a="1"/>
  <c r="P67" i="1" s="1"/>
  <c r="P68" i="1" a="1"/>
  <c r="P68" i="1" s="1"/>
  <c r="P69" i="1" a="1"/>
  <c r="P69" i="1" s="1"/>
  <c r="P70" i="1" a="1"/>
  <c r="P70" i="1" s="1"/>
  <c r="P71" i="1" a="1"/>
  <c r="P71" i="1" s="1"/>
  <c r="P72" i="1" a="1"/>
  <c r="P72" i="1" s="1"/>
  <c r="P73" i="1" a="1"/>
  <c r="P73" i="1" s="1"/>
  <c r="P74" i="1" a="1"/>
  <c r="P74" i="1" s="1"/>
  <c r="P75" i="1" a="1"/>
  <c r="P75" i="1" s="1"/>
  <c r="P76" i="1" a="1"/>
  <c r="P76" i="1" s="1"/>
  <c r="P77" i="1" a="1"/>
  <c r="P77" i="1" s="1"/>
  <c r="P78" i="1" a="1"/>
  <c r="P78" i="1" s="1"/>
  <c r="P79" i="1" a="1"/>
  <c r="P79" i="1" s="1"/>
  <c r="P80" i="1" a="1"/>
  <c r="P80" i="1" s="1"/>
  <c r="P81" i="1" a="1"/>
  <c r="P81" i="1" s="1"/>
  <c r="P82" i="1" a="1"/>
  <c r="P82" i="1" s="1"/>
  <c r="P83" i="1" a="1"/>
  <c r="P83" i="1" s="1"/>
  <c r="P84" i="1" a="1"/>
  <c r="P84" i="1" s="1"/>
  <c r="P85" i="1" a="1"/>
  <c r="P85" i="1" s="1"/>
  <c r="P86" i="1" a="1"/>
  <c r="P86" i="1" s="1"/>
  <c r="P87" i="1" a="1"/>
  <c r="P87" i="1" s="1"/>
  <c r="P88" i="1" a="1"/>
  <c r="P88" i="1" s="1"/>
  <c r="P89" i="1" a="1"/>
  <c r="P89" i="1" s="1"/>
  <c r="P90" i="1" a="1"/>
  <c r="P90" i="1" s="1"/>
  <c r="P91" i="1" a="1"/>
  <c r="P91" i="1" s="1"/>
  <c r="P92" i="1" a="1"/>
  <c r="P92" i="1" s="1"/>
  <c r="P93" i="1" a="1"/>
  <c r="P93" i="1" s="1"/>
  <c r="P94" i="1" a="1"/>
  <c r="P94" i="1" s="1"/>
  <c r="P95" i="1" a="1"/>
  <c r="P95" i="1" s="1"/>
  <c r="P96" i="1" a="1"/>
  <c r="P96" i="1" s="1"/>
  <c r="P97" i="1" a="1"/>
  <c r="P97" i="1" s="1"/>
  <c r="P98" i="1" a="1"/>
  <c r="P98" i="1" s="1"/>
  <c r="P99" i="1" a="1"/>
  <c r="P99" i="1" s="1"/>
  <c r="P100" i="1" a="1"/>
  <c r="P100" i="1" s="1"/>
  <c r="P101" i="1" a="1"/>
  <c r="P101" i="1" s="1"/>
  <c r="P102" i="1" a="1"/>
  <c r="P102" i="1" s="1"/>
  <c r="P103" i="1" a="1"/>
  <c r="P103" i="1" s="1"/>
  <c r="P104" i="1" a="1"/>
  <c r="P104" i="1" s="1"/>
  <c r="P105" i="1" a="1"/>
  <c r="P105" i="1" s="1"/>
  <c r="P106" i="1" a="1"/>
  <c r="P106" i="1" s="1"/>
  <c r="P107" i="1" a="1"/>
  <c r="P107" i="1" s="1"/>
  <c r="P108" i="1" a="1"/>
  <c r="P108" i="1" s="1"/>
  <c r="P109" i="1" a="1"/>
  <c r="P109" i="1" s="1"/>
  <c r="P110" i="1" a="1"/>
  <c r="P110" i="1" s="1"/>
  <c r="P111" i="1" a="1"/>
  <c r="P111" i="1" s="1"/>
  <c r="P112" i="1" a="1"/>
  <c r="P112" i="1" s="1"/>
  <c r="P113" i="1" a="1"/>
  <c r="P113" i="1" s="1"/>
  <c r="P114" i="1" a="1"/>
  <c r="P114" i="1" s="1"/>
  <c r="P115" i="1" a="1"/>
  <c r="P115" i="1" s="1"/>
  <c r="P116" i="1" a="1"/>
  <c r="P116" i="1" s="1"/>
  <c r="P117" i="1" a="1"/>
  <c r="P117" i="1" s="1"/>
  <c r="P118" i="1" a="1"/>
  <c r="P118" i="1" s="1"/>
  <c r="P119" i="1" a="1"/>
  <c r="P119" i="1" s="1"/>
  <c r="P120" i="1" a="1"/>
  <c r="P120" i="1" s="1"/>
  <c r="P121" i="1" a="1"/>
  <c r="P121" i="1" s="1"/>
  <c r="P122" i="1" a="1"/>
  <c r="P122" i="1" s="1"/>
  <c r="P123" i="1" a="1"/>
  <c r="P123" i="1" s="1"/>
  <c r="P124" i="1" a="1"/>
  <c r="P124" i="1" s="1"/>
  <c r="P125" i="1" a="1"/>
  <c r="P125" i="1" s="1"/>
  <c r="P126" i="1" a="1"/>
  <c r="P126" i="1" s="1"/>
  <c r="P127" i="1" a="1"/>
  <c r="P127" i="1" s="1"/>
  <c r="P128" i="1" a="1"/>
  <c r="P128" i="1" s="1"/>
  <c r="P129" i="1" a="1"/>
  <c r="P129" i="1" s="1"/>
  <c r="P130" i="1" a="1"/>
  <c r="P130" i="1" s="1"/>
  <c r="P131" i="1" a="1"/>
  <c r="P131" i="1" s="1"/>
  <c r="P132" i="1" a="1"/>
  <c r="P132" i="1" s="1"/>
  <c r="P133" i="1" a="1"/>
  <c r="P133" i="1" s="1"/>
  <c r="P134" i="1" a="1"/>
  <c r="P134" i="1" s="1"/>
  <c r="P135" i="1" a="1"/>
  <c r="P135" i="1" s="1"/>
  <c r="P136" i="1" a="1"/>
  <c r="P136" i="1" s="1"/>
  <c r="P137" i="1" a="1"/>
  <c r="P137" i="1" s="1"/>
  <c r="P138" i="1" a="1"/>
  <c r="P138" i="1" s="1"/>
  <c r="P139" i="1" a="1"/>
  <c r="P139" i="1" s="1"/>
  <c r="P140" i="1" a="1"/>
  <c r="P140" i="1" s="1"/>
  <c r="P141" i="1" a="1"/>
  <c r="P141" i="1" s="1"/>
  <c r="P142" i="1" a="1"/>
  <c r="P142" i="1" s="1"/>
  <c r="P143" i="1" a="1"/>
  <c r="P143" i="1" s="1"/>
  <c r="P144" i="1" a="1"/>
  <c r="P144" i="1" s="1"/>
  <c r="P145" i="1" a="1"/>
  <c r="P145" i="1" s="1"/>
  <c r="P146" i="1" a="1"/>
  <c r="P146" i="1" s="1"/>
  <c r="P147" i="1" a="1"/>
  <c r="P147" i="1" s="1"/>
  <c r="P148" i="1" a="1"/>
  <c r="P148" i="1" s="1"/>
  <c r="P149" i="1" a="1"/>
  <c r="P149" i="1" s="1"/>
  <c r="P150" i="1" a="1"/>
  <c r="P150" i="1" s="1"/>
  <c r="P151" i="1" a="1"/>
  <c r="P151" i="1" s="1"/>
  <c r="P152" i="1" a="1"/>
  <c r="P152" i="1" s="1"/>
  <c r="P153" i="1" a="1"/>
  <c r="P153" i="1" s="1"/>
  <c r="P154" i="1" a="1"/>
  <c r="P154" i="1" s="1"/>
  <c r="P155" i="1" a="1"/>
  <c r="P155" i="1" s="1"/>
  <c r="P156" i="1" a="1"/>
  <c r="P156" i="1" s="1"/>
  <c r="P157" i="1" a="1"/>
  <c r="P157" i="1" s="1"/>
  <c r="P158" i="1" a="1"/>
  <c r="P158" i="1" s="1"/>
  <c r="P159" i="1" a="1"/>
  <c r="P159" i="1" s="1"/>
  <c r="P160" i="1" a="1"/>
  <c r="P160" i="1" s="1"/>
  <c r="P161" i="1" a="1"/>
  <c r="P161" i="1" s="1"/>
  <c r="P162" i="1" a="1"/>
  <c r="P162" i="1" s="1"/>
  <c r="P163" i="1" a="1"/>
  <c r="P163" i="1" s="1"/>
  <c r="P164" i="1" a="1"/>
  <c r="P164" i="1" s="1"/>
  <c r="P165" i="1" a="1"/>
  <c r="P165" i="1" s="1"/>
  <c r="P166" i="1" a="1"/>
  <c r="P166" i="1" s="1"/>
  <c r="P167" i="1" a="1"/>
  <c r="P167" i="1" s="1"/>
  <c r="P168" i="1" a="1"/>
  <c r="P168" i="1" s="1"/>
  <c r="P169" i="1" a="1"/>
  <c r="P169" i="1" s="1"/>
  <c r="P170" i="1" a="1"/>
  <c r="P170" i="1" s="1"/>
  <c r="P171" i="1" a="1"/>
  <c r="P171" i="1" s="1"/>
  <c r="P172" i="1" a="1"/>
  <c r="P172" i="1" s="1"/>
  <c r="P173" i="1" a="1"/>
  <c r="P173" i="1" s="1"/>
  <c r="P174" i="1" a="1"/>
  <c r="P174" i="1" s="1"/>
  <c r="P175" i="1" a="1"/>
  <c r="P175" i="1" s="1"/>
  <c r="P176" i="1" a="1"/>
  <c r="P176" i="1" s="1"/>
  <c r="P177" i="1" a="1"/>
  <c r="P177" i="1" s="1"/>
  <c r="P178" i="1" a="1"/>
  <c r="P178" i="1" s="1"/>
  <c r="P179" i="1" a="1"/>
  <c r="P179" i="1" s="1"/>
  <c r="P180" i="1" a="1"/>
  <c r="P180" i="1" s="1"/>
  <c r="P181" i="1" a="1"/>
  <c r="P181" i="1" s="1"/>
  <c r="P182" i="1" a="1"/>
  <c r="P182" i="1" s="1"/>
  <c r="P183" i="1" a="1"/>
  <c r="P183" i="1" s="1"/>
  <c r="P184" i="1" a="1"/>
  <c r="P184" i="1" s="1"/>
  <c r="P185" i="1" a="1"/>
  <c r="P185" i="1" s="1"/>
  <c r="P186" i="1" a="1"/>
  <c r="P186" i="1" s="1"/>
  <c r="P187" i="1" a="1"/>
  <c r="P187" i="1" s="1"/>
  <c r="P188" i="1" a="1"/>
  <c r="P188" i="1" s="1"/>
  <c r="P189" i="1" a="1"/>
  <c r="P189" i="1" s="1"/>
  <c r="P190" i="1" a="1"/>
  <c r="P190" i="1" s="1"/>
  <c r="P191" i="1" a="1"/>
  <c r="P191" i="1" s="1"/>
  <c r="P192" i="1" a="1"/>
  <c r="P192" i="1" s="1"/>
  <c r="P193" i="1" a="1"/>
  <c r="P193" i="1" s="1"/>
  <c r="P194" i="1" a="1"/>
  <c r="P194" i="1" s="1"/>
  <c r="P195" i="1" a="1"/>
  <c r="P195" i="1" s="1"/>
  <c r="P196" i="1" a="1"/>
  <c r="P196" i="1" s="1"/>
  <c r="P197" i="1" a="1"/>
  <c r="P197" i="1" s="1"/>
  <c r="P198" i="1" a="1"/>
  <c r="P198" i="1" s="1"/>
  <c r="P199" i="1" a="1"/>
  <c r="P199" i="1" s="1"/>
  <c r="P200" i="1" a="1"/>
  <c r="P200" i="1" s="1"/>
  <c r="P201" i="1" a="1"/>
  <c r="P201" i="1" s="1"/>
  <c r="P2" i="1" a="1"/>
  <c r="P2" i="1" s="1"/>
  <c r="L2" i="1"/>
  <c r="M2" i="1"/>
  <c r="N2" i="1" a="1"/>
  <c r="N2" i="1" s="1"/>
  <c r="L3" i="1"/>
  <c r="M3" i="1"/>
  <c r="N3" i="1" a="1"/>
  <c r="N3" i="1" s="1"/>
  <c r="L4" i="1"/>
  <c r="M4" i="1"/>
  <c r="N4" i="1" a="1"/>
  <c r="N4" i="1" s="1"/>
  <c r="O4" i="1"/>
  <c r="L5" i="1"/>
  <c r="M5" i="1"/>
  <c r="N5" i="1" a="1"/>
  <c r="N5" i="1" s="1"/>
  <c r="O5" i="1"/>
  <c r="L6" i="1"/>
  <c r="M6" i="1"/>
  <c r="N6" i="1" a="1"/>
  <c r="N6" i="1" s="1"/>
  <c r="O6" i="1"/>
  <c r="L7" i="1"/>
  <c r="M7" i="1"/>
  <c r="N7" i="1" a="1"/>
  <c r="N7" i="1" s="1"/>
  <c r="L8" i="1"/>
  <c r="M8" i="1"/>
  <c r="N8" i="1" a="1"/>
  <c r="N8" i="1" s="1"/>
  <c r="O8" i="1"/>
  <c r="L9" i="1"/>
  <c r="M9" i="1"/>
  <c r="N9" i="1" a="1"/>
  <c r="N9" i="1" s="1"/>
  <c r="O9" i="1"/>
  <c r="L10" i="1"/>
  <c r="M10" i="1"/>
  <c r="N10" i="1" a="1"/>
  <c r="N10" i="1" s="1"/>
  <c r="L11" i="1"/>
  <c r="M11" i="1"/>
  <c r="N11" i="1" a="1"/>
  <c r="N11" i="1" s="1"/>
  <c r="L12" i="1"/>
  <c r="M12" i="1"/>
  <c r="N12" i="1" a="1"/>
  <c r="N12" i="1" s="1"/>
  <c r="L13" i="1"/>
  <c r="M13" i="1"/>
  <c r="N13" i="1" a="1"/>
  <c r="N13" i="1" s="1"/>
  <c r="L14" i="1"/>
  <c r="M14" i="1"/>
  <c r="N14" i="1" a="1"/>
  <c r="N14" i="1" s="1"/>
  <c r="L15" i="1"/>
  <c r="M15" i="1"/>
  <c r="N15" i="1" a="1"/>
  <c r="N15" i="1" s="1"/>
  <c r="L16" i="1"/>
  <c r="M16" i="1"/>
  <c r="N16" i="1" a="1"/>
  <c r="N16" i="1" s="1"/>
  <c r="O16" i="1"/>
  <c r="L17" i="1"/>
  <c r="M17" i="1"/>
  <c r="N17" i="1" a="1"/>
  <c r="N17" i="1" s="1"/>
  <c r="L18" i="1"/>
  <c r="M18" i="1"/>
  <c r="N18" i="1" a="1"/>
  <c r="N18" i="1" s="1"/>
  <c r="L19" i="1"/>
  <c r="M19" i="1"/>
  <c r="N19" i="1" a="1"/>
  <c r="N19" i="1" s="1"/>
  <c r="L20" i="1"/>
  <c r="M20" i="1"/>
  <c r="N20" i="1" a="1"/>
  <c r="N20" i="1" s="1"/>
  <c r="L21" i="1"/>
  <c r="M21" i="1"/>
  <c r="N21" i="1" a="1"/>
  <c r="N21" i="1" s="1"/>
  <c r="L22" i="1"/>
  <c r="M22" i="1"/>
  <c r="N22" i="1" a="1"/>
  <c r="N22" i="1" s="1"/>
  <c r="L23" i="1"/>
  <c r="M23" i="1"/>
  <c r="N23" i="1" a="1"/>
  <c r="N23" i="1" s="1"/>
  <c r="L24" i="1"/>
  <c r="M24" i="1"/>
  <c r="N24" i="1" a="1"/>
  <c r="N24" i="1" s="1"/>
  <c r="L25" i="1"/>
  <c r="M25" i="1"/>
  <c r="N25" i="1" a="1"/>
  <c r="N25" i="1" s="1"/>
  <c r="L26" i="1"/>
  <c r="M26" i="1"/>
  <c r="N26" i="1" a="1"/>
  <c r="N26" i="1" s="1"/>
  <c r="L27" i="1"/>
  <c r="M27" i="1"/>
  <c r="N27" i="1" a="1"/>
  <c r="N27" i="1" s="1"/>
  <c r="O27" i="1"/>
  <c r="L28" i="1"/>
  <c r="M28" i="1"/>
  <c r="N28" i="1" a="1"/>
  <c r="N28" i="1" s="1"/>
  <c r="L29" i="1"/>
  <c r="M29" i="1"/>
  <c r="N29" i="1" a="1"/>
  <c r="N29" i="1" s="1"/>
  <c r="O29" i="1"/>
  <c r="L30" i="1"/>
  <c r="M30" i="1"/>
  <c r="N30" i="1" a="1"/>
  <c r="N30" i="1" s="1"/>
  <c r="L31" i="1"/>
  <c r="M31" i="1"/>
  <c r="N31" i="1" a="1"/>
  <c r="N31" i="1" s="1"/>
  <c r="L32" i="1"/>
  <c r="M32" i="1"/>
  <c r="N32" i="1" a="1"/>
  <c r="N32" i="1" s="1"/>
  <c r="L33" i="1"/>
  <c r="M33" i="1"/>
  <c r="N33" i="1" a="1"/>
  <c r="N33" i="1" s="1"/>
  <c r="L34" i="1"/>
  <c r="M34" i="1"/>
  <c r="N34" i="1" a="1"/>
  <c r="N34" i="1" s="1"/>
  <c r="L35" i="1"/>
  <c r="M35" i="1"/>
  <c r="N35" i="1" a="1"/>
  <c r="N35" i="1" s="1"/>
  <c r="O35" i="1"/>
  <c r="L36" i="1"/>
  <c r="M36" i="1"/>
  <c r="N36" i="1" a="1"/>
  <c r="N36" i="1" s="1"/>
  <c r="L37" i="1"/>
  <c r="M37" i="1"/>
  <c r="N37" i="1" a="1"/>
  <c r="N37" i="1" s="1"/>
  <c r="O37" i="1"/>
  <c r="L38" i="1"/>
  <c r="M38" i="1"/>
  <c r="N38" i="1" a="1"/>
  <c r="N38" i="1" s="1"/>
  <c r="O38" i="1"/>
  <c r="L39" i="1"/>
  <c r="M39" i="1"/>
  <c r="N39" i="1" a="1"/>
  <c r="N39" i="1" s="1"/>
  <c r="L40" i="1"/>
  <c r="M40" i="1"/>
  <c r="N40" i="1" a="1"/>
  <c r="N40" i="1" s="1"/>
  <c r="L41" i="1"/>
  <c r="M41" i="1"/>
  <c r="N41" i="1" a="1"/>
  <c r="N41" i="1" s="1"/>
  <c r="L42" i="1"/>
  <c r="M42" i="1"/>
  <c r="N42" i="1" a="1"/>
  <c r="N42" i="1" s="1"/>
  <c r="O42" i="1"/>
  <c r="L43" i="1"/>
  <c r="M43" i="1"/>
  <c r="N43" i="1" a="1"/>
  <c r="N43" i="1" s="1"/>
  <c r="L44" i="1"/>
  <c r="M44" i="1"/>
  <c r="N44" i="1" a="1"/>
  <c r="N44" i="1" s="1"/>
  <c r="L45" i="1"/>
  <c r="M45" i="1"/>
  <c r="N45" i="1" a="1"/>
  <c r="N45" i="1" s="1"/>
  <c r="L46" i="1"/>
  <c r="M46" i="1"/>
  <c r="N46" i="1" a="1"/>
  <c r="N46" i="1" s="1"/>
  <c r="L47" i="1"/>
  <c r="M47" i="1"/>
  <c r="N47" i="1" a="1"/>
  <c r="N47" i="1" s="1"/>
  <c r="L48" i="1"/>
  <c r="M48" i="1"/>
  <c r="N48" i="1" a="1"/>
  <c r="N48" i="1" s="1"/>
  <c r="L49" i="1"/>
  <c r="M49" i="1"/>
  <c r="N49" i="1" a="1"/>
  <c r="N49" i="1" s="1"/>
  <c r="L50" i="1"/>
  <c r="M50" i="1"/>
  <c r="N50" i="1" a="1"/>
  <c r="N50" i="1" s="1"/>
  <c r="L51" i="1"/>
  <c r="M51" i="1"/>
  <c r="N51" i="1" a="1"/>
  <c r="N51" i="1" s="1"/>
  <c r="L52" i="1"/>
  <c r="M52" i="1"/>
  <c r="N52" i="1" a="1"/>
  <c r="N52" i="1" s="1"/>
  <c r="L53" i="1"/>
  <c r="M53" i="1"/>
  <c r="N53" i="1" a="1"/>
  <c r="N53" i="1" s="1"/>
  <c r="L54" i="1"/>
  <c r="M54" i="1"/>
  <c r="N54" i="1" a="1"/>
  <c r="N54" i="1" s="1"/>
  <c r="L55" i="1"/>
  <c r="M55" i="1"/>
  <c r="N55" i="1" a="1"/>
  <c r="N55" i="1" s="1"/>
  <c r="L56" i="1"/>
  <c r="M56" i="1"/>
  <c r="N56" i="1" a="1"/>
  <c r="N56" i="1" s="1"/>
  <c r="L57" i="1"/>
  <c r="M57" i="1"/>
  <c r="N57" i="1" a="1"/>
  <c r="N57" i="1" s="1"/>
  <c r="L58" i="1"/>
  <c r="M58" i="1"/>
  <c r="N58" i="1" a="1"/>
  <c r="N58" i="1" s="1"/>
  <c r="L59" i="1"/>
  <c r="M59" i="1"/>
  <c r="N59" i="1" a="1"/>
  <c r="N59" i="1" s="1"/>
  <c r="L60" i="1"/>
  <c r="M60" i="1"/>
  <c r="N60" i="1" a="1"/>
  <c r="N60" i="1" s="1"/>
  <c r="L61" i="1"/>
  <c r="M61" i="1"/>
  <c r="N61" i="1" a="1"/>
  <c r="N61" i="1" s="1"/>
  <c r="L62" i="1"/>
  <c r="M62" i="1"/>
  <c r="N62" i="1" a="1"/>
  <c r="N62" i="1" s="1"/>
  <c r="L63" i="1"/>
  <c r="M63" i="1"/>
  <c r="N63" i="1" a="1"/>
  <c r="N63" i="1" s="1"/>
  <c r="L64" i="1"/>
  <c r="M64" i="1"/>
  <c r="N64" i="1" a="1"/>
  <c r="N64" i="1" s="1"/>
  <c r="L65" i="1"/>
  <c r="M65" i="1"/>
  <c r="N65" i="1" a="1"/>
  <c r="N65" i="1" s="1"/>
  <c r="O65" i="1"/>
  <c r="L66" i="1"/>
  <c r="M66" i="1"/>
  <c r="N66" i="1" a="1"/>
  <c r="N66" i="1" s="1"/>
  <c r="O66" i="1"/>
  <c r="L67" i="1"/>
  <c r="M67" i="1"/>
  <c r="N67" i="1" a="1"/>
  <c r="N67" i="1" s="1"/>
  <c r="L68" i="1"/>
  <c r="M68" i="1"/>
  <c r="N68" i="1" a="1"/>
  <c r="N68" i="1" s="1"/>
  <c r="L69" i="1"/>
  <c r="M69" i="1"/>
  <c r="N69" i="1" a="1"/>
  <c r="N69" i="1" s="1"/>
  <c r="O69" i="1"/>
  <c r="L70" i="1"/>
  <c r="M70" i="1"/>
  <c r="N70" i="1" a="1"/>
  <c r="N70" i="1" s="1"/>
  <c r="O70" i="1"/>
  <c r="L71" i="1"/>
  <c r="M71" i="1"/>
  <c r="N71" i="1" a="1"/>
  <c r="N71" i="1" s="1"/>
  <c r="O71" i="1"/>
  <c r="L72" i="1"/>
  <c r="M72" i="1"/>
  <c r="N72" i="1" a="1"/>
  <c r="N72" i="1" s="1"/>
  <c r="O72" i="1"/>
  <c r="L73" i="1"/>
  <c r="M73" i="1"/>
  <c r="N73" i="1" a="1"/>
  <c r="N73" i="1" s="1"/>
  <c r="O73" i="1"/>
  <c r="L74" i="1"/>
  <c r="M74" i="1"/>
  <c r="N74" i="1" a="1"/>
  <c r="N74" i="1" s="1"/>
  <c r="L75" i="1"/>
  <c r="M75" i="1"/>
  <c r="N75" i="1" a="1"/>
  <c r="N75" i="1" s="1"/>
  <c r="L76" i="1"/>
  <c r="M76" i="1"/>
  <c r="N76" i="1" a="1"/>
  <c r="N76" i="1" s="1"/>
  <c r="O76" i="1"/>
  <c r="L77" i="1"/>
  <c r="M77" i="1"/>
  <c r="N77" i="1" a="1"/>
  <c r="N77" i="1" s="1"/>
  <c r="L78" i="1"/>
  <c r="M78" i="1"/>
  <c r="N78" i="1" a="1"/>
  <c r="N78" i="1" s="1"/>
  <c r="O78" i="1"/>
  <c r="L79" i="1"/>
  <c r="M79" i="1"/>
  <c r="N79" i="1" a="1"/>
  <c r="N79" i="1" s="1"/>
  <c r="L80" i="1"/>
  <c r="M80" i="1"/>
  <c r="N80" i="1" a="1"/>
  <c r="N80" i="1" s="1"/>
  <c r="L81" i="1"/>
  <c r="M81" i="1"/>
  <c r="N81" i="1" a="1"/>
  <c r="N81" i="1" s="1"/>
  <c r="L82" i="1"/>
  <c r="M82" i="1"/>
  <c r="N82" i="1" a="1"/>
  <c r="N82" i="1" s="1"/>
  <c r="O82" i="1"/>
  <c r="L83" i="1"/>
  <c r="M83" i="1"/>
  <c r="N83" i="1" a="1"/>
  <c r="N83" i="1" s="1"/>
  <c r="L84" i="1"/>
  <c r="M84" i="1"/>
  <c r="N84" i="1" a="1"/>
  <c r="N84" i="1" s="1"/>
  <c r="O84" i="1"/>
  <c r="L85" i="1"/>
  <c r="M85" i="1"/>
  <c r="N85" i="1" a="1"/>
  <c r="N85" i="1" s="1"/>
  <c r="L86" i="1"/>
  <c r="M86" i="1"/>
  <c r="N86" i="1" a="1"/>
  <c r="N86" i="1" s="1"/>
  <c r="L87" i="1"/>
  <c r="M87" i="1"/>
  <c r="N87" i="1" a="1"/>
  <c r="N87" i="1" s="1"/>
  <c r="L88" i="1"/>
  <c r="M88" i="1"/>
  <c r="N88" i="1" a="1"/>
  <c r="N88" i="1" s="1"/>
  <c r="O88" i="1"/>
  <c r="L89" i="1"/>
  <c r="M89" i="1"/>
  <c r="N89" i="1" a="1"/>
  <c r="N89" i="1" s="1"/>
  <c r="L90" i="1"/>
  <c r="M90" i="1"/>
  <c r="N90" i="1" a="1"/>
  <c r="N90" i="1" s="1"/>
  <c r="O90" i="1"/>
  <c r="L91" i="1"/>
  <c r="M91" i="1"/>
  <c r="N91" i="1" a="1"/>
  <c r="N91" i="1" s="1"/>
  <c r="O91" i="1"/>
  <c r="L92" i="1"/>
  <c r="M92" i="1"/>
  <c r="N92" i="1" a="1"/>
  <c r="N92" i="1" s="1"/>
  <c r="L93" i="1"/>
  <c r="M93" i="1"/>
  <c r="N93" i="1" a="1"/>
  <c r="N93" i="1" s="1"/>
  <c r="O93" i="1"/>
  <c r="L94" i="1"/>
  <c r="M94" i="1"/>
  <c r="N94" i="1" a="1"/>
  <c r="N94" i="1" s="1"/>
  <c r="L95" i="1"/>
  <c r="M95" i="1"/>
  <c r="N95" i="1" a="1"/>
  <c r="N95" i="1" s="1"/>
  <c r="L96" i="1"/>
  <c r="M96" i="1"/>
  <c r="N96" i="1" a="1"/>
  <c r="N96" i="1" s="1"/>
  <c r="O96" i="1"/>
  <c r="L97" i="1"/>
  <c r="M97" i="1"/>
  <c r="N97" i="1" a="1"/>
  <c r="N97" i="1" s="1"/>
  <c r="L98" i="1"/>
  <c r="M98" i="1"/>
  <c r="N98" i="1" a="1"/>
  <c r="N98" i="1" s="1"/>
  <c r="L99" i="1"/>
  <c r="M99" i="1"/>
  <c r="N99" i="1" a="1"/>
  <c r="N99" i="1" s="1"/>
  <c r="L100" i="1"/>
  <c r="M100" i="1"/>
  <c r="N100" i="1" a="1"/>
  <c r="N100" i="1" s="1"/>
  <c r="L101" i="1"/>
  <c r="M101" i="1"/>
  <c r="N101" i="1" a="1"/>
  <c r="N101" i="1" s="1"/>
  <c r="L102" i="1"/>
  <c r="M102" i="1"/>
  <c r="N102" i="1" a="1"/>
  <c r="N102" i="1" s="1"/>
  <c r="L103" i="1"/>
  <c r="M103" i="1"/>
  <c r="N103" i="1" a="1"/>
  <c r="N103" i="1" s="1"/>
  <c r="L104" i="1"/>
  <c r="M104" i="1"/>
  <c r="N104" i="1" a="1"/>
  <c r="N104" i="1" s="1"/>
  <c r="O104" i="1"/>
  <c r="L105" i="1"/>
  <c r="M105" i="1"/>
  <c r="N105" i="1" a="1"/>
  <c r="N105" i="1" s="1"/>
  <c r="L106" i="1"/>
  <c r="M106" i="1"/>
  <c r="N106" i="1" a="1"/>
  <c r="N106" i="1" s="1"/>
  <c r="L107" i="1"/>
  <c r="M107" i="1"/>
  <c r="N107" i="1" a="1"/>
  <c r="N107" i="1" s="1"/>
  <c r="O107" i="1"/>
  <c r="L108" i="1"/>
  <c r="M108" i="1"/>
  <c r="N108" i="1" a="1"/>
  <c r="N108" i="1" s="1"/>
  <c r="L109" i="1"/>
  <c r="M109" i="1"/>
  <c r="N109" i="1" a="1"/>
  <c r="N109" i="1" s="1"/>
  <c r="O109" i="1"/>
  <c r="L110" i="1"/>
  <c r="M110" i="1"/>
  <c r="N110" i="1" a="1"/>
  <c r="N110" i="1" s="1"/>
  <c r="O110" i="1"/>
  <c r="L111" i="1"/>
  <c r="M111" i="1"/>
  <c r="N111" i="1" a="1"/>
  <c r="N111" i="1" s="1"/>
  <c r="L112" i="1"/>
  <c r="M112" i="1"/>
  <c r="N112" i="1" a="1"/>
  <c r="N112" i="1" s="1"/>
  <c r="O112" i="1"/>
  <c r="L113" i="1"/>
  <c r="M113" i="1"/>
  <c r="N113" i="1" a="1"/>
  <c r="N113" i="1" s="1"/>
  <c r="L114" i="1"/>
  <c r="M114" i="1"/>
  <c r="N114" i="1" a="1"/>
  <c r="N114" i="1" s="1"/>
  <c r="L115" i="1"/>
  <c r="M115" i="1"/>
  <c r="N115" i="1" a="1"/>
  <c r="N115" i="1" s="1"/>
  <c r="L116" i="1"/>
  <c r="M116" i="1"/>
  <c r="N116" i="1" a="1"/>
  <c r="N116" i="1" s="1"/>
  <c r="L117" i="1"/>
  <c r="M117" i="1"/>
  <c r="N117" i="1" a="1"/>
  <c r="N117" i="1" s="1"/>
  <c r="O117" i="1"/>
  <c r="L118" i="1"/>
  <c r="M118" i="1"/>
  <c r="N118" i="1" a="1"/>
  <c r="N118" i="1" s="1"/>
  <c r="L119" i="1"/>
  <c r="M119" i="1"/>
  <c r="N119" i="1" a="1"/>
  <c r="N119" i="1" s="1"/>
  <c r="L120" i="1"/>
  <c r="M120" i="1"/>
  <c r="N120" i="1" a="1"/>
  <c r="N120" i="1" s="1"/>
  <c r="L121" i="1"/>
  <c r="M121" i="1"/>
  <c r="N121" i="1" a="1"/>
  <c r="N121" i="1" s="1"/>
  <c r="O121" i="1"/>
  <c r="L122" i="1"/>
  <c r="M122" i="1"/>
  <c r="N122" i="1" a="1"/>
  <c r="N122" i="1" s="1"/>
  <c r="L123" i="1"/>
  <c r="M123" i="1"/>
  <c r="N123" i="1" a="1"/>
  <c r="N123" i="1" s="1"/>
  <c r="L124" i="1"/>
  <c r="M124" i="1"/>
  <c r="N124" i="1" a="1"/>
  <c r="N124" i="1" s="1"/>
  <c r="L125" i="1"/>
  <c r="M125" i="1"/>
  <c r="N125" i="1" a="1"/>
  <c r="N125" i="1" s="1"/>
  <c r="L126" i="1"/>
  <c r="M126" i="1"/>
  <c r="N126" i="1" a="1"/>
  <c r="N126" i="1" s="1"/>
  <c r="L127" i="1"/>
  <c r="M127" i="1"/>
  <c r="N127" i="1" a="1"/>
  <c r="N127" i="1" s="1"/>
  <c r="L128" i="1"/>
  <c r="M128" i="1"/>
  <c r="N128" i="1" a="1"/>
  <c r="N128" i="1" s="1"/>
  <c r="L129" i="1"/>
  <c r="M129" i="1"/>
  <c r="N129" i="1" a="1"/>
  <c r="N129" i="1" s="1"/>
  <c r="O129" i="1"/>
  <c r="L130" i="1"/>
  <c r="M130" i="1"/>
  <c r="N130" i="1" a="1"/>
  <c r="N130" i="1" s="1"/>
  <c r="L131" i="1"/>
  <c r="M131" i="1"/>
  <c r="N131" i="1" a="1"/>
  <c r="N131" i="1" s="1"/>
  <c r="L132" i="1"/>
  <c r="M132" i="1"/>
  <c r="N132" i="1" a="1"/>
  <c r="N132" i="1" s="1"/>
  <c r="L133" i="1"/>
  <c r="M133" i="1"/>
  <c r="N133" i="1" a="1"/>
  <c r="N133" i="1" s="1"/>
  <c r="L134" i="1"/>
  <c r="M134" i="1"/>
  <c r="N134" i="1" a="1"/>
  <c r="N134" i="1" s="1"/>
  <c r="O134" i="1"/>
  <c r="L135" i="1"/>
  <c r="M135" i="1"/>
  <c r="N135" i="1" a="1"/>
  <c r="N135" i="1" s="1"/>
  <c r="L136" i="1"/>
  <c r="M136" i="1"/>
  <c r="N136" i="1" a="1"/>
  <c r="N136" i="1" s="1"/>
  <c r="O136" i="1"/>
  <c r="L137" i="1"/>
  <c r="M137" i="1"/>
  <c r="N137" i="1" a="1"/>
  <c r="N137" i="1" s="1"/>
  <c r="L138" i="1"/>
  <c r="M138" i="1"/>
  <c r="N138" i="1" a="1"/>
  <c r="N138" i="1" s="1"/>
  <c r="O138" i="1"/>
  <c r="L139" i="1"/>
  <c r="M139" i="1"/>
  <c r="N139" i="1" a="1"/>
  <c r="N139" i="1" s="1"/>
  <c r="L140" i="1"/>
  <c r="M140" i="1"/>
  <c r="N140" i="1" a="1"/>
  <c r="N140" i="1" s="1"/>
  <c r="L141" i="1"/>
  <c r="M141" i="1"/>
  <c r="N141" i="1" a="1"/>
  <c r="N141" i="1" s="1"/>
  <c r="L142" i="1"/>
  <c r="M142" i="1"/>
  <c r="N142" i="1" a="1"/>
  <c r="N142" i="1" s="1"/>
  <c r="O142" i="1"/>
  <c r="L143" i="1"/>
  <c r="M143" i="1"/>
  <c r="N143" i="1" a="1"/>
  <c r="N143" i="1" s="1"/>
  <c r="O143" i="1"/>
  <c r="L144" i="1"/>
  <c r="M144" i="1"/>
  <c r="N144" i="1" a="1"/>
  <c r="N144" i="1" s="1"/>
  <c r="O144" i="1"/>
  <c r="L145" i="1"/>
  <c r="M145" i="1"/>
  <c r="N145" i="1" a="1"/>
  <c r="N145" i="1" s="1"/>
  <c r="L146" i="1"/>
  <c r="M146" i="1"/>
  <c r="N146" i="1" a="1"/>
  <c r="N146" i="1" s="1"/>
  <c r="O146" i="1"/>
  <c r="L147" i="1"/>
  <c r="M147" i="1"/>
  <c r="N147" i="1" a="1"/>
  <c r="N147" i="1" s="1"/>
  <c r="L148" i="1"/>
  <c r="M148" i="1"/>
  <c r="N148" i="1" a="1"/>
  <c r="N148" i="1" s="1"/>
  <c r="L149" i="1"/>
  <c r="M149" i="1"/>
  <c r="N149" i="1" a="1"/>
  <c r="N149" i="1" s="1"/>
  <c r="O149" i="1"/>
  <c r="L150" i="1"/>
  <c r="M150" i="1"/>
  <c r="N150" i="1" a="1"/>
  <c r="N150" i="1" s="1"/>
  <c r="L151" i="1"/>
  <c r="M151" i="1"/>
  <c r="N151" i="1" a="1"/>
  <c r="N151" i="1" s="1"/>
  <c r="L152" i="1"/>
  <c r="M152" i="1"/>
  <c r="N152" i="1" a="1"/>
  <c r="N152" i="1" s="1"/>
  <c r="O152" i="1"/>
  <c r="L153" i="1"/>
  <c r="M153" i="1"/>
  <c r="N153" i="1" a="1"/>
  <c r="N153" i="1" s="1"/>
  <c r="L154" i="1"/>
  <c r="M154" i="1"/>
  <c r="N154" i="1" a="1"/>
  <c r="N154" i="1" s="1"/>
  <c r="L155" i="1"/>
  <c r="M155" i="1"/>
  <c r="N155" i="1" a="1"/>
  <c r="N155" i="1" s="1"/>
  <c r="L156" i="1"/>
  <c r="M156" i="1"/>
  <c r="N156" i="1" a="1"/>
  <c r="N156" i="1" s="1"/>
  <c r="L157" i="1"/>
  <c r="M157" i="1"/>
  <c r="N157" i="1" a="1"/>
  <c r="N157" i="1" s="1"/>
  <c r="L158" i="1"/>
  <c r="M158" i="1"/>
  <c r="N158" i="1" a="1"/>
  <c r="N158" i="1" s="1"/>
  <c r="L159" i="1"/>
  <c r="M159" i="1"/>
  <c r="N159" i="1" a="1"/>
  <c r="N159" i="1" s="1"/>
  <c r="L160" i="1"/>
  <c r="M160" i="1"/>
  <c r="N160" i="1" a="1"/>
  <c r="N160" i="1" s="1"/>
  <c r="L161" i="1"/>
  <c r="M161" i="1"/>
  <c r="N161" i="1" a="1"/>
  <c r="N161" i="1" s="1"/>
  <c r="L162" i="1"/>
  <c r="M162" i="1"/>
  <c r="N162" i="1" a="1"/>
  <c r="N162" i="1" s="1"/>
  <c r="L163" i="1"/>
  <c r="M163" i="1"/>
  <c r="N163" i="1" a="1"/>
  <c r="N163" i="1" s="1"/>
  <c r="O163" i="1"/>
  <c r="L164" i="1"/>
  <c r="M164" i="1"/>
  <c r="N164" i="1" a="1"/>
  <c r="N164" i="1" s="1"/>
  <c r="O164" i="1"/>
  <c r="L165" i="1"/>
  <c r="M165" i="1"/>
  <c r="N165" i="1" a="1"/>
  <c r="N165" i="1" s="1"/>
  <c r="O165" i="1"/>
  <c r="L166" i="1"/>
  <c r="M166" i="1"/>
  <c r="N166" i="1" a="1"/>
  <c r="N166" i="1" s="1"/>
  <c r="L167" i="1"/>
  <c r="M167" i="1"/>
  <c r="N167" i="1" a="1"/>
  <c r="N167" i="1" s="1"/>
  <c r="O167" i="1"/>
  <c r="L168" i="1"/>
  <c r="M168" i="1"/>
  <c r="N168" i="1" a="1"/>
  <c r="N168" i="1" s="1"/>
  <c r="L169" i="1"/>
  <c r="M169" i="1"/>
  <c r="N169" i="1" a="1"/>
  <c r="N169" i="1" s="1"/>
  <c r="O169" i="1"/>
  <c r="L170" i="1"/>
  <c r="M170" i="1"/>
  <c r="N170" i="1" a="1"/>
  <c r="N170" i="1" s="1"/>
  <c r="L171" i="1"/>
  <c r="M171" i="1"/>
  <c r="N171" i="1" a="1"/>
  <c r="N171" i="1" s="1"/>
  <c r="O171" i="1"/>
  <c r="L172" i="1"/>
  <c r="M172" i="1"/>
  <c r="N172" i="1" a="1"/>
  <c r="N172" i="1" s="1"/>
  <c r="L173" i="1"/>
  <c r="M173" i="1"/>
  <c r="N173" i="1" a="1"/>
  <c r="N173" i="1" s="1"/>
  <c r="L174" i="1"/>
  <c r="M174" i="1"/>
  <c r="N174" i="1" a="1"/>
  <c r="N174" i="1" s="1"/>
  <c r="L175" i="1"/>
  <c r="M175" i="1"/>
  <c r="N175" i="1" a="1"/>
  <c r="N175" i="1" s="1"/>
  <c r="L176" i="1"/>
  <c r="M176" i="1"/>
  <c r="N176" i="1" a="1"/>
  <c r="N176" i="1" s="1"/>
  <c r="O176" i="1"/>
  <c r="L177" i="1"/>
  <c r="M177" i="1"/>
  <c r="N177" i="1" a="1"/>
  <c r="N177" i="1" s="1"/>
  <c r="L178" i="1"/>
  <c r="M178" i="1"/>
  <c r="N178" i="1" a="1"/>
  <c r="N178" i="1" s="1"/>
  <c r="O178" i="1"/>
  <c r="L179" i="1"/>
  <c r="M179" i="1"/>
  <c r="N179" i="1" a="1"/>
  <c r="N179" i="1" s="1"/>
  <c r="L180" i="1"/>
  <c r="M180" i="1"/>
  <c r="N180" i="1" a="1"/>
  <c r="N180" i="1" s="1"/>
  <c r="O180" i="1"/>
  <c r="L181" i="1"/>
  <c r="M181" i="1"/>
  <c r="N181" i="1" a="1"/>
  <c r="N181" i="1" s="1"/>
  <c r="L182" i="1"/>
  <c r="M182" i="1"/>
  <c r="N182" i="1" a="1"/>
  <c r="N182" i="1" s="1"/>
  <c r="L183" i="1"/>
  <c r="M183" i="1"/>
  <c r="N183" i="1" a="1"/>
  <c r="N183" i="1" s="1"/>
  <c r="O183" i="1"/>
  <c r="L184" i="1"/>
  <c r="M184" i="1"/>
  <c r="N184" i="1" a="1"/>
  <c r="N184" i="1" s="1"/>
  <c r="O184" i="1"/>
  <c r="L185" i="1"/>
  <c r="M185" i="1"/>
  <c r="N185" i="1" a="1"/>
  <c r="N185" i="1" s="1"/>
  <c r="O185" i="1"/>
  <c r="L186" i="1"/>
  <c r="M186" i="1"/>
  <c r="N186" i="1" a="1"/>
  <c r="N186" i="1" s="1"/>
  <c r="L187" i="1"/>
  <c r="M187" i="1"/>
  <c r="N187" i="1" a="1"/>
  <c r="N187" i="1" s="1"/>
  <c r="L188" i="1"/>
  <c r="M188" i="1"/>
  <c r="N188" i="1" a="1"/>
  <c r="N188" i="1" s="1"/>
  <c r="O188" i="1"/>
  <c r="L189" i="1"/>
  <c r="M189" i="1"/>
  <c r="N189" i="1" a="1"/>
  <c r="N189" i="1" s="1"/>
  <c r="L190" i="1"/>
  <c r="M190" i="1"/>
  <c r="N190" i="1" a="1"/>
  <c r="N190" i="1" s="1"/>
  <c r="O190" i="1"/>
  <c r="L191" i="1"/>
  <c r="M191" i="1"/>
  <c r="N191" i="1" a="1"/>
  <c r="N191" i="1" s="1"/>
  <c r="L192" i="1"/>
  <c r="M192" i="1"/>
  <c r="N192" i="1" a="1"/>
  <c r="N192" i="1" s="1"/>
  <c r="O192" i="1"/>
  <c r="L193" i="1"/>
  <c r="M193" i="1"/>
  <c r="N193" i="1" a="1"/>
  <c r="N193" i="1" s="1"/>
  <c r="O193" i="1"/>
  <c r="L194" i="1"/>
  <c r="M194" i="1"/>
  <c r="N194" i="1" a="1"/>
  <c r="N194" i="1" s="1"/>
  <c r="O194" i="1"/>
  <c r="L195" i="1"/>
  <c r="M195" i="1"/>
  <c r="N195" i="1" a="1"/>
  <c r="N195" i="1" s="1"/>
  <c r="L196" i="1"/>
  <c r="M196" i="1"/>
  <c r="N196" i="1" a="1"/>
  <c r="N196" i="1" s="1"/>
  <c r="L197" i="1"/>
  <c r="M197" i="1"/>
  <c r="N197" i="1" a="1"/>
  <c r="N197" i="1" s="1"/>
  <c r="L198" i="1"/>
  <c r="M198" i="1"/>
  <c r="N198" i="1" a="1"/>
  <c r="N198" i="1" s="1"/>
  <c r="O198" i="1"/>
  <c r="L199" i="1"/>
  <c r="M199" i="1"/>
  <c r="N199" i="1" a="1"/>
  <c r="N199" i="1" s="1"/>
  <c r="L200" i="1"/>
  <c r="M200" i="1"/>
  <c r="N200" i="1" a="1"/>
  <c r="N200" i="1" s="1"/>
  <c r="L201" i="1"/>
  <c r="M201" i="1"/>
  <c r="N201" i="1" a="1"/>
  <c r="N201" i="1" s="1"/>
  <c r="O2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Hospital_Data_Analysis_Limited_!$A$1:$M$201" type="102" refreshedVersion="7" minRefreshableVersion="5">
    <extLst>
      <ext xmlns:x15="http://schemas.microsoft.com/office/spreadsheetml/2010/11/main" uri="{DE250136-89BD-433C-8126-D09CA5730AF9}">
        <x15:connection id="Range 1" autoDelete="1">
          <x15:rangePr sourceName="_xlcn.WorksheetConnection_Hospital_Data_Analysis_Limited_A1M201"/>
        </x15:connection>
      </ext>
    </extLst>
  </connection>
  <connection id="3" xr16:uid="{00000000-0015-0000-FFFF-FFFF02000000}" name="WorksheetConnection_Hospital_Data_Analysis_Limited_!$A$1:$N$201" type="102" refreshedVersion="7" minRefreshableVersion="5">
    <extLst>
      <ext xmlns:x15="http://schemas.microsoft.com/office/spreadsheetml/2010/11/main" uri="{DE250136-89BD-433C-8126-D09CA5730AF9}">
        <x15:connection id="Range 2" autoDelete="1">
          <x15:rangePr sourceName="_xlcn.WorksheetConnection_Hospital_Data_Analysis_Limited_A1N201"/>
        </x15:connection>
      </ext>
    </extLst>
  </connection>
  <connection id="4" xr16:uid="{00000000-0015-0000-FFFF-FFFF03000000}" name="WorksheetConnection_Hospital_Data_Analysis_Limited_!$A$1:$O$201" type="102" refreshedVersion="7" minRefreshableVersion="5">
    <extLst>
      <ext xmlns:x15="http://schemas.microsoft.com/office/spreadsheetml/2010/11/main" uri="{DE250136-89BD-433C-8126-D09CA5730AF9}">
        <x15:connection id="Range 3" autoDelete="1">
          <x15:rangePr sourceName="_xlcn.WorksheetConnection_Hospital_Data_Analysis_Limited_A1O201"/>
        </x15:connection>
      </ext>
    </extLst>
  </connection>
  <connection id="5" xr16:uid="{00000000-0015-0000-FFFF-FFFF04000000}" name="WorksheetConnection_Hospital_Data_Analysis_Limited_!$A$1:$P$201" type="102" refreshedVersion="7" minRefreshableVersion="5">
    <extLst>
      <ext xmlns:x15="http://schemas.microsoft.com/office/spreadsheetml/2010/11/main" uri="{DE250136-89BD-433C-8126-D09CA5730AF9}">
        <x15:connection id="Range 4" autoDelete="1">
          <x15:rangePr sourceName="_xlcn.WorksheetConnection_Hospital_Data_Analysis_Limited_A1P201"/>
        </x15:connection>
      </ext>
    </extLst>
  </connection>
  <connection id="6" xr16:uid="{00000000-0015-0000-FFFF-FFFF05000000}" name="WorksheetConnection_Hospital_Data_Analysis_Limited_!$A:$M" type="102" refreshedVersion="7" minRefreshableVersion="5">
    <extLst>
      <ext xmlns:x15="http://schemas.microsoft.com/office/spreadsheetml/2010/11/main" uri="{DE250136-89BD-433C-8126-D09CA5730AF9}">
        <x15:connection id="Range" autoDelete="1">
          <x15:rangePr sourceName="_xlcn.WorksheetConnection_Hospital_Data_Analysis_Limited_AM"/>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<sst xmlns="http://schemas.openxmlformats.org/spreadsheetml/2006/main" count="984" uniqueCount="253">
  <si>
    <t>Patient_ID</t>
  </si>
  <si>
    <t>Admission_Date</t>
  </si>
  <si>
    <t>Discharge_Date</t>
  </si>
  <si>
    <t>Length_of_Stay</t>
  </si>
  <si>
    <t>Department</t>
  </si>
  <si>
    <t>Diagnosis_Type</t>
  </si>
  <si>
    <t>Treatment_Cost</t>
  </si>
  <si>
    <t>Insurance_Coverage</t>
  </si>
  <si>
    <t>Readmission</t>
  </si>
  <si>
    <t>Readmission_Date</t>
  </si>
  <si>
    <t>Satisfaction_Score</t>
  </si>
  <si>
    <t>PAT0001</t>
  </si>
  <si>
    <t>Pediatrics</t>
  </si>
  <si>
    <t>Heart Disease</t>
  </si>
  <si>
    <t>No</t>
  </si>
  <si>
    <t>PAT0002</t>
  </si>
  <si>
    <t>General Surgery</t>
  </si>
  <si>
    <t>Fracture</t>
  </si>
  <si>
    <t>PAT0003</t>
  </si>
  <si>
    <t>Neurology</t>
  </si>
  <si>
    <t>Diabetes</t>
  </si>
  <si>
    <t>Yes</t>
  </si>
  <si>
    <t>PAT0004</t>
  </si>
  <si>
    <t>PAT0005</t>
  </si>
  <si>
    <t>PAT0006</t>
  </si>
  <si>
    <t>Cardiology</t>
  </si>
  <si>
    <t>Stroke</t>
  </si>
  <si>
    <t>PAT0007</t>
  </si>
  <si>
    <t>PAT0008</t>
  </si>
  <si>
    <t>Pneumonia</t>
  </si>
  <si>
    <t>PAT0009</t>
  </si>
  <si>
    <t>PAT0010</t>
  </si>
  <si>
    <t>PAT0011</t>
  </si>
  <si>
    <t>PAT0012</t>
  </si>
  <si>
    <t>PAT0013</t>
  </si>
  <si>
    <t>PAT0014</t>
  </si>
  <si>
    <t>PAT0015</t>
  </si>
  <si>
    <t>PAT0016</t>
  </si>
  <si>
    <t>PAT0017</t>
  </si>
  <si>
    <t>PAT0018</t>
  </si>
  <si>
    <t>PAT0019</t>
  </si>
  <si>
    <t>Emergency</t>
  </si>
  <si>
    <t>PAT0020</t>
  </si>
  <si>
    <t>PAT0021</t>
  </si>
  <si>
    <t>PAT0022</t>
  </si>
  <si>
    <t>PAT0023</t>
  </si>
  <si>
    <t>PAT0024</t>
  </si>
  <si>
    <t>PAT0025</t>
  </si>
  <si>
    <t>PAT0026</t>
  </si>
  <si>
    <t>PAT0027</t>
  </si>
  <si>
    <t>PAT0028</t>
  </si>
  <si>
    <t>PAT0029</t>
  </si>
  <si>
    <t>PAT0030</t>
  </si>
  <si>
    <t>PAT0031</t>
  </si>
  <si>
    <t>PAT0032</t>
  </si>
  <si>
    <t>PAT0033</t>
  </si>
  <si>
    <t>PAT0034</t>
  </si>
  <si>
    <t>PAT0035</t>
  </si>
  <si>
    <t>PAT0036</t>
  </si>
  <si>
    <t>PAT0037</t>
  </si>
  <si>
    <t>PAT0038</t>
  </si>
  <si>
    <t>PAT0039</t>
  </si>
  <si>
    <t>PAT0040</t>
  </si>
  <si>
    <t>PAT0041</t>
  </si>
  <si>
    <t>PAT0042</t>
  </si>
  <si>
    <t>PAT0043</t>
  </si>
  <si>
    <t>PAT0044</t>
  </si>
  <si>
    <t>PAT0045</t>
  </si>
  <si>
    <t>PAT0046</t>
  </si>
  <si>
    <t>PAT0047</t>
  </si>
  <si>
    <t>PAT0048</t>
  </si>
  <si>
    <t>PAT0049</t>
  </si>
  <si>
    <t>PAT0050</t>
  </si>
  <si>
    <t>PAT0051</t>
  </si>
  <si>
    <t>PAT0052</t>
  </si>
  <si>
    <t>PAT0053</t>
  </si>
  <si>
    <t>PAT0054</t>
  </si>
  <si>
    <t>PAT0055</t>
  </si>
  <si>
    <t>PAT0056</t>
  </si>
  <si>
    <t>PAT0057</t>
  </si>
  <si>
    <t>PAT0058</t>
  </si>
  <si>
    <t>PAT0059</t>
  </si>
  <si>
    <t>PAT0060</t>
  </si>
  <si>
    <t>PAT0061</t>
  </si>
  <si>
    <t>PAT0062</t>
  </si>
  <si>
    <t>PAT0063</t>
  </si>
  <si>
    <t>PAT0064</t>
  </si>
  <si>
    <t>PAT0065</t>
  </si>
  <si>
    <t>PAT0066</t>
  </si>
  <si>
    <t>PAT0067</t>
  </si>
  <si>
    <t>PAT0068</t>
  </si>
  <si>
    <t>PAT0069</t>
  </si>
  <si>
    <t>PAT0070</t>
  </si>
  <si>
    <t>PAT0071</t>
  </si>
  <si>
    <t>PAT0072</t>
  </si>
  <si>
    <t>PAT0073</t>
  </si>
  <si>
    <t>PAT0074</t>
  </si>
  <si>
    <t>PAT0075</t>
  </si>
  <si>
    <t>PAT0076</t>
  </si>
  <si>
    <t>PAT0077</t>
  </si>
  <si>
    <t>PAT0078</t>
  </si>
  <si>
    <t>PAT0079</t>
  </si>
  <si>
    <t>PAT0080</t>
  </si>
  <si>
    <t>PAT0081</t>
  </si>
  <si>
    <t>PAT0082</t>
  </si>
  <si>
    <t>PAT0083</t>
  </si>
  <si>
    <t>PAT0084</t>
  </si>
  <si>
    <t>PAT0085</t>
  </si>
  <si>
    <t>PAT0086</t>
  </si>
  <si>
    <t>PAT0087</t>
  </si>
  <si>
    <t>PAT0088</t>
  </si>
  <si>
    <t>PAT0089</t>
  </si>
  <si>
    <t>PAT0090</t>
  </si>
  <si>
    <t>PAT0091</t>
  </si>
  <si>
    <t>PAT0092</t>
  </si>
  <si>
    <t>PAT0093</t>
  </si>
  <si>
    <t>PAT0094</t>
  </si>
  <si>
    <t>PAT0095</t>
  </si>
  <si>
    <t>PAT0096</t>
  </si>
  <si>
    <t>PAT0097</t>
  </si>
  <si>
    <t>PAT0098</t>
  </si>
  <si>
    <t>PAT0099</t>
  </si>
  <si>
    <t>PAT0100</t>
  </si>
  <si>
    <t>PAT0101</t>
  </si>
  <si>
    <t>PAT0102</t>
  </si>
  <si>
    <t>PAT0103</t>
  </si>
  <si>
    <t>PAT0104</t>
  </si>
  <si>
    <t>PAT0105</t>
  </si>
  <si>
    <t>PAT0106</t>
  </si>
  <si>
    <t>PAT0107</t>
  </si>
  <si>
    <t>PAT0108</t>
  </si>
  <si>
    <t>PAT0109</t>
  </si>
  <si>
    <t>PAT0110</t>
  </si>
  <si>
    <t>PAT0111</t>
  </si>
  <si>
    <t>PAT0112</t>
  </si>
  <si>
    <t>PAT0113</t>
  </si>
  <si>
    <t>PAT0114</t>
  </si>
  <si>
    <t>PAT0115</t>
  </si>
  <si>
    <t>PAT0116</t>
  </si>
  <si>
    <t>PAT0117</t>
  </si>
  <si>
    <t>PAT0118</t>
  </si>
  <si>
    <t>PAT0119</t>
  </si>
  <si>
    <t>PAT0120</t>
  </si>
  <si>
    <t>PAT0121</t>
  </si>
  <si>
    <t>PAT0122</t>
  </si>
  <si>
    <t>PAT0123</t>
  </si>
  <si>
    <t>PAT0124</t>
  </si>
  <si>
    <t>PAT0125</t>
  </si>
  <si>
    <t>PAT0126</t>
  </si>
  <si>
    <t>PAT0127</t>
  </si>
  <si>
    <t>PAT0128</t>
  </si>
  <si>
    <t>PAT0129</t>
  </si>
  <si>
    <t>PAT0130</t>
  </si>
  <si>
    <t>PAT0131</t>
  </si>
  <si>
    <t>PAT0132</t>
  </si>
  <si>
    <t>PAT0133</t>
  </si>
  <si>
    <t>PAT0134</t>
  </si>
  <si>
    <t>PAT0135</t>
  </si>
  <si>
    <t>PAT0136</t>
  </si>
  <si>
    <t>PAT0137</t>
  </si>
  <si>
    <t>PAT0138</t>
  </si>
  <si>
    <t>PAT0139</t>
  </si>
  <si>
    <t>PAT0140</t>
  </si>
  <si>
    <t>PAT0141</t>
  </si>
  <si>
    <t>PAT0142</t>
  </si>
  <si>
    <t>PAT0143</t>
  </si>
  <si>
    <t>PAT0144</t>
  </si>
  <si>
    <t>PAT0145</t>
  </si>
  <si>
    <t>PAT0146</t>
  </si>
  <si>
    <t>PAT0147</t>
  </si>
  <si>
    <t>PAT0148</t>
  </si>
  <si>
    <t>PAT0149</t>
  </si>
  <si>
    <t>PAT0150</t>
  </si>
  <si>
    <t>PAT0151</t>
  </si>
  <si>
    <t>PAT0152</t>
  </si>
  <si>
    <t>PAT0153</t>
  </si>
  <si>
    <t>PAT0154</t>
  </si>
  <si>
    <t>PAT0155</t>
  </si>
  <si>
    <t>PAT0156</t>
  </si>
  <si>
    <t>PAT0157</t>
  </si>
  <si>
    <t>PAT0158</t>
  </si>
  <si>
    <t>PAT0159</t>
  </si>
  <si>
    <t>PAT0160</t>
  </si>
  <si>
    <t>PAT0161</t>
  </si>
  <si>
    <t>PAT0162</t>
  </si>
  <si>
    <t>PAT0163</t>
  </si>
  <si>
    <t>PAT0164</t>
  </si>
  <si>
    <t>PAT0165</t>
  </si>
  <si>
    <t>PAT0166</t>
  </si>
  <si>
    <t>PAT0167</t>
  </si>
  <si>
    <t>PAT0168</t>
  </si>
  <si>
    <t>PAT0169</t>
  </si>
  <si>
    <t>PAT0170</t>
  </si>
  <si>
    <t>PAT0171</t>
  </si>
  <si>
    <t>PAT0172</t>
  </si>
  <si>
    <t>PAT0173</t>
  </si>
  <si>
    <t>PAT0174</t>
  </si>
  <si>
    <t>PAT0175</t>
  </si>
  <si>
    <t>PAT0176</t>
  </si>
  <si>
    <t>PAT0177</t>
  </si>
  <si>
    <t>PAT0178</t>
  </si>
  <si>
    <t>PAT0179</t>
  </si>
  <si>
    <t>PAT0180</t>
  </si>
  <si>
    <t>PAT0181</t>
  </si>
  <si>
    <t>PAT0182</t>
  </si>
  <si>
    <t>PAT0183</t>
  </si>
  <si>
    <t>PAT0184</t>
  </si>
  <si>
    <t>PAT0185</t>
  </si>
  <si>
    <t>PAT0186</t>
  </si>
  <si>
    <t>PAT0187</t>
  </si>
  <si>
    <t>PAT0188</t>
  </si>
  <si>
    <t>PAT0189</t>
  </si>
  <si>
    <t>PAT0190</t>
  </si>
  <si>
    <t>PAT0191</t>
  </si>
  <si>
    <t>PAT0192</t>
  </si>
  <si>
    <t>PAT0193</t>
  </si>
  <si>
    <t>PAT0194</t>
  </si>
  <si>
    <t>PAT0195</t>
  </si>
  <si>
    <t>PAT0196</t>
  </si>
  <si>
    <t>PAT0197</t>
  </si>
  <si>
    <t>PAT0198</t>
  </si>
  <si>
    <t>PAT0199</t>
  </si>
  <si>
    <t>PAT0200</t>
  </si>
  <si>
    <t>Month</t>
  </si>
  <si>
    <t>Sum of Treatment_Cost</t>
  </si>
  <si>
    <t>Row Labels</t>
  </si>
  <si>
    <t>Grand Total</t>
  </si>
  <si>
    <t>Average of Treatment_Cost</t>
  </si>
  <si>
    <t>Count of Patient_ID</t>
  </si>
  <si>
    <t>Average of Length_of_Stay</t>
  </si>
  <si>
    <t>January</t>
  </si>
  <si>
    <t>February</t>
  </si>
  <si>
    <t>March</t>
  </si>
  <si>
    <t>April</t>
  </si>
  <si>
    <t>May</t>
  </si>
  <si>
    <t>June</t>
  </si>
  <si>
    <t>July</t>
  </si>
  <si>
    <t>August</t>
  </si>
  <si>
    <t>September</t>
  </si>
  <si>
    <t>October</t>
  </si>
  <si>
    <t>November</t>
  </si>
  <si>
    <t>December</t>
  </si>
  <si>
    <t>year</t>
  </si>
  <si>
    <t>Insurance_Coverage_ Grade</t>
  </si>
  <si>
    <t>high</t>
  </si>
  <si>
    <t>low</t>
  </si>
  <si>
    <t>Medium</t>
  </si>
  <si>
    <t>Average of Satisfaction_Score</t>
  </si>
  <si>
    <t>Readmission_Month</t>
  </si>
  <si>
    <t>Fast and slow recovery</t>
  </si>
  <si>
    <t>fast</t>
  </si>
  <si>
    <t>moderate</t>
  </si>
  <si>
    <t>slow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</si>
</sst>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yy;@"/>
    <numFmt numFmtId="165" formatCode="&quot;$&quot;#,##0"/>
    <numFmt numFmtId="166" formatCode="0.0"/>
  </numFmts>
  <fonts count="20" x14ac:knownFonts="1">
    <font>
      <sz val="11"/>
      <color theme="1"/>
      <name val="Rockwell"/>
      <family val="2"/>
      <scheme val="minor"/>
    </font>
    <font>
      <sz val="11"/>
      <color theme="1"/>
      <name val="Rockwell"/>
      <family val="2"/>
      <scheme val="minor"/>
    </font>
    <font>
      <sz val="18"/>
      <color theme="3"/>
      <name val="Rockwell Condensed"/>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sz val="11"/>
      <color theme="1"/>
      <name val="Times New Roman"/>
      <family val="1"/>
    </font>
    <font>
      <sz val="12"/>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64" fontId="0" fillId="0" borderId="0" xfId="0" applyNumberFormat="1"/>
    <xf numFmtId="165"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165" fontId="0" fillId="0" borderId="0" xfId="0" applyNumberFormat="1" applyAlignment="1">
      <alignment horizontal="left"/>
    </xf>
    <xf numFmtId="0" fontId="18" fillId="0" borderId="0" xfId="0" applyFont="1"/>
    <xf numFmtId="0" fontId="19" fillId="0" borderId="0" xfId="0" applyFont="1"/>
    <xf numFmtId="164" fontId="19" fillId="0" borderId="0" xfId="0" applyNumberFormat="1" applyFont="1"/>
    <xf numFmtId="165" fontId="19" fillId="0" borderId="0" xfId="0" applyNumberFormat="1" applyFont="1"/>
    <xf numFmtId="1" fontId="19" fillId="0" borderId="0" xfId="0" applyNumberFormat="1" applyFon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5" formatCode="&quot;$&quot;#,##0"/>
    </dxf>
    <dxf>
      <numFmt numFmtId="165" formatCode="&quot;$&quot;#,##0"/>
    </dxf>
    <dxf>
      <numFmt numFmtId="165" formatCode="&quot;$&quot;#,##0"/>
    </dxf>
    <dxf>
      <numFmt numFmtId="165" formatCode="&quot;$&quot;#,##0"/>
    </dxf>
    <dxf>
      <numFmt numFmtId="165" formatCode="&quot;$&quot;#,##0"/>
    </dxf>
    <dxf>
      <numFmt numFmtId="2" formatCode="0.00"/>
    </dxf>
    <dxf>
      <numFmt numFmtId="165" formatCode="&quot;$&quot;#,##0"/>
    </dxf>
    <dxf>
      <numFmt numFmtId="2" formatCode="0.00"/>
    </dxf>
    <dxf>
      <numFmt numFmtId="165" formatCode="&quot;$&quot;#,##0"/>
    </dxf>
    <dxf>
      <numFmt numFmtId="2" formatCode="0.00"/>
    </dxf>
    <dxf>
      <numFmt numFmtId="165" formatCode="&quot;$&quot;#,##0"/>
    </dxf>
    <dxf>
      <numFmt numFmtId="165" formatCode="&quot;$&quot;#,##0"/>
    </dxf>
    <dxf>
      <numFmt numFmtId="166" formatCode="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18.xml"/><Relationship Id="rId34" Type="http://schemas.openxmlformats.org/officeDocument/2006/relationships/sheetMetadata" Target="metadata.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2.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openxmlformats.org/officeDocument/2006/relationships/pivotCacheDefinition" Target="pivotCache/pivotCacheDefinition17.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microsoft.com/office/2007/relationships/slicerCache" Target="slicerCaches/slicerCache1.xml"/><Relationship Id="rId32"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pivotCacheDefinition" Target="pivotCache/pivotCacheDefinition20.xml"/><Relationship Id="rId28" Type="http://schemas.microsoft.com/office/2007/relationships/slicerCache" Target="slicerCaches/slicerCache5.xml"/><Relationship Id="rId36" Type="http://schemas.openxmlformats.org/officeDocument/2006/relationships/calcChain" Target="calcChain.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ivotCacheDefinition" Target="pivotCache/pivotCacheDefinition19.xml"/><Relationship Id="rId27" Type="http://schemas.microsoft.com/office/2007/relationships/slicerCache" Target="slicerCaches/slicerCache4.xml"/><Relationship Id="rId30" Type="http://schemas.openxmlformats.org/officeDocument/2006/relationships/theme" Target="theme/theme1.xml"/><Relationship Id="rId35" Type="http://schemas.openxmlformats.org/officeDocument/2006/relationships/powerPivotData" Target="model/item.data"/><Relationship Id="rId8"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AND ADMISSION</a:t>
            </a:r>
            <a:r>
              <a:rPr lang="en-US" baseline="0"/>
              <a:t> MONTH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Chart'!$A$4:$A$16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 Chart'!$B$4:$B$16</c:f>
              <c:numCache>
                <c:formatCode>General</c:formatCode>
                <c:ptCount val="12"/>
                <c:pt idx="0">
                  <c:v>15</c:v>
                </c:pt>
                <c:pt idx="1">
                  <c:v>16</c:v>
                </c:pt>
                <c:pt idx="2">
                  <c:v>16</c:v>
                </c:pt>
                <c:pt idx="3">
                  <c:v>22</c:v>
                </c:pt>
                <c:pt idx="4">
                  <c:v>23</c:v>
                </c:pt>
                <c:pt idx="5">
                  <c:v>15</c:v>
                </c:pt>
                <c:pt idx="6">
                  <c:v>15</c:v>
                </c:pt>
                <c:pt idx="7">
                  <c:v>17</c:v>
                </c:pt>
                <c:pt idx="8">
                  <c:v>16</c:v>
                </c:pt>
                <c:pt idx="9">
                  <c:v>15</c:v>
                </c:pt>
                <c:pt idx="10">
                  <c:v>15</c:v>
                </c:pt>
                <c:pt idx="11">
                  <c:v>15</c:v>
                </c:pt>
              </c:numCache>
            </c:numRef>
          </c:val>
          <c:extLst>
            <c:ext xmlns:c16="http://schemas.microsoft.com/office/drawing/2014/chart" uri="{C3380CC4-5D6E-409C-BE32-E72D297353CC}">
              <c16:uniqueId val="{00000001-82C2-4F4C-9C0D-7C9EDDC94804}"/>
            </c:ext>
          </c:extLst>
        </c:ser>
        <c:dLbls>
          <c:dLblPos val="outEnd"/>
          <c:showLegendKey val="0"/>
          <c:showVal val="1"/>
          <c:showCatName val="0"/>
          <c:showSerName val="0"/>
          <c:showPercent val="0"/>
          <c:showBubbleSize val="0"/>
        </c:dLbls>
        <c:gapWidth val="219"/>
        <c:overlap val="-27"/>
        <c:axId val="529147247"/>
        <c:axId val="529149327"/>
      </c:barChart>
      <c:catAx>
        <c:axId val="529147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ADMISSION MONTH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149327"/>
        <c:crosses val="autoZero"/>
        <c:auto val="1"/>
        <c:lblAlgn val="ctr"/>
        <c:lblOffset val="100"/>
        <c:noMultiLvlLbl val="0"/>
      </c:catAx>
      <c:valAx>
        <c:axId val="529149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14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a:t>
            </a:r>
            <a:r>
              <a:rPr lang="en-US" baseline="0"/>
              <a:t> DEPARTMENT AND LENGTH OF STAY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Chart'!$A$20:$A$25</c:f>
              <c:strCache>
                <c:ptCount val="5"/>
                <c:pt idx="0">
                  <c:v>Cardiology</c:v>
                </c:pt>
                <c:pt idx="1">
                  <c:v>Emergency</c:v>
                </c:pt>
                <c:pt idx="2">
                  <c:v>General Surgery</c:v>
                </c:pt>
                <c:pt idx="3">
                  <c:v>Neurology</c:v>
                </c:pt>
                <c:pt idx="4">
                  <c:v>Pediatrics</c:v>
                </c:pt>
              </c:strCache>
            </c:strRef>
          </c:cat>
          <c:val>
            <c:numRef>
              <c:f>'Pivot Table Chart'!$B$20:$B$25</c:f>
              <c:numCache>
                <c:formatCode>0.00</c:formatCode>
                <c:ptCount val="5"/>
                <c:pt idx="0">
                  <c:v>6.7714285714285714</c:v>
                </c:pt>
                <c:pt idx="1">
                  <c:v>7.3255813953488369</c:v>
                </c:pt>
                <c:pt idx="2">
                  <c:v>7.7222222222222223</c:v>
                </c:pt>
                <c:pt idx="3">
                  <c:v>8.0810810810810807</c:v>
                </c:pt>
                <c:pt idx="4">
                  <c:v>8.0612244897959187</c:v>
                </c:pt>
              </c:numCache>
            </c:numRef>
          </c:val>
          <c:extLst>
            <c:ext xmlns:c16="http://schemas.microsoft.com/office/drawing/2014/chart" uri="{C3380CC4-5D6E-409C-BE32-E72D297353CC}">
              <c16:uniqueId val="{00000006-F416-4388-91FB-03E6F2884A6D}"/>
            </c:ext>
          </c:extLst>
        </c:ser>
        <c:dLbls>
          <c:dLblPos val="outEnd"/>
          <c:showLegendKey val="0"/>
          <c:showVal val="1"/>
          <c:showCatName val="0"/>
          <c:showSerName val="0"/>
          <c:showPercent val="0"/>
          <c:showBubbleSize val="0"/>
        </c:dLbls>
        <c:gapWidth val="219"/>
        <c:overlap val="-27"/>
        <c:axId val="1470143503"/>
        <c:axId val="1470147663"/>
      </c:barChart>
      <c:catAx>
        <c:axId val="1470143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47663"/>
        <c:crosses val="autoZero"/>
        <c:auto val="1"/>
        <c:lblAlgn val="ctr"/>
        <c:lblOffset val="100"/>
        <c:noMultiLvlLbl val="0"/>
      </c:catAx>
      <c:valAx>
        <c:axId val="1470147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OF STAY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4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READMISSION AND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Chart'!$A$35:$A$50</c:f>
              <c:multiLvlStrCache>
                <c:ptCount val="10"/>
                <c:lvl>
                  <c:pt idx="0">
                    <c:v>No</c:v>
                  </c:pt>
                  <c:pt idx="1">
                    <c:v>Yes</c:v>
                  </c:pt>
                  <c:pt idx="2">
                    <c:v>No</c:v>
                  </c:pt>
                  <c:pt idx="3">
                    <c:v>Yes</c:v>
                  </c:pt>
                  <c:pt idx="4">
                    <c:v>No</c:v>
                  </c:pt>
                  <c:pt idx="5">
                    <c:v>Yes</c:v>
                  </c:pt>
                  <c:pt idx="6">
                    <c:v>No</c:v>
                  </c:pt>
                  <c:pt idx="7">
                    <c:v>Yes</c:v>
                  </c:pt>
                  <c:pt idx="8">
                    <c:v>No</c:v>
                  </c:pt>
                  <c:pt idx="9">
                    <c:v>Yes</c:v>
                  </c:pt>
                </c:lvl>
                <c:lvl>
                  <c:pt idx="0">
                    <c:v>Cardiology</c:v>
                  </c:pt>
                  <c:pt idx="2">
                    <c:v>Emergency</c:v>
                  </c:pt>
                  <c:pt idx="4">
                    <c:v>General Surgery</c:v>
                  </c:pt>
                  <c:pt idx="6">
                    <c:v>Neurology</c:v>
                  </c:pt>
                  <c:pt idx="8">
                    <c:v>Pediatrics</c:v>
                  </c:pt>
                </c:lvl>
              </c:multiLvlStrCache>
            </c:multiLvlStrRef>
          </c:cat>
          <c:val>
            <c:numRef>
              <c:f>'Pivot Table Chart'!$B$35:$B$50</c:f>
              <c:numCache>
                <c:formatCode>General</c:formatCode>
                <c:ptCount val="10"/>
                <c:pt idx="0">
                  <c:v>27</c:v>
                </c:pt>
                <c:pt idx="1">
                  <c:v>8</c:v>
                </c:pt>
                <c:pt idx="2">
                  <c:v>30</c:v>
                </c:pt>
                <c:pt idx="3">
                  <c:v>13</c:v>
                </c:pt>
                <c:pt idx="4">
                  <c:v>22</c:v>
                </c:pt>
                <c:pt idx="5">
                  <c:v>14</c:v>
                </c:pt>
                <c:pt idx="6">
                  <c:v>24</c:v>
                </c:pt>
                <c:pt idx="7">
                  <c:v>13</c:v>
                </c:pt>
                <c:pt idx="8">
                  <c:v>33</c:v>
                </c:pt>
                <c:pt idx="9">
                  <c:v>16</c:v>
                </c:pt>
              </c:numCache>
            </c:numRef>
          </c:val>
          <c:extLst>
            <c:ext xmlns:c16="http://schemas.microsoft.com/office/drawing/2014/chart" uri="{C3380CC4-5D6E-409C-BE32-E72D297353CC}">
              <c16:uniqueId val="{00000001-7F0E-4F23-8D8E-BE9155A40839}"/>
            </c:ext>
          </c:extLst>
        </c:ser>
        <c:dLbls>
          <c:dLblPos val="outEnd"/>
          <c:showLegendKey val="0"/>
          <c:showVal val="1"/>
          <c:showCatName val="0"/>
          <c:showSerName val="0"/>
          <c:showPercent val="0"/>
          <c:showBubbleSize val="0"/>
        </c:dLbls>
        <c:gapWidth val="219"/>
        <c:overlap val="-27"/>
        <c:axId val="1322018031"/>
        <c:axId val="1322015119"/>
      </c:barChart>
      <c:catAx>
        <c:axId val="1322018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DEPARTMENT/READMISSION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15119"/>
        <c:crosses val="autoZero"/>
        <c:auto val="1"/>
        <c:lblAlgn val="ctr"/>
        <c:lblOffset val="100"/>
        <c:noMultiLvlLbl val="0"/>
      </c:catAx>
      <c:valAx>
        <c:axId val="1322015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1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READMISSION AND DIAGNOSIS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Chart'!$A$55:$A$70</c:f>
              <c:multiLvlStrCache>
                <c:ptCount val="10"/>
                <c:lvl>
                  <c:pt idx="0">
                    <c:v>No</c:v>
                  </c:pt>
                  <c:pt idx="1">
                    <c:v>Yes</c:v>
                  </c:pt>
                  <c:pt idx="2">
                    <c:v>No</c:v>
                  </c:pt>
                  <c:pt idx="3">
                    <c:v>Yes</c:v>
                  </c:pt>
                  <c:pt idx="4">
                    <c:v>No</c:v>
                  </c:pt>
                  <c:pt idx="5">
                    <c:v>Yes</c:v>
                  </c:pt>
                  <c:pt idx="6">
                    <c:v>No</c:v>
                  </c:pt>
                  <c:pt idx="7">
                    <c:v>Yes</c:v>
                  </c:pt>
                  <c:pt idx="8">
                    <c:v>No</c:v>
                  </c:pt>
                  <c:pt idx="9">
                    <c:v>Yes</c:v>
                  </c:pt>
                </c:lvl>
                <c:lvl>
                  <c:pt idx="0">
                    <c:v>Diabetes</c:v>
                  </c:pt>
                  <c:pt idx="2">
                    <c:v>Fracture</c:v>
                  </c:pt>
                  <c:pt idx="4">
                    <c:v>Heart Disease</c:v>
                  </c:pt>
                  <c:pt idx="6">
                    <c:v>Pneumonia</c:v>
                  </c:pt>
                  <c:pt idx="8">
                    <c:v>Stroke</c:v>
                  </c:pt>
                </c:lvl>
              </c:multiLvlStrCache>
            </c:multiLvlStrRef>
          </c:cat>
          <c:val>
            <c:numRef>
              <c:f>'Pivot Table Chart'!$B$55:$B$70</c:f>
              <c:numCache>
                <c:formatCode>General</c:formatCode>
                <c:ptCount val="10"/>
                <c:pt idx="0">
                  <c:v>37</c:v>
                </c:pt>
                <c:pt idx="1">
                  <c:v>14</c:v>
                </c:pt>
                <c:pt idx="2">
                  <c:v>22</c:v>
                </c:pt>
                <c:pt idx="3">
                  <c:v>11</c:v>
                </c:pt>
                <c:pt idx="4">
                  <c:v>22</c:v>
                </c:pt>
                <c:pt idx="5">
                  <c:v>12</c:v>
                </c:pt>
                <c:pt idx="6">
                  <c:v>30</c:v>
                </c:pt>
                <c:pt idx="7">
                  <c:v>13</c:v>
                </c:pt>
                <c:pt idx="8">
                  <c:v>25</c:v>
                </c:pt>
                <c:pt idx="9">
                  <c:v>14</c:v>
                </c:pt>
              </c:numCache>
            </c:numRef>
          </c:val>
          <c:extLst>
            <c:ext xmlns:c16="http://schemas.microsoft.com/office/drawing/2014/chart" uri="{C3380CC4-5D6E-409C-BE32-E72D297353CC}">
              <c16:uniqueId val="{00000001-FD7E-4E12-8F85-DA29BE63A59B}"/>
            </c:ext>
          </c:extLst>
        </c:ser>
        <c:dLbls>
          <c:dLblPos val="outEnd"/>
          <c:showLegendKey val="0"/>
          <c:showVal val="1"/>
          <c:showCatName val="0"/>
          <c:showSerName val="0"/>
          <c:showPercent val="0"/>
          <c:showBubbleSize val="0"/>
        </c:dLbls>
        <c:gapWidth val="219"/>
        <c:overlap val="-27"/>
        <c:axId val="525110207"/>
        <c:axId val="525109375"/>
      </c:barChart>
      <c:catAx>
        <c:axId val="525110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DIAGNOSIS TYPE/READMISSION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109375"/>
        <c:crosses val="autoZero"/>
        <c:auto val="1"/>
        <c:lblAlgn val="ctr"/>
        <c:lblOffset val="100"/>
        <c:noMultiLvlLbl val="0"/>
      </c:catAx>
      <c:valAx>
        <c:axId val="525109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11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TREATMENT COST AND</a:t>
            </a:r>
            <a:r>
              <a:rPr lang="en-US" baseline="0"/>
              <a:t> LENGTH OF STAY(DAYS)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Chart'!$B$73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Chart'!$A$74:$A$87</c:f>
              <c:strCache>
                <c:ptCount val="13"/>
                <c:pt idx="0">
                  <c:v>2</c:v>
                </c:pt>
                <c:pt idx="1">
                  <c:v>3</c:v>
                </c:pt>
                <c:pt idx="2">
                  <c:v>4</c:v>
                </c:pt>
                <c:pt idx="3">
                  <c:v>5</c:v>
                </c:pt>
                <c:pt idx="4">
                  <c:v>6</c:v>
                </c:pt>
                <c:pt idx="5">
                  <c:v>7</c:v>
                </c:pt>
                <c:pt idx="6">
                  <c:v>8</c:v>
                </c:pt>
                <c:pt idx="7">
                  <c:v>9</c:v>
                </c:pt>
                <c:pt idx="8">
                  <c:v>10</c:v>
                </c:pt>
                <c:pt idx="9">
                  <c:v>11</c:v>
                </c:pt>
                <c:pt idx="10">
                  <c:v>12</c:v>
                </c:pt>
                <c:pt idx="11">
                  <c:v>13</c:v>
                </c:pt>
                <c:pt idx="12">
                  <c:v>14</c:v>
                </c:pt>
              </c:strCache>
            </c:strRef>
          </c:cat>
          <c:val>
            <c:numRef>
              <c:f>'Pivot Table Chart'!$B$74:$B$87</c:f>
              <c:numCache>
                <c:formatCode>"$"#,##0</c:formatCode>
                <c:ptCount val="13"/>
                <c:pt idx="0">
                  <c:v>2311.8434782608697</c:v>
                </c:pt>
                <c:pt idx="1">
                  <c:v>3510.9716666666664</c:v>
                </c:pt>
                <c:pt idx="2">
                  <c:v>4393.7371428571432</c:v>
                </c:pt>
                <c:pt idx="3">
                  <c:v>5806.6333333333332</c:v>
                </c:pt>
                <c:pt idx="4">
                  <c:v>6664.1928000000007</c:v>
                </c:pt>
                <c:pt idx="5">
                  <c:v>8294.9005263157887</c:v>
                </c:pt>
                <c:pt idx="6">
                  <c:v>9446.3212500000009</c:v>
                </c:pt>
                <c:pt idx="7">
                  <c:v>10075.065000000001</c:v>
                </c:pt>
                <c:pt idx="8">
                  <c:v>10963.450769230769</c:v>
                </c:pt>
                <c:pt idx="9">
                  <c:v>12937.257857142857</c:v>
                </c:pt>
                <c:pt idx="10">
                  <c:v>14915.177857142857</c:v>
                </c:pt>
                <c:pt idx="11">
                  <c:v>15617.340555555556</c:v>
                </c:pt>
                <c:pt idx="12">
                  <c:v>17270.470769230767</c:v>
                </c:pt>
              </c:numCache>
            </c:numRef>
          </c:val>
          <c:smooth val="0"/>
          <c:extLst>
            <c:ext xmlns:c16="http://schemas.microsoft.com/office/drawing/2014/chart" uri="{C3380CC4-5D6E-409C-BE32-E72D297353CC}">
              <c16:uniqueId val="{00000001-D9E7-451B-BC1B-02A44AC82704}"/>
            </c:ext>
          </c:extLst>
        </c:ser>
        <c:dLbls>
          <c:showLegendKey val="0"/>
          <c:showVal val="0"/>
          <c:showCatName val="0"/>
          <c:showSerName val="0"/>
          <c:showPercent val="0"/>
          <c:showBubbleSize val="0"/>
        </c:dLbls>
        <c:marker val="1"/>
        <c:smooth val="0"/>
        <c:axId val="1470160975"/>
        <c:axId val="1470150991"/>
      </c:lineChart>
      <c:catAx>
        <c:axId val="147016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OF STAYS(DAYS)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50991"/>
        <c:crosses val="autoZero"/>
        <c:auto val="1"/>
        <c:lblAlgn val="ctr"/>
        <c:lblOffset val="100"/>
        <c:noMultiLvlLbl val="0"/>
      </c:catAx>
      <c:valAx>
        <c:axId val="1470150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a:t>
                </a:r>
                <a:r>
                  <a:rPr lang="en-US" baseline="0"/>
                  <a:t> COST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6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TREATMENT COST AND DEPARTMENTS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Chart'!$B$90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Chart'!$A$91:$A$96</c:f>
              <c:strCache>
                <c:ptCount val="5"/>
                <c:pt idx="0">
                  <c:v>Cardiology</c:v>
                </c:pt>
                <c:pt idx="1">
                  <c:v>Emergency</c:v>
                </c:pt>
                <c:pt idx="2">
                  <c:v>General Surgery</c:v>
                </c:pt>
                <c:pt idx="3">
                  <c:v>Neurology</c:v>
                </c:pt>
                <c:pt idx="4">
                  <c:v>Pediatrics</c:v>
                </c:pt>
              </c:strCache>
            </c:strRef>
          </c:cat>
          <c:val>
            <c:numRef>
              <c:f>'Pivot Table Chart'!$B$91:$B$96</c:f>
              <c:numCache>
                <c:formatCode>"$"#,##0</c:formatCode>
                <c:ptCount val="5"/>
                <c:pt idx="0">
                  <c:v>8058.6428571428569</c:v>
                </c:pt>
                <c:pt idx="1">
                  <c:v>8582.1325581395358</c:v>
                </c:pt>
                <c:pt idx="2">
                  <c:v>8921.6211111111115</c:v>
                </c:pt>
                <c:pt idx="3">
                  <c:v>9849.9697297297298</c:v>
                </c:pt>
                <c:pt idx="4">
                  <c:v>9228.5093877551026</c:v>
                </c:pt>
              </c:numCache>
            </c:numRef>
          </c:val>
          <c:smooth val="0"/>
          <c:extLst>
            <c:ext xmlns:c16="http://schemas.microsoft.com/office/drawing/2014/chart" uri="{C3380CC4-5D6E-409C-BE32-E72D297353CC}">
              <c16:uniqueId val="{00000001-6C24-4D84-A004-E0904AA658EC}"/>
            </c:ext>
          </c:extLst>
        </c:ser>
        <c:dLbls>
          <c:dLblPos val="t"/>
          <c:showLegendKey val="0"/>
          <c:showVal val="1"/>
          <c:showCatName val="0"/>
          <c:showSerName val="0"/>
          <c:showPercent val="0"/>
          <c:showBubbleSize val="0"/>
        </c:dLbls>
        <c:marker val="1"/>
        <c:smooth val="0"/>
        <c:axId val="1327002623"/>
        <c:axId val="1327004287"/>
      </c:lineChart>
      <c:catAx>
        <c:axId val="1327002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04287"/>
        <c:crosses val="autoZero"/>
        <c:auto val="1"/>
        <c:lblAlgn val="ctr"/>
        <c:lblOffset val="100"/>
        <c:noMultiLvlLbl val="0"/>
      </c:catAx>
      <c:valAx>
        <c:axId val="1327004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a:t>
                </a:r>
                <a:r>
                  <a:rPr lang="en-US" baseline="0"/>
                  <a:t> COST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0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TREATMENT COST AND DIAGNOSIS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Chart'!$B$104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Chart'!$A$105:$A$110</c:f>
              <c:strCache>
                <c:ptCount val="5"/>
                <c:pt idx="0">
                  <c:v>Diabetes</c:v>
                </c:pt>
                <c:pt idx="1">
                  <c:v>Fracture</c:v>
                </c:pt>
                <c:pt idx="2">
                  <c:v>Heart Disease</c:v>
                </c:pt>
                <c:pt idx="3">
                  <c:v>Pneumonia</c:v>
                </c:pt>
                <c:pt idx="4">
                  <c:v>Stroke</c:v>
                </c:pt>
              </c:strCache>
            </c:strRef>
          </c:cat>
          <c:val>
            <c:numRef>
              <c:f>'Pivot Table Chart'!$B$105:$B$110</c:f>
              <c:numCache>
                <c:formatCode>"$"#,##0</c:formatCode>
                <c:ptCount val="5"/>
                <c:pt idx="0">
                  <c:v>9036.495098039215</c:v>
                </c:pt>
                <c:pt idx="1">
                  <c:v>7247.7327272727271</c:v>
                </c:pt>
                <c:pt idx="2">
                  <c:v>10498.456176470589</c:v>
                </c:pt>
                <c:pt idx="3">
                  <c:v>9111.2758139534872</c:v>
                </c:pt>
                <c:pt idx="4">
                  <c:v>8721.5282051282047</c:v>
                </c:pt>
              </c:numCache>
            </c:numRef>
          </c:val>
          <c:extLst>
            <c:ext xmlns:c16="http://schemas.microsoft.com/office/drawing/2014/chart" uri="{C3380CC4-5D6E-409C-BE32-E72D297353CC}">
              <c16:uniqueId val="{00000001-E0CD-4D91-941A-235E1D35F71D}"/>
            </c:ext>
          </c:extLst>
        </c:ser>
        <c:dLbls>
          <c:dLblPos val="outEnd"/>
          <c:showLegendKey val="0"/>
          <c:showVal val="1"/>
          <c:showCatName val="0"/>
          <c:showSerName val="0"/>
          <c:showPercent val="0"/>
          <c:showBubbleSize val="0"/>
        </c:dLbls>
        <c:gapWidth val="219"/>
        <c:overlap val="-27"/>
        <c:axId val="535494319"/>
        <c:axId val="535494735"/>
      </c:barChart>
      <c:catAx>
        <c:axId val="535494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DIAGNOSIS TYPE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494735"/>
        <c:crosses val="autoZero"/>
        <c:auto val="1"/>
        <c:lblAlgn val="ctr"/>
        <c:lblOffset val="100"/>
        <c:noMultiLvlLbl val="0"/>
      </c:catAx>
      <c:valAx>
        <c:axId val="535494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  COST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49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Chart'!$L$21</c:f>
              <c:strCache>
                <c:ptCount val="1"/>
                <c:pt idx="0">
                  <c:v>Average of Length_of_Stay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Chart'!$K$22:$K$25</c:f>
              <c:strCache>
                <c:ptCount val="3"/>
                <c:pt idx="0">
                  <c:v>high</c:v>
                </c:pt>
                <c:pt idx="1">
                  <c:v>low</c:v>
                </c:pt>
                <c:pt idx="2">
                  <c:v>Medium</c:v>
                </c:pt>
              </c:strCache>
            </c:strRef>
          </c:cat>
          <c:val>
            <c:numRef>
              <c:f>'Pivot Table Chart'!$L$22:$L$25</c:f>
              <c:numCache>
                <c:formatCode>0.00</c:formatCode>
                <c:ptCount val="3"/>
                <c:pt idx="0">
                  <c:v>7.1551724137931032</c:v>
                </c:pt>
                <c:pt idx="1">
                  <c:v>7.9629629629629628</c:v>
                </c:pt>
                <c:pt idx="2">
                  <c:v>7.7159090909090908</c:v>
                </c:pt>
              </c:numCache>
            </c:numRef>
          </c:val>
          <c:extLst>
            <c:ext xmlns:c16="http://schemas.microsoft.com/office/drawing/2014/chart" uri="{C3380CC4-5D6E-409C-BE32-E72D297353CC}">
              <c16:uniqueId val="{00000001-B170-4B2C-8C98-38383564DB9B}"/>
            </c:ext>
          </c:extLst>
        </c:ser>
        <c:ser>
          <c:idx val="1"/>
          <c:order val="1"/>
          <c:tx>
            <c:strRef>
              <c:f>'Pivot Table Chart'!$M$21</c:f>
              <c:strCache>
                <c:ptCount val="1"/>
                <c:pt idx="0">
                  <c:v>Count of Patient_ID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Chart'!$K$22:$K$25</c:f>
              <c:strCache>
                <c:ptCount val="3"/>
                <c:pt idx="0">
                  <c:v>high</c:v>
                </c:pt>
                <c:pt idx="1">
                  <c:v>low</c:v>
                </c:pt>
                <c:pt idx="2">
                  <c:v>Medium</c:v>
                </c:pt>
              </c:strCache>
            </c:strRef>
          </c:cat>
          <c:val>
            <c:numRef>
              <c:f>'Pivot Table Chart'!$M$22:$M$25</c:f>
              <c:numCache>
                <c:formatCode>General</c:formatCode>
                <c:ptCount val="3"/>
                <c:pt idx="0">
                  <c:v>58</c:v>
                </c:pt>
                <c:pt idx="1">
                  <c:v>54</c:v>
                </c:pt>
                <c:pt idx="2">
                  <c:v>88</c:v>
                </c:pt>
              </c:numCache>
            </c:numRef>
          </c:val>
          <c:extLst>
            <c:ext xmlns:c16="http://schemas.microsoft.com/office/drawing/2014/chart" uri="{C3380CC4-5D6E-409C-BE32-E72D297353CC}">
              <c16:uniqueId val="{00000002-B170-4B2C-8C98-38383564DB9B}"/>
            </c:ext>
          </c:extLst>
        </c:ser>
        <c:dLbls>
          <c:dLblPos val="outEnd"/>
          <c:showLegendKey val="0"/>
          <c:showVal val="1"/>
          <c:showCatName val="0"/>
          <c:showSerName val="0"/>
          <c:showPercent val="0"/>
          <c:showBubbleSize val="0"/>
        </c:dLbls>
        <c:gapWidth val="219"/>
        <c:overlap val="-27"/>
        <c:axId val="1470146415"/>
        <c:axId val="1470158479"/>
      </c:barChart>
      <c:catAx>
        <c:axId val="147014641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58479"/>
        <c:crosses val="autoZero"/>
        <c:auto val="1"/>
        <c:lblAlgn val="ctr"/>
        <c:lblOffset val="100"/>
        <c:noMultiLvlLbl val="0"/>
      </c:catAx>
      <c:valAx>
        <c:axId val="147015847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4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ID,INSURANCE COVERAGE GRADE AND READMISSION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Chart'!$L$36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Chart'!$K$37:$K$46</c:f>
              <c:multiLvlStrCache>
                <c:ptCount val="6"/>
                <c:lvl>
                  <c:pt idx="0">
                    <c:v>No</c:v>
                  </c:pt>
                  <c:pt idx="1">
                    <c:v>Yes</c:v>
                  </c:pt>
                  <c:pt idx="2">
                    <c:v>No</c:v>
                  </c:pt>
                  <c:pt idx="3">
                    <c:v>Yes</c:v>
                  </c:pt>
                  <c:pt idx="4">
                    <c:v>No</c:v>
                  </c:pt>
                  <c:pt idx="5">
                    <c:v>Yes</c:v>
                  </c:pt>
                </c:lvl>
                <c:lvl>
                  <c:pt idx="0">
                    <c:v>high</c:v>
                  </c:pt>
                  <c:pt idx="2">
                    <c:v>low</c:v>
                  </c:pt>
                  <c:pt idx="4">
                    <c:v>Medium</c:v>
                  </c:pt>
                </c:lvl>
              </c:multiLvlStrCache>
            </c:multiLvlStrRef>
          </c:cat>
          <c:val>
            <c:numRef>
              <c:f>'Pivot Table Chart'!$L$37:$L$46</c:f>
              <c:numCache>
                <c:formatCode>General</c:formatCode>
                <c:ptCount val="6"/>
                <c:pt idx="0">
                  <c:v>38</c:v>
                </c:pt>
                <c:pt idx="1">
                  <c:v>20</c:v>
                </c:pt>
                <c:pt idx="2">
                  <c:v>39</c:v>
                </c:pt>
                <c:pt idx="3">
                  <c:v>15</c:v>
                </c:pt>
                <c:pt idx="4">
                  <c:v>59</c:v>
                </c:pt>
                <c:pt idx="5">
                  <c:v>29</c:v>
                </c:pt>
              </c:numCache>
            </c:numRef>
          </c:val>
          <c:extLst>
            <c:ext xmlns:c16="http://schemas.microsoft.com/office/drawing/2014/chart" uri="{C3380CC4-5D6E-409C-BE32-E72D297353CC}">
              <c16:uniqueId val="{00000001-6C75-4525-9646-83E6C7B723EB}"/>
            </c:ext>
          </c:extLst>
        </c:ser>
        <c:dLbls>
          <c:dLblPos val="outEnd"/>
          <c:showLegendKey val="0"/>
          <c:showVal val="1"/>
          <c:showCatName val="0"/>
          <c:showSerName val="0"/>
          <c:showPercent val="0"/>
          <c:showBubbleSize val="0"/>
        </c:dLbls>
        <c:gapWidth val="219"/>
        <c:overlap val="-27"/>
        <c:axId val="1327003039"/>
        <c:axId val="1327003455"/>
      </c:barChart>
      <c:catAx>
        <c:axId val="1327003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 COVERAGE GRADE/READMISSION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03455"/>
        <c:crosses val="autoZero"/>
        <c:auto val="1"/>
        <c:lblAlgn val="ctr"/>
        <c:lblOffset val="100"/>
        <c:noMultiLvlLbl val="0"/>
      </c:catAx>
      <c:valAx>
        <c:axId val="1327003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03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TREATMENT COST(REVENUE) AND DEPARTMENTS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Chart'!$L$51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Chart'!$K$52:$K$57</c:f>
              <c:strCache>
                <c:ptCount val="5"/>
                <c:pt idx="0">
                  <c:v>Cardiology</c:v>
                </c:pt>
                <c:pt idx="1">
                  <c:v>Emergency</c:v>
                </c:pt>
                <c:pt idx="2">
                  <c:v>General Surgery</c:v>
                </c:pt>
                <c:pt idx="3">
                  <c:v>Neurology</c:v>
                </c:pt>
                <c:pt idx="4">
                  <c:v>Pediatrics</c:v>
                </c:pt>
              </c:strCache>
            </c:strRef>
          </c:cat>
          <c:val>
            <c:numRef>
              <c:f>'Pivot Table Chart'!$L$52:$L$57</c:f>
              <c:numCache>
                <c:formatCode>"$"#,##0</c:formatCode>
                <c:ptCount val="5"/>
                <c:pt idx="0">
                  <c:v>282052.5</c:v>
                </c:pt>
                <c:pt idx="1">
                  <c:v>369031.7</c:v>
                </c:pt>
                <c:pt idx="2">
                  <c:v>321178.36</c:v>
                </c:pt>
                <c:pt idx="3">
                  <c:v>364448.88</c:v>
                </c:pt>
                <c:pt idx="4">
                  <c:v>452196.96</c:v>
                </c:pt>
              </c:numCache>
            </c:numRef>
          </c:val>
          <c:extLst>
            <c:ext xmlns:c16="http://schemas.microsoft.com/office/drawing/2014/chart" uri="{C3380CC4-5D6E-409C-BE32-E72D297353CC}">
              <c16:uniqueId val="{00000001-3EA6-4213-8D05-159E2EC1259B}"/>
            </c:ext>
          </c:extLst>
        </c:ser>
        <c:dLbls>
          <c:dLblPos val="outEnd"/>
          <c:showLegendKey val="0"/>
          <c:showVal val="1"/>
          <c:showCatName val="0"/>
          <c:showSerName val="0"/>
          <c:showPercent val="0"/>
          <c:showBubbleSize val="0"/>
        </c:dLbls>
        <c:gapWidth val="219"/>
        <c:overlap val="-27"/>
        <c:axId val="1322021775"/>
        <c:axId val="1322020527"/>
      </c:barChart>
      <c:catAx>
        <c:axId val="13220217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20527"/>
        <c:crosses val="autoZero"/>
        <c:auto val="1"/>
        <c:lblAlgn val="ctr"/>
        <c:lblOffset val="100"/>
        <c:noMultiLvlLbl val="0"/>
      </c:catAx>
      <c:valAx>
        <c:axId val="1322020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2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SATISFACTION SCORE AND DEPARTMENTS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Chart'!$L$66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Chart'!$K$67:$K$72</c:f>
              <c:strCache>
                <c:ptCount val="5"/>
                <c:pt idx="0">
                  <c:v>Cardiology</c:v>
                </c:pt>
                <c:pt idx="1">
                  <c:v>Emergency</c:v>
                </c:pt>
                <c:pt idx="2">
                  <c:v>General Surgery</c:v>
                </c:pt>
                <c:pt idx="3">
                  <c:v>Neurology</c:v>
                </c:pt>
                <c:pt idx="4">
                  <c:v>Pediatrics</c:v>
                </c:pt>
              </c:strCache>
            </c:strRef>
          </c:cat>
          <c:val>
            <c:numRef>
              <c:f>'Pivot Table Chart'!$L$67:$L$72</c:f>
              <c:numCache>
                <c:formatCode>0.00</c:formatCode>
                <c:ptCount val="5"/>
                <c:pt idx="0">
                  <c:v>7.7914285714285709</c:v>
                </c:pt>
                <c:pt idx="1">
                  <c:v>7.6581395348837216</c:v>
                </c:pt>
                <c:pt idx="2">
                  <c:v>7.6777777777777771</c:v>
                </c:pt>
                <c:pt idx="3">
                  <c:v>7.3810810810810814</c:v>
                </c:pt>
                <c:pt idx="4">
                  <c:v>7.5224489795918368</c:v>
                </c:pt>
              </c:numCache>
            </c:numRef>
          </c:val>
          <c:extLst>
            <c:ext xmlns:c16="http://schemas.microsoft.com/office/drawing/2014/chart" uri="{C3380CC4-5D6E-409C-BE32-E72D297353CC}">
              <c16:uniqueId val="{00000001-6EFD-409A-B90F-171CAE78E23B}"/>
            </c:ext>
          </c:extLst>
        </c:ser>
        <c:dLbls>
          <c:dLblPos val="outEnd"/>
          <c:showLegendKey val="0"/>
          <c:showVal val="1"/>
          <c:showCatName val="0"/>
          <c:showSerName val="0"/>
          <c:showPercent val="0"/>
          <c:showBubbleSize val="0"/>
        </c:dLbls>
        <c:gapWidth val="219"/>
        <c:overlap val="-27"/>
        <c:axId val="1545694991"/>
        <c:axId val="1545692495"/>
      </c:barChart>
      <c:catAx>
        <c:axId val="15456949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2495"/>
        <c:crosses val="autoZero"/>
        <c:auto val="1"/>
        <c:lblAlgn val="ctr"/>
        <c:lblOffset val="100"/>
        <c:noMultiLvlLbl val="0"/>
      </c:catAx>
      <c:valAx>
        <c:axId val="1545692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SATISFACTION SCORE AND LENGTH OF STAY(DAYS)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Chart'!$L$82</c:f>
              <c:strCache>
                <c:ptCount val="1"/>
                <c:pt idx="0">
                  <c:v>Total</c:v>
                </c:pt>
              </c:strCache>
            </c:strRef>
          </c:tx>
          <c:spPr>
            <a:ln w="28575" cap="rnd">
              <a:solidFill>
                <a:schemeClr val="accent1"/>
              </a:solidFill>
              <a:round/>
            </a:ln>
            <a:effectLst/>
          </c:spPr>
          <c:marker>
            <c:symbol val="none"/>
          </c:marker>
          <c:cat>
            <c:strRef>
              <c:f>'Pivot Table Chart'!$K$83:$K$96</c:f>
              <c:strCache>
                <c:ptCount val="13"/>
                <c:pt idx="0">
                  <c:v>2</c:v>
                </c:pt>
                <c:pt idx="1">
                  <c:v>3</c:v>
                </c:pt>
                <c:pt idx="2">
                  <c:v>4</c:v>
                </c:pt>
                <c:pt idx="3">
                  <c:v>5</c:v>
                </c:pt>
                <c:pt idx="4">
                  <c:v>6</c:v>
                </c:pt>
                <c:pt idx="5">
                  <c:v>7</c:v>
                </c:pt>
                <c:pt idx="6">
                  <c:v>8</c:v>
                </c:pt>
                <c:pt idx="7">
                  <c:v>9</c:v>
                </c:pt>
                <c:pt idx="8">
                  <c:v>10</c:v>
                </c:pt>
                <c:pt idx="9">
                  <c:v>11</c:v>
                </c:pt>
                <c:pt idx="10">
                  <c:v>12</c:v>
                </c:pt>
                <c:pt idx="11">
                  <c:v>13</c:v>
                </c:pt>
                <c:pt idx="12">
                  <c:v>14</c:v>
                </c:pt>
              </c:strCache>
            </c:strRef>
          </c:cat>
          <c:val>
            <c:numRef>
              <c:f>'Pivot Table Chart'!$L$83:$L$96</c:f>
              <c:numCache>
                <c:formatCode>0.00</c:formatCode>
                <c:ptCount val="13"/>
                <c:pt idx="0">
                  <c:v>8.6347826086956516</c:v>
                </c:pt>
                <c:pt idx="1">
                  <c:v>8.4499999999999993</c:v>
                </c:pt>
                <c:pt idx="2">
                  <c:v>8.6214285714285719</c:v>
                </c:pt>
                <c:pt idx="3">
                  <c:v>8.1333333333333329</c:v>
                </c:pt>
                <c:pt idx="4">
                  <c:v>7.8679999999999994</c:v>
                </c:pt>
                <c:pt idx="5">
                  <c:v>7.7789473684210533</c:v>
                </c:pt>
                <c:pt idx="6">
                  <c:v>7.8250000000000002</c:v>
                </c:pt>
                <c:pt idx="7">
                  <c:v>7.2749999999999995</c:v>
                </c:pt>
                <c:pt idx="8">
                  <c:v>7.3307692307692305</c:v>
                </c:pt>
                <c:pt idx="9">
                  <c:v>6.9357142857142851</c:v>
                </c:pt>
                <c:pt idx="10">
                  <c:v>6.5785714285714283</c:v>
                </c:pt>
                <c:pt idx="11">
                  <c:v>6.3666666666666663</c:v>
                </c:pt>
                <c:pt idx="12">
                  <c:v>6.3076923076923075</c:v>
                </c:pt>
              </c:numCache>
            </c:numRef>
          </c:val>
          <c:smooth val="0"/>
          <c:extLst>
            <c:ext xmlns:c16="http://schemas.microsoft.com/office/drawing/2014/chart" uri="{C3380CC4-5D6E-409C-BE32-E72D297353CC}">
              <c16:uniqueId val="{00000001-40E7-459E-BAA6-3A6F9FA17AB7}"/>
            </c:ext>
          </c:extLst>
        </c:ser>
        <c:dLbls>
          <c:showLegendKey val="0"/>
          <c:showVal val="0"/>
          <c:showCatName val="0"/>
          <c:showSerName val="0"/>
          <c:showPercent val="0"/>
          <c:showBubbleSize val="0"/>
        </c:dLbls>
        <c:smooth val="0"/>
        <c:axId val="1546948799"/>
        <c:axId val="1546947551"/>
      </c:lineChart>
      <c:catAx>
        <c:axId val="1546948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OF STAY(DAYS)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947551"/>
        <c:crosses val="autoZero"/>
        <c:auto val="1"/>
        <c:lblAlgn val="ctr"/>
        <c:lblOffset val="100"/>
        <c:noMultiLvlLbl val="0"/>
      </c:catAx>
      <c:valAx>
        <c:axId val="1546947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94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SATISFACTION SCORE AND TREATMENT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Chart'!$L$99</c:f>
              <c:strCache>
                <c:ptCount val="1"/>
                <c:pt idx="0">
                  <c:v>Total</c:v>
                </c:pt>
              </c:strCache>
            </c:strRef>
          </c:tx>
          <c:spPr>
            <a:ln w="28575" cap="rnd">
              <a:solidFill>
                <a:schemeClr val="accent1"/>
              </a:solidFill>
              <a:round/>
            </a:ln>
            <a:effectLst/>
          </c:spPr>
          <c:marker>
            <c:symbol val="none"/>
          </c:marker>
          <c:cat>
            <c:strRef>
              <c:f>'Pivot Table Chart'!$K$100:$K$300</c:f>
              <c:strCache>
                <c:ptCount val="200"/>
                <c:pt idx="0">
                  <c:v>1625.54</c:v>
                </c:pt>
                <c:pt idx="1">
                  <c:v>1723.02</c:v>
                </c:pt>
                <c:pt idx="2">
                  <c:v>1763.37</c:v>
                </c:pt>
                <c:pt idx="3">
                  <c:v>1819.77</c:v>
                </c:pt>
                <c:pt idx="4">
                  <c:v>1852.09</c:v>
                </c:pt>
                <c:pt idx="5">
                  <c:v>1886.36</c:v>
                </c:pt>
                <c:pt idx="6">
                  <c:v>1929.97</c:v>
                </c:pt>
                <c:pt idx="7">
                  <c:v>2130.35</c:v>
                </c:pt>
                <c:pt idx="8">
                  <c:v>2232.73</c:v>
                </c:pt>
                <c:pt idx="9">
                  <c:v>2263.56</c:v>
                </c:pt>
                <c:pt idx="10">
                  <c:v>2316.32</c:v>
                </c:pt>
                <c:pt idx="11">
                  <c:v>2349.05</c:v>
                </c:pt>
                <c:pt idx="12">
                  <c:v>2402.41</c:v>
                </c:pt>
                <c:pt idx="13">
                  <c:v>2418.67</c:v>
                </c:pt>
                <c:pt idx="14">
                  <c:v>2445.54</c:v>
                </c:pt>
                <c:pt idx="15">
                  <c:v>2501</c:v>
                </c:pt>
                <c:pt idx="16">
                  <c:v>2508.35</c:v>
                </c:pt>
                <c:pt idx="17">
                  <c:v>2539.9</c:v>
                </c:pt>
                <c:pt idx="18">
                  <c:v>2590.12</c:v>
                </c:pt>
                <c:pt idx="19">
                  <c:v>2644.36</c:v>
                </c:pt>
                <c:pt idx="20">
                  <c:v>2749.21</c:v>
                </c:pt>
                <c:pt idx="21">
                  <c:v>2750.13</c:v>
                </c:pt>
                <c:pt idx="22">
                  <c:v>2779.24</c:v>
                </c:pt>
                <c:pt idx="23">
                  <c:v>2791.02</c:v>
                </c:pt>
                <c:pt idx="24">
                  <c:v>2955.19</c:v>
                </c:pt>
                <c:pt idx="25">
                  <c:v>2996.16</c:v>
                </c:pt>
                <c:pt idx="26">
                  <c:v>3098.91</c:v>
                </c:pt>
                <c:pt idx="27">
                  <c:v>3167.25</c:v>
                </c:pt>
                <c:pt idx="28">
                  <c:v>3306.21</c:v>
                </c:pt>
                <c:pt idx="29">
                  <c:v>3400.9</c:v>
                </c:pt>
                <c:pt idx="30">
                  <c:v>3410.41</c:v>
                </c:pt>
                <c:pt idx="31">
                  <c:v>3436.65</c:v>
                </c:pt>
                <c:pt idx="32">
                  <c:v>3533.54</c:v>
                </c:pt>
                <c:pt idx="33">
                  <c:v>3539.98</c:v>
                </c:pt>
                <c:pt idx="34">
                  <c:v>3560.5</c:v>
                </c:pt>
                <c:pt idx="35">
                  <c:v>3587.57</c:v>
                </c:pt>
                <c:pt idx="36">
                  <c:v>3600.76</c:v>
                </c:pt>
                <c:pt idx="37">
                  <c:v>3675.87</c:v>
                </c:pt>
                <c:pt idx="38">
                  <c:v>3774.22</c:v>
                </c:pt>
                <c:pt idx="39">
                  <c:v>3863.62</c:v>
                </c:pt>
                <c:pt idx="40">
                  <c:v>3884.19</c:v>
                </c:pt>
                <c:pt idx="41">
                  <c:v>3948.55</c:v>
                </c:pt>
                <c:pt idx="42">
                  <c:v>4020.95</c:v>
                </c:pt>
                <c:pt idx="43">
                  <c:v>4106.65</c:v>
                </c:pt>
                <c:pt idx="44">
                  <c:v>4124.28</c:v>
                </c:pt>
                <c:pt idx="45">
                  <c:v>4132.78</c:v>
                </c:pt>
                <c:pt idx="46">
                  <c:v>4159.07</c:v>
                </c:pt>
                <c:pt idx="47">
                  <c:v>4260.56</c:v>
                </c:pt>
                <c:pt idx="48">
                  <c:v>4359.17</c:v>
                </c:pt>
                <c:pt idx="49">
                  <c:v>4360.75</c:v>
                </c:pt>
                <c:pt idx="50">
                  <c:v>4373.45</c:v>
                </c:pt>
                <c:pt idx="51">
                  <c:v>4524.87</c:v>
                </c:pt>
                <c:pt idx="52">
                  <c:v>4816.96</c:v>
                </c:pt>
                <c:pt idx="53">
                  <c:v>4933.58</c:v>
                </c:pt>
                <c:pt idx="54">
                  <c:v>5116.8</c:v>
                </c:pt>
                <c:pt idx="55">
                  <c:v>5125.54</c:v>
                </c:pt>
                <c:pt idx="56">
                  <c:v>5142.41</c:v>
                </c:pt>
                <c:pt idx="57">
                  <c:v>5166.62</c:v>
                </c:pt>
                <c:pt idx="58">
                  <c:v>5169.13</c:v>
                </c:pt>
                <c:pt idx="59">
                  <c:v>5301.41</c:v>
                </c:pt>
                <c:pt idx="60">
                  <c:v>5359.09</c:v>
                </c:pt>
                <c:pt idx="61">
                  <c:v>5383.06</c:v>
                </c:pt>
                <c:pt idx="62">
                  <c:v>5612.72</c:v>
                </c:pt>
                <c:pt idx="63">
                  <c:v>5659.8</c:v>
                </c:pt>
                <c:pt idx="64">
                  <c:v>5809.64</c:v>
                </c:pt>
                <c:pt idx="65">
                  <c:v>5853.01</c:v>
                </c:pt>
                <c:pt idx="66">
                  <c:v>5873.67</c:v>
                </c:pt>
                <c:pt idx="67">
                  <c:v>5889.51</c:v>
                </c:pt>
                <c:pt idx="68">
                  <c:v>6044.7</c:v>
                </c:pt>
                <c:pt idx="69">
                  <c:v>6128.03</c:v>
                </c:pt>
                <c:pt idx="70">
                  <c:v>6146.7</c:v>
                </c:pt>
                <c:pt idx="71">
                  <c:v>6249.35</c:v>
                </c:pt>
                <c:pt idx="72">
                  <c:v>6295.16</c:v>
                </c:pt>
                <c:pt idx="73">
                  <c:v>6350.77</c:v>
                </c:pt>
                <c:pt idx="74">
                  <c:v>6384.6</c:v>
                </c:pt>
                <c:pt idx="75">
                  <c:v>6517.61</c:v>
                </c:pt>
                <c:pt idx="76">
                  <c:v>6528.98</c:v>
                </c:pt>
                <c:pt idx="77">
                  <c:v>6641.22</c:v>
                </c:pt>
                <c:pt idx="78">
                  <c:v>6707.93</c:v>
                </c:pt>
                <c:pt idx="79">
                  <c:v>6722.22</c:v>
                </c:pt>
                <c:pt idx="80">
                  <c:v>6814.24</c:v>
                </c:pt>
                <c:pt idx="81">
                  <c:v>6892.64</c:v>
                </c:pt>
                <c:pt idx="82">
                  <c:v>7075.2</c:v>
                </c:pt>
                <c:pt idx="83">
                  <c:v>7104.13</c:v>
                </c:pt>
                <c:pt idx="84">
                  <c:v>7129.76</c:v>
                </c:pt>
                <c:pt idx="85">
                  <c:v>7219.19</c:v>
                </c:pt>
                <c:pt idx="86">
                  <c:v>7280.34</c:v>
                </c:pt>
                <c:pt idx="87">
                  <c:v>7303.33</c:v>
                </c:pt>
                <c:pt idx="88">
                  <c:v>7313.46</c:v>
                </c:pt>
                <c:pt idx="89">
                  <c:v>7421.23</c:v>
                </c:pt>
                <c:pt idx="90">
                  <c:v>7517.24</c:v>
                </c:pt>
                <c:pt idx="91">
                  <c:v>7518.26</c:v>
                </c:pt>
                <c:pt idx="92">
                  <c:v>7550.62</c:v>
                </c:pt>
                <c:pt idx="93">
                  <c:v>7592.75</c:v>
                </c:pt>
                <c:pt idx="94">
                  <c:v>7786</c:v>
                </c:pt>
                <c:pt idx="95">
                  <c:v>7799.07</c:v>
                </c:pt>
                <c:pt idx="96">
                  <c:v>8018.98</c:v>
                </c:pt>
                <c:pt idx="97">
                  <c:v>8024.67</c:v>
                </c:pt>
                <c:pt idx="98">
                  <c:v>8037.1</c:v>
                </c:pt>
                <c:pt idx="99">
                  <c:v>8079.91</c:v>
                </c:pt>
                <c:pt idx="100">
                  <c:v>8203.2</c:v>
                </c:pt>
                <c:pt idx="101">
                  <c:v>8330.98</c:v>
                </c:pt>
                <c:pt idx="102">
                  <c:v>8390.03</c:v>
                </c:pt>
                <c:pt idx="103">
                  <c:v>8491.51</c:v>
                </c:pt>
                <c:pt idx="104">
                  <c:v>8523.68</c:v>
                </c:pt>
                <c:pt idx="105">
                  <c:v>8578.6</c:v>
                </c:pt>
                <c:pt idx="106">
                  <c:v>8619.6</c:v>
                </c:pt>
                <c:pt idx="107">
                  <c:v>8624.43</c:v>
                </c:pt>
                <c:pt idx="108">
                  <c:v>8646.03</c:v>
                </c:pt>
                <c:pt idx="109">
                  <c:v>8705.42</c:v>
                </c:pt>
                <c:pt idx="110">
                  <c:v>8858.01</c:v>
                </c:pt>
                <c:pt idx="111">
                  <c:v>9012.86</c:v>
                </c:pt>
                <c:pt idx="112">
                  <c:v>9207.61</c:v>
                </c:pt>
                <c:pt idx="113">
                  <c:v>9233.16</c:v>
                </c:pt>
                <c:pt idx="114">
                  <c:v>9429.42</c:v>
                </c:pt>
                <c:pt idx="115">
                  <c:v>9431.12</c:v>
                </c:pt>
                <c:pt idx="116">
                  <c:v>9592.45</c:v>
                </c:pt>
                <c:pt idx="117">
                  <c:v>9656.91</c:v>
                </c:pt>
                <c:pt idx="118">
                  <c:v>9725.75</c:v>
                </c:pt>
                <c:pt idx="119">
                  <c:v>9744.76</c:v>
                </c:pt>
                <c:pt idx="120">
                  <c:v>9773.67</c:v>
                </c:pt>
                <c:pt idx="121">
                  <c:v>9854.68</c:v>
                </c:pt>
                <c:pt idx="122">
                  <c:v>9884.16</c:v>
                </c:pt>
                <c:pt idx="123">
                  <c:v>10008.27</c:v>
                </c:pt>
                <c:pt idx="124">
                  <c:v>10264.05</c:v>
                </c:pt>
                <c:pt idx="125">
                  <c:v>10312.44</c:v>
                </c:pt>
                <c:pt idx="126">
                  <c:v>10353.32</c:v>
                </c:pt>
                <c:pt idx="127">
                  <c:v>10359.09</c:v>
                </c:pt>
                <c:pt idx="128">
                  <c:v>10377.83</c:v>
                </c:pt>
                <c:pt idx="129">
                  <c:v>10397.18</c:v>
                </c:pt>
                <c:pt idx="130">
                  <c:v>10485.73</c:v>
                </c:pt>
                <c:pt idx="131">
                  <c:v>10579.83</c:v>
                </c:pt>
                <c:pt idx="132">
                  <c:v>10618.1</c:v>
                </c:pt>
                <c:pt idx="133">
                  <c:v>10802.1</c:v>
                </c:pt>
                <c:pt idx="134">
                  <c:v>10912.84</c:v>
                </c:pt>
                <c:pt idx="135">
                  <c:v>11354.31</c:v>
                </c:pt>
                <c:pt idx="136">
                  <c:v>11467.97</c:v>
                </c:pt>
                <c:pt idx="137">
                  <c:v>11529.14</c:v>
                </c:pt>
                <c:pt idx="138">
                  <c:v>11559.02</c:v>
                </c:pt>
                <c:pt idx="139">
                  <c:v>11595.31</c:v>
                </c:pt>
                <c:pt idx="140">
                  <c:v>11744.43</c:v>
                </c:pt>
                <c:pt idx="141">
                  <c:v>11760.84</c:v>
                </c:pt>
                <c:pt idx="142">
                  <c:v>11858.16</c:v>
                </c:pt>
                <c:pt idx="143">
                  <c:v>11987.72</c:v>
                </c:pt>
                <c:pt idx="144">
                  <c:v>12058.78</c:v>
                </c:pt>
                <c:pt idx="145">
                  <c:v>12096.29</c:v>
                </c:pt>
                <c:pt idx="146">
                  <c:v>12318.9</c:v>
                </c:pt>
                <c:pt idx="147">
                  <c:v>12767.32</c:v>
                </c:pt>
                <c:pt idx="148">
                  <c:v>12780.87</c:v>
                </c:pt>
                <c:pt idx="149">
                  <c:v>12814.49</c:v>
                </c:pt>
                <c:pt idx="150">
                  <c:v>13026.7</c:v>
                </c:pt>
                <c:pt idx="151">
                  <c:v>13285.46</c:v>
                </c:pt>
                <c:pt idx="152">
                  <c:v>13393.72</c:v>
                </c:pt>
                <c:pt idx="153">
                  <c:v>13485.46</c:v>
                </c:pt>
                <c:pt idx="154">
                  <c:v>13697.6</c:v>
                </c:pt>
                <c:pt idx="155">
                  <c:v>13722.29</c:v>
                </c:pt>
                <c:pt idx="156">
                  <c:v>13870.08</c:v>
                </c:pt>
                <c:pt idx="157">
                  <c:v>14107.36</c:v>
                </c:pt>
                <c:pt idx="158">
                  <c:v>14209.21</c:v>
                </c:pt>
                <c:pt idx="159">
                  <c:v>14356.29</c:v>
                </c:pt>
                <c:pt idx="160">
                  <c:v>14506.98</c:v>
                </c:pt>
                <c:pt idx="161">
                  <c:v>14541.78</c:v>
                </c:pt>
                <c:pt idx="162">
                  <c:v>14587.08</c:v>
                </c:pt>
                <c:pt idx="163">
                  <c:v>14631.85</c:v>
                </c:pt>
                <c:pt idx="164">
                  <c:v>14795</c:v>
                </c:pt>
                <c:pt idx="165">
                  <c:v>14903.8</c:v>
                </c:pt>
                <c:pt idx="166">
                  <c:v>14970.82</c:v>
                </c:pt>
                <c:pt idx="167">
                  <c:v>15221.54</c:v>
                </c:pt>
                <c:pt idx="168">
                  <c:v>15239.9</c:v>
                </c:pt>
                <c:pt idx="169">
                  <c:v>15263.25</c:v>
                </c:pt>
                <c:pt idx="170">
                  <c:v>15302.19</c:v>
                </c:pt>
                <c:pt idx="171">
                  <c:v>15475.45</c:v>
                </c:pt>
                <c:pt idx="172">
                  <c:v>15477.56</c:v>
                </c:pt>
                <c:pt idx="173">
                  <c:v>15532.08</c:v>
                </c:pt>
                <c:pt idx="174">
                  <c:v>15672.33</c:v>
                </c:pt>
                <c:pt idx="175">
                  <c:v>15736.61</c:v>
                </c:pt>
                <c:pt idx="176">
                  <c:v>15863.95</c:v>
                </c:pt>
                <c:pt idx="177">
                  <c:v>15933.66</c:v>
                </c:pt>
                <c:pt idx="178">
                  <c:v>16041.02</c:v>
                </c:pt>
                <c:pt idx="179">
                  <c:v>16316.11</c:v>
                </c:pt>
                <c:pt idx="180">
                  <c:v>16545.11</c:v>
                </c:pt>
                <c:pt idx="181">
                  <c:v>16731.69</c:v>
                </c:pt>
                <c:pt idx="182">
                  <c:v>16948.05</c:v>
                </c:pt>
                <c:pt idx="183">
                  <c:v>16956.7</c:v>
                </c:pt>
                <c:pt idx="184">
                  <c:v>17098.97</c:v>
                </c:pt>
                <c:pt idx="185">
                  <c:v>17131.53</c:v>
                </c:pt>
                <c:pt idx="186">
                  <c:v>17139.8</c:v>
                </c:pt>
                <c:pt idx="187">
                  <c:v>17221.51</c:v>
                </c:pt>
                <c:pt idx="188">
                  <c:v>17246.87</c:v>
                </c:pt>
                <c:pt idx="189">
                  <c:v>17656.23</c:v>
                </c:pt>
                <c:pt idx="190">
                  <c:v>18218.55</c:v>
                </c:pt>
                <c:pt idx="191">
                  <c:v>18240.88</c:v>
                </c:pt>
                <c:pt idx="192">
                  <c:v>18420.86</c:v>
                </c:pt>
                <c:pt idx="193">
                  <c:v>18661.58</c:v>
                </c:pt>
                <c:pt idx="194">
                  <c:v>18808.78</c:v>
                </c:pt>
                <c:pt idx="195">
                  <c:v>18984.04</c:v>
                </c:pt>
                <c:pt idx="196">
                  <c:v>19253.55</c:v>
                </c:pt>
                <c:pt idx="197">
                  <c:v>19255.3</c:v>
                </c:pt>
                <c:pt idx="198">
                  <c:v>19417.46</c:v>
                </c:pt>
                <c:pt idx="199">
                  <c:v>19538.01</c:v>
                </c:pt>
              </c:strCache>
            </c:strRef>
          </c:cat>
          <c:val>
            <c:numRef>
              <c:f>'Pivot Table Chart'!$L$100:$L$300</c:f>
              <c:numCache>
                <c:formatCode>General</c:formatCode>
                <c:ptCount val="200"/>
                <c:pt idx="0">
                  <c:v>9.3000000000000007</c:v>
                </c:pt>
                <c:pt idx="1">
                  <c:v>8.3000000000000007</c:v>
                </c:pt>
                <c:pt idx="2">
                  <c:v>7.7</c:v>
                </c:pt>
                <c:pt idx="3">
                  <c:v>8.3000000000000007</c:v>
                </c:pt>
                <c:pt idx="4">
                  <c:v>7.9</c:v>
                </c:pt>
                <c:pt idx="5">
                  <c:v>8.5</c:v>
                </c:pt>
                <c:pt idx="6">
                  <c:v>8.5</c:v>
                </c:pt>
                <c:pt idx="7">
                  <c:v>9.6</c:v>
                </c:pt>
                <c:pt idx="8">
                  <c:v>8.6999999999999993</c:v>
                </c:pt>
                <c:pt idx="9">
                  <c:v>8.6999999999999993</c:v>
                </c:pt>
                <c:pt idx="10">
                  <c:v>8.1999999999999993</c:v>
                </c:pt>
                <c:pt idx="11">
                  <c:v>9.4</c:v>
                </c:pt>
                <c:pt idx="12">
                  <c:v>9.5</c:v>
                </c:pt>
                <c:pt idx="13">
                  <c:v>8.1</c:v>
                </c:pt>
                <c:pt idx="14">
                  <c:v>8.5</c:v>
                </c:pt>
                <c:pt idx="15">
                  <c:v>8.5</c:v>
                </c:pt>
                <c:pt idx="16">
                  <c:v>8.1</c:v>
                </c:pt>
                <c:pt idx="17">
                  <c:v>8.1</c:v>
                </c:pt>
                <c:pt idx="18">
                  <c:v>7.8</c:v>
                </c:pt>
                <c:pt idx="19">
                  <c:v>7.9</c:v>
                </c:pt>
                <c:pt idx="20">
                  <c:v>8.1999999999999993</c:v>
                </c:pt>
                <c:pt idx="21">
                  <c:v>8.3000000000000007</c:v>
                </c:pt>
                <c:pt idx="22">
                  <c:v>9.4</c:v>
                </c:pt>
                <c:pt idx="23">
                  <c:v>9.3000000000000007</c:v>
                </c:pt>
                <c:pt idx="24">
                  <c:v>9.5</c:v>
                </c:pt>
                <c:pt idx="25">
                  <c:v>9.1999999999999993</c:v>
                </c:pt>
                <c:pt idx="26">
                  <c:v>8.5</c:v>
                </c:pt>
                <c:pt idx="27">
                  <c:v>9</c:v>
                </c:pt>
                <c:pt idx="28">
                  <c:v>8.6999999999999993</c:v>
                </c:pt>
                <c:pt idx="29">
                  <c:v>8.5</c:v>
                </c:pt>
                <c:pt idx="30">
                  <c:v>7.8</c:v>
                </c:pt>
                <c:pt idx="31">
                  <c:v>8.9</c:v>
                </c:pt>
                <c:pt idx="32">
                  <c:v>8.1999999999999993</c:v>
                </c:pt>
                <c:pt idx="33">
                  <c:v>7.9</c:v>
                </c:pt>
                <c:pt idx="34">
                  <c:v>9.3000000000000007</c:v>
                </c:pt>
                <c:pt idx="35">
                  <c:v>8.6999999999999993</c:v>
                </c:pt>
                <c:pt idx="36">
                  <c:v>9.1</c:v>
                </c:pt>
                <c:pt idx="37">
                  <c:v>8.6</c:v>
                </c:pt>
                <c:pt idx="38">
                  <c:v>9</c:v>
                </c:pt>
                <c:pt idx="39">
                  <c:v>9.4</c:v>
                </c:pt>
                <c:pt idx="40">
                  <c:v>7.9</c:v>
                </c:pt>
                <c:pt idx="41">
                  <c:v>7.9</c:v>
                </c:pt>
                <c:pt idx="42">
                  <c:v>9.1</c:v>
                </c:pt>
                <c:pt idx="43">
                  <c:v>8.5</c:v>
                </c:pt>
                <c:pt idx="44">
                  <c:v>7.5</c:v>
                </c:pt>
                <c:pt idx="45">
                  <c:v>7.7</c:v>
                </c:pt>
                <c:pt idx="46">
                  <c:v>8.6999999999999993</c:v>
                </c:pt>
                <c:pt idx="47">
                  <c:v>8.6</c:v>
                </c:pt>
                <c:pt idx="48">
                  <c:v>8.9</c:v>
                </c:pt>
                <c:pt idx="49">
                  <c:v>8.3000000000000007</c:v>
                </c:pt>
                <c:pt idx="50">
                  <c:v>8</c:v>
                </c:pt>
                <c:pt idx="51">
                  <c:v>8.9</c:v>
                </c:pt>
                <c:pt idx="52">
                  <c:v>8.6999999999999993</c:v>
                </c:pt>
                <c:pt idx="53">
                  <c:v>7.9</c:v>
                </c:pt>
                <c:pt idx="54">
                  <c:v>8.4</c:v>
                </c:pt>
                <c:pt idx="55">
                  <c:v>7.6</c:v>
                </c:pt>
                <c:pt idx="56">
                  <c:v>8.9</c:v>
                </c:pt>
                <c:pt idx="57">
                  <c:v>7.8</c:v>
                </c:pt>
                <c:pt idx="58">
                  <c:v>7.2</c:v>
                </c:pt>
                <c:pt idx="59">
                  <c:v>8.5</c:v>
                </c:pt>
                <c:pt idx="60">
                  <c:v>8.3000000000000007</c:v>
                </c:pt>
                <c:pt idx="61">
                  <c:v>8.8000000000000007</c:v>
                </c:pt>
                <c:pt idx="62">
                  <c:v>8.3000000000000007</c:v>
                </c:pt>
                <c:pt idx="63">
                  <c:v>9</c:v>
                </c:pt>
                <c:pt idx="64">
                  <c:v>8.3000000000000007</c:v>
                </c:pt>
                <c:pt idx="65">
                  <c:v>8.1</c:v>
                </c:pt>
                <c:pt idx="66">
                  <c:v>8</c:v>
                </c:pt>
                <c:pt idx="67">
                  <c:v>8.1</c:v>
                </c:pt>
                <c:pt idx="68">
                  <c:v>7.8</c:v>
                </c:pt>
                <c:pt idx="69">
                  <c:v>8.4</c:v>
                </c:pt>
                <c:pt idx="70">
                  <c:v>8.5</c:v>
                </c:pt>
                <c:pt idx="71">
                  <c:v>8.3000000000000007</c:v>
                </c:pt>
                <c:pt idx="72">
                  <c:v>7.1</c:v>
                </c:pt>
                <c:pt idx="73">
                  <c:v>7.2</c:v>
                </c:pt>
                <c:pt idx="74">
                  <c:v>7.4</c:v>
                </c:pt>
                <c:pt idx="75">
                  <c:v>8.6999999999999993</c:v>
                </c:pt>
                <c:pt idx="76">
                  <c:v>7.4</c:v>
                </c:pt>
                <c:pt idx="77">
                  <c:v>8.1999999999999993</c:v>
                </c:pt>
                <c:pt idx="78">
                  <c:v>8.6999999999999993</c:v>
                </c:pt>
                <c:pt idx="79">
                  <c:v>8.4</c:v>
                </c:pt>
                <c:pt idx="80">
                  <c:v>7.5</c:v>
                </c:pt>
                <c:pt idx="81">
                  <c:v>8.3000000000000007</c:v>
                </c:pt>
                <c:pt idx="82">
                  <c:v>8.4</c:v>
                </c:pt>
                <c:pt idx="83">
                  <c:v>8.1999999999999993</c:v>
                </c:pt>
                <c:pt idx="84">
                  <c:v>8.6</c:v>
                </c:pt>
                <c:pt idx="85">
                  <c:v>7.6</c:v>
                </c:pt>
                <c:pt idx="86">
                  <c:v>8.6</c:v>
                </c:pt>
                <c:pt idx="87">
                  <c:v>8.4</c:v>
                </c:pt>
                <c:pt idx="88">
                  <c:v>7.1</c:v>
                </c:pt>
                <c:pt idx="89">
                  <c:v>6.9</c:v>
                </c:pt>
                <c:pt idx="90">
                  <c:v>8.4</c:v>
                </c:pt>
                <c:pt idx="91">
                  <c:v>7</c:v>
                </c:pt>
                <c:pt idx="92">
                  <c:v>7.3</c:v>
                </c:pt>
                <c:pt idx="93">
                  <c:v>7.7</c:v>
                </c:pt>
                <c:pt idx="94">
                  <c:v>8</c:v>
                </c:pt>
                <c:pt idx="95">
                  <c:v>8.6</c:v>
                </c:pt>
                <c:pt idx="96">
                  <c:v>7.4</c:v>
                </c:pt>
                <c:pt idx="97">
                  <c:v>7.5</c:v>
                </c:pt>
                <c:pt idx="98">
                  <c:v>7.2</c:v>
                </c:pt>
                <c:pt idx="99">
                  <c:v>6.8</c:v>
                </c:pt>
                <c:pt idx="100">
                  <c:v>8.6</c:v>
                </c:pt>
                <c:pt idx="101">
                  <c:v>7.7</c:v>
                </c:pt>
                <c:pt idx="102">
                  <c:v>6.8</c:v>
                </c:pt>
                <c:pt idx="103">
                  <c:v>7.8</c:v>
                </c:pt>
                <c:pt idx="104">
                  <c:v>8.6999999999999993</c:v>
                </c:pt>
                <c:pt idx="105">
                  <c:v>7.6</c:v>
                </c:pt>
                <c:pt idx="106">
                  <c:v>7.6</c:v>
                </c:pt>
                <c:pt idx="107">
                  <c:v>8.6</c:v>
                </c:pt>
                <c:pt idx="108">
                  <c:v>6.9</c:v>
                </c:pt>
                <c:pt idx="109">
                  <c:v>6.8</c:v>
                </c:pt>
                <c:pt idx="110">
                  <c:v>7.5</c:v>
                </c:pt>
                <c:pt idx="111">
                  <c:v>6.7</c:v>
                </c:pt>
                <c:pt idx="112">
                  <c:v>8.5</c:v>
                </c:pt>
                <c:pt idx="113">
                  <c:v>7.2</c:v>
                </c:pt>
                <c:pt idx="114">
                  <c:v>7.5</c:v>
                </c:pt>
                <c:pt idx="115">
                  <c:v>6.5</c:v>
                </c:pt>
                <c:pt idx="116">
                  <c:v>8.4</c:v>
                </c:pt>
                <c:pt idx="117">
                  <c:v>8</c:v>
                </c:pt>
                <c:pt idx="118">
                  <c:v>8.1999999999999993</c:v>
                </c:pt>
                <c:pt idx="119">
                  <c:v>6.8</c:v>
                </c:pt>
                <c:pt idx="120">
                  <c:v>8.4</c:v>
                </c:pt>
                <c:pt idx="121">
                  <c:v>7.2</c:v>
                </c:pt>
                <c:pt idx="122">
                  <c:v>7.9</c:v>
                </c:pt>
                <c:pt idx="123">
                  <c:v>8.1</c:v>
                </c:pt>
                <c:pt idx="124">
                  <c:v>6.6</c:v>
                </c:pt>
                <c:pt idx="125">
                  <c:v>7.4</c:v>
                </c:pt>
                <c:pt idx="126">
                  <c:v>8.1999999999999993</c:v>
                </c:pt>
                <c:pt idx="127">
                  <c:v>7.9</c:v>
                </c:pt>
                <c:pt idx="128">
                  <c:v>6.7</c:v>
                </c:pt>
                <c:pt idx="129">
                  <c:v>8</c:v>
                </c:pt>
                <c:pt idx="130">
                  <c:v>6.7</c:v>
                </c:pt>
                <c:pt idx="131">
                  <c:v>7.1</c:v>
                </c:pt>
                <c:pt idx="132">
                  <c:v>7.1</c:v>
                </c:pt>
                <c:pt idx="133">
                  <c:v>7.5</c:v>
                </c:pt>
                <c:pt idx="134">
                  <c:v>7.8</c:v>
                </c:pt>
                <c:pt idx="135">
                  <c:v>7.8</c:v>
                </c:pt>
                <c:pt idx="136">
                  <c:v>7</c:v>
                </c:pt>
                <c:pt idx="137">
                  <c:v>6.2</c:v>
                </c:pt>
                <c:pt idx="138">
                  <c:v>7.3</c:v>
                </c:pt>
                <c:pt idx="139">
                  <c:v>8</c:v>
                </c:pt>
                <c:pt idx="140">
                  <c:v>8</c:v>
                </c:pt>
                <c:pt idx="141">
                  <c:v>6.6</c:v>
                </c:pt>
                <c:pt idx="142">
                  <c:v>6.7</c:v>
                </c:pt>
                <c:pt idx="143">
                  <c:v>7.9</c:v>
                </c:pt>
                <c:pt idx="144">
                  <c:v>6.5</c:v>
                </c:pt>
                <c:pt idx="145">
                  <c:v>7.4</c:v>
                </c:pt>
                <c:pt idx="146">
                  <c:v>6.3</c:v>
                </c:pt>
                <c:pt idx="147">
                  <c:v>7.2</c:v>
                </c:pt>
                <c:pt idx="148">
                  <c:v>7.7</c:v>
                </c:pt>
                <c:pt idx="149">
                  <c:v>7.7</c:v>
                </c:pt>
                <c:pt idx="150">
                  <c:v>7.4</c:v>
                </c:pt>
                <c:pt idx="151">
                  <c:v>6.9</c:v>
                </c:pt>
                <c:pt idx="152">
                  <c:v>7.5</c:v>
                </c:pt>
                <c:pt idx="153">
                  <c:v>6.2</c:v>
                </c:pt>
                <c:pt idx="154">
                  <c:v>6</c:v>
                </c:pt>
                <c:pt idx="155">
                  <c:v>6.8</c:v>
                </c:pt>
                <c:pt idx="156">
                  <c:v>7.3</c:v>
                </c:pt>
                <c:pt idx="157">
                  <c:v>7</c:v>
                </c:pt>
                <c:pt idx="158">
                  <c:v>5.8</c:v>
                </c:pt>
                <c:pt idx="159">
                  <c:v>6.1</c:v>
                </c:pt>
                <c:pt idx="160">
                  <c:v>6.5</c:v>
                </c:pt>
                <c:pt idx="161">
                  <c:v>7.1</c:v>
                </c:pt>
                <c:pt idx="162">
                  <c:v>6.5</c:v>
                </c:pt>
                <c:pt idx="163">
                  <c:v>6.4</c:v>
                </c:pt>
                <c:pt idx="164">
                  <c:v>5.8</c:v>
                </c:pt>
                <c:pt idx="165">
                  <c:v>7.3</c:v>
                </c:pt>
                <c:pt idx="166">
                  <c:v>6.2</c:v>
                </c:pt>
                <c:pt idx="167">
                  <c:v>7.5</c:v>
                </c:pt>
                <c:pt idx="168">
                  <c:v>6.1</c:v>
                </c:pt>
                <c:pt idx="169">
                  <c:v>5.7</c:v>
                </c:pt>
                <c:pt idx="170">
                  <c:v>7.5</c:v>
                </c:pt>
                <c:pt idx="171">
                  <c:v>7.2</c:v>
                </c:pt>
                <c:pt idx="172">
                  <c:v>5.9</c:v>
                </c:pt>
                <c:pt idx="173">
                  <c:v>5.9</c:v>
                </c:pt>
                <c:pt idx="174">
                  <c:v>6.7</c:v>
                </c:pt>
                <c:pt idx="175">
                  <c:v>6.7</c:v>
                </c:pt>
                <c:pt idx="176">
                  <c:v>6.6</c:v>
                </c:pt>
                <c:pt idx="177">
                  <c:v>6.4</c:v>
                </c:pt>
                <c:pt idx="178">
                  <c:v>6.9</c:v>
                </c:pt>
                <c:pt idx="179">
                  <c:v>6.2</c:v>
                </c:pt>
                <c:pt idx="180">
                  <c:v>6.1</c:v>
                </c:pt>
                <c:pt idx="181">
                  <c:v>6.3</c:v>
                </c:pt>
                <c:pt idx="182">
                  <c:v>6</c:v>
                </c:pt>
                <c:pt idx="183">
                  <c:v>6.3</c:v>
                </c:pt>
                <c:pt idx="184">
                  <c:v>7.2</c:v>
                </c:pt>
                <c:pt idx="185">
                  <c:v>7.1</c:v>
                </c:pt>
                <c:pt idx="186">
                  <c:v>6</c:v>
                </c:pt>
                <c:pt idx="187">
                  <c:v>5.8</c:v>
                </c:pt>
                <c:pt idx="188">
                  <c:v>5.4</c:v>
                </c:pt>
                <c:pt idx="189">
                  <c:v>6</c:v>
                </c:pt>
                <c:pt idx="190">
                  <c:v>6.1</c:v>
                </c:pt>
                <c:pt idx="191">
                  <c:v>6.3</c:v>
                </c:pt>
                <c:pt idx="192">
                  <c:v>6</c:v>
                </c:pt>
                <c:pt idx="193">
                  <c:v>6.9</c:v>
                </c:pt>
                <c:pt idx="194">
                  <c:v>5.2</c:v>
                </c:pt>
                <c:pt idx="195">
                  <c:v>6.6</c:v>
                </c:pt>
                <c:pt idx="196">
                  <c:v>5</c:v>
                </c:pt>
                <c:pt idx="197">
                  <c:v>5.0999999999999996</c:v>
                </c:pt>
                <c:pt idx="198">
                  <c:v>5.0999999999999996</c:v>
                </c:pt>
                <c:pt idx="199">
                  <c:v>5.6</c:v>
                </c:pt>
              </c:numCache>
            </c:numRef>
          </c:val>
          <c:smooth val="0"/>
          <c:extLst>
            <c:ext xmlns:c16="http://schemas.microsoft.com/office/drawing/2014/chart" uri="{C3380CC4-5D6E-409C-BE32-E72D297353CC}">
              <c16:uniqueId val="{00000001-1822-4720-A1AB-56DEDC920DE9}"/>
            </c:ext>
          </c:extLst>
        </c:ser>
        <c:dLbls>
          <c:showLegendKey val="0"/>
          <c:showVal val="0"/>
          <c:showCatName val="0"/>
          <c:showSerName val="0"/>
          <c:showPercent val="0"/>
          <c:showBubbleSize val="0"/>
        </c:dLbls>
        <c:smooth val="0"/>
        <c:axId val="1545697487"/>
        <c:axId val="1545692911"/>
      </c:lineChart>
      <c:catAx>
        <c:axId val="1545697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 COST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2911"/>
        <c:crosses val="autoZero"/>
        <c:auto val="1"/>
        <c:lblAlgn val="ctr"/>
        <c:lblOffset val="100"/>
        <c:noMultiLvlLbl val="0"/>
      </c:catAx>
      <c:valAx>
        <c:axId val="1545692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AND DIAGNOSIS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Chart'!$N$122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Chart'!$M$123:$M$128</c:f>
              <c:strCache>
                <c:ptCount val="5"/>
                <c:pt idx="0">
                  <c:v>Diabetes</c:v>
                </c:pt>
                <c:pt idx="1">
                  <c:v>Fracture</c:v>
                </c:pt>
                <c:pt idx="2">
                  <c:v>Heart Disease</c:v>
                </c:pt>
                <c:pt idx="3">
                  <c:v>Pneumonia</c:v>
                </c:pt>
                <c:pt idx="4">
                  <c:v>Stroke</c:v>
                </c:pt>
              </c:strCache>
            </c:strRef>
          </c:cat>
          <c:val>
            <c:numRef>
              <c:f>'Pivot Table Chart'!$N$123:$N$128</c:f>
              <c:numCache>
                <c:formatCode>General</c:formatCode>
                <c:ptCount val="5"/>
                <c:pt idx="0">
                  <c:v>51</c:v>
                </c:pt>
                <c:pt idx="1">
                  <c:v>33</c:v>
                </c:pt>
                <c:pt idx="2">
                  <c:v>34</c:v>
                </c:pt>
                <c:pt idx="3">
                  <c:v>43</c:v>
                </c:pt>
                <c:pt idx="4">
                  <c:v>39</c:v>
                </c:pt>
              </c:numCache>
            </c:numRef>
          </c:val>
          <c:extLst>
            <c:ext xmlns:c16="http://schemas.microsoft.com/office/drawing/2014/chart" uri="{C3380CC4-5D6E-409C-BE32-E72D297353CC}">
              <c16:uniqueId val="{00000001-0CC8-4967-ADB4-CA27003F2E75}"/>
            </c:ext>
          </c:extLst>
        </c:ser>
        <c:dLbls>
          <c:dLblPos val="outEnd"/>
          <c:showLegendKey val="0"/>
          <c:showVal val="1"/>
          <c:showCatName val="0"/>
          <c:showSerName val="0"/>
          <c:showPercent val="0"/>
          <c:showBubbleSize val="0"/>
        </c:dLbls>
        <c:gapWidth val="219"/>
        <c:overlap val="-27"/>
        <c:axId val="1545694575"/>
        <c:axId val="1545698319"/>
      </c:barChart>
      <c:catAx>
        <c:axId val="15456945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DIAGNOSIS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8319"/>
        <c:crosses val="autoZero"/>
        <c:auto val="1"/>
        <c:lblAlgn val="ctr"/>
        <c:lblOffset val="100"/>
        <c:noMultiLvlLbl val="0"/>
      </c:catAx>
      <c:valAx>
        <c:axId val="1545698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a:t>
                </a:r>
                <a:r>
                  <a:rPr lang="en-US" baseline="0"/>
                  <a:t> ID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4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AND READMISSION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Chart'!$O$141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Chart'!$N$142:$N$154</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 Chart'!$O$142:$O$154</c:f>
              <c:numCache>
                <c:formatCode>General</c:formatCode>
                <c:ptCount val="12"/>
                <c:pt idx="0">
                  <c:v>6</c:v>
                </c:pt>
                <c:pt idx="1">
                  <c:v>8</c:v>
                </c:pt>
                <c:pt idx="2">
                  <c:v>8</c:v>
                </c:pt>
                <c:pt idx="3">
                  <c:v>6</c:v>
                </c:pt>
                <c:pt idx="4">
                  <c:v>7</c:v>
                </c:pt>
                <c:pt idx="5">
                  <c:v>2</c:v>
                </c:pt>
                <c:pt idx="6">
                  <c:v>6</c:v>
                </c:pt>
                <c:pt idx="7">
                  <c:v>4</c:v>
                </c:pt>
                <c:pt idx="8">
                  <c:v>5</c:v>
                </c:pt>
                <c:pt idx="9">
                  <c:v>2</c:v>
                </c:pt>
                <c:pt idx="10">
                  <c:v>8</c:v>
                </c:pt>
                <c:pt idx="11">
                  <c:v>2</c:v>
                </c:pt>
              </c:numCache>
            </c:numRef>
          </c:val>
          <c:extLst>
            <c:ext xmlns:c16="http://schemas.microsoft.com/office/drawing/2014/chart" uri="{C3380CC4-5D6E-409C-BE32-E72D297353CC}">
              <c16:uniqueId val="{00000001-110E-42C4-B8F2-701B6BAD8714}"/>
            </c:ext>
          </c:extLst>
        </c:ser>
        <c:dLbls>
          <c:dLblPos val="outEnd"/>
          <c:showLegendKey val="0"/>
          <c:showVal val="1"/>
          <c:showCatName val="0"/>
          <c:showSerName val="0"/>
          <c:showPercent val="0"/>
          <c:showBubbleSize val="0"/>
        </c:dLbls>
        <c:gapWidth val="219"/>
        <c:overlap val="-27"/>
        <c:axId val="1536103855"/>
        <c:axId val="1536103023"/>
      </c:barChart>
      <c:catAx>
        <c:axId val="15361038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READMISSION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03023"/>
        <c:crosses val="autoZero"/>
        <c:auto val="1"/>
        <c:lblAlgn val="ctr"/>
        <c:lblOffset val="100"/>
        <c:noMultiLvlLbl val="0"/>
      </c:catAx>
      <c:valAx>
        <c:axId val="15361030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0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ADMITTED PATIENTS AND DEPARTMENTS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Chart'!$O$157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Chart'!$N$158:$N$163</c:f>
              <c:strCache>
                <c:ptCount val="5"/>
                <c:pt idx="0">
                  <c:v>Cardiology</c:v>
                </c:pt>
                <c:pt idx="1">
                  <c:v>Emergency</c:v>
                </c:pt>
                <c:pt idx="2">
                  <c:v>General Surgery</c:v>
                </c:pt>
                <c:pt idx="3">
                  <c:v>Neurology</c:v>
                </c:pt>
                <c:pt idx="4">
                  <c:v>Pediatrics</c:v>
                </c:pt>
              </c:strCache>
            </c:strRef>
          </c:cat>
          <c:val>
            <c:numRef>
              <c:f>'Pivot Table Chart'!$O$158:$O$163</c:f>
              <c:numCache>
                <c:formatCode>General</c:formatCode>
                <c:ptCount val="5"/>
                <c:pt idx="0">
                  <c:v>35</c:v>
                </c:pt>
                <c:pt idx="1">
                  <c:v>43</c:v>
                </c:pt>
                <c:pt idx="2">
                  <c:v>36</c:v>
                </c:pt>
                <c:pt idx="3">
                  <c:v>37</c:v>
                </c:pt>
                <c:pt idx="4">
                  <c:v>49</c:v>
                </c:pt>
              </c:numCache>
            </c:numRef>
          </c:val>
          <c:extLst>
            <c:ext xmlns:c16="http://schemas.microsoft.com/office/drawing/2014/chart" uri="{C3380CC4-5D6E-409C-BE32-E72D297353CC}">
              <c16:uniqueId val="{00000001-AE22-40ED-9AF2-35A8C7BD9AAB}"/>
            </c:ext>
          </c:extLst>
        </c:ser>
        <c:dLbls>
          <c:dLblPos val="outEnd"/>
          <c:showLegendKey val="0"/>
          <c:showVal val="1"/>
          <c:showCatName val="0"/>
          <c:showSerName val="0"/>
          <c:showPercent val="0"/>
          <c:showBubbleSize val="0"/>
        </c:dLbls>
        <c:gapWidth val="219"/>
        <c:overlap val="-27"/>
        <c:axId val="1840067391"/>
        <c:axId val="1840076127"/>
      </c:barChart>
      <c:catAx>
        <c:axId val="18400673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76127"/>
        <c:crosses val="autoZero"/>
        <c:auto val="1"/>
        <c:lblAlgn val="ctr"/>
        <c:lblOffset val="100"/>
        <c:noMultiLvlLbl val="0"/>
      </c:catAx>
      <c:valAx>
        <c:axId val="1840076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PATIENTS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6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RECOVERY RATE, READMISSION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Chart'!$V$157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Chart'!$U$158:$U$167</c:f>
              <c:multiLvlStrCache>
                <c:ptCount val="6"/>
                <c:lvl>
                  <c:pt idx="0">
                    <c:v>No</c:v>
                  </c:pt>
                  <c:pt idx="1">
                    <c:v>Yes</c:v>
                  </c:pt>
                  <c:pt idx="2">
                    <c:v>No</c:v>
                  </c:pt>
                  <c:pt idx="3">
                    <c:v>Yes</c:v>
                  </c:pt>
                  <c:pt idx="4">
                    <c:v>No</c:v>
                  </c:pt>
                  <c:pt idx="5">
                    <c:v>Yes</c:v>
                  </c:pt>
                </c:lvl>
                <c:lvl>
                  <c:pt idx="0">
                    <c:v>fast</c:v>
                  </c:pt>
                  <c:pt idx="2">
                    <c:v>moderate</c:v>
                  </c:pt>
                  <c:pt idx="4">
                    <c:v>slow</c:v>
                  </c:pt>
                </c:lvl>
              </c:multiLvlStrCache>
            </c:multiLvlStrRef>
          </c:cat>
          <c:val>
            <c:numRef>
              <c:f>'Pivot Table Chart'!$V$158:$V$167</c:f>
              <c:numCache>
                <c:formatCode>General</c:formatCode>
                <c:ptCount val="6"/>
                <c:pt idx="0">
                  <c:v>27</c:v>
                </c:pt>
                <c:pt idx="1">
                  <c:v>14</c:v>
                </c:pt>
                <c:pt idx="2">
                  <c:v>42</c:v>
                </c:pt>
                <c:pt idx="3">
                  <c:v>25</c:v>
                </c:pt>
                <c:pt idx="4">
                  <c:v>67</c:v>
                </c:pt>
                <c:pt idx="5">
                  <c:v>25</c:v>
                </c:pt>
              </c:numCache>
            </c:numRef>
          </c:val>
          <c:extLst>
            <c:ext xmlns:c16="http://schemas.microsoft.com/office/drawing/2014/chart" uri="{C3380CC4-5D6E-409C-BE32-E72D297353CC}">
              <c16:uniqueId val="{00000001-2FE5-4645-92C7-150C2A3E7E33}"/>
            </c:ext>
          </c:extLst>
        </c:ser>
        <c:dLbls>
          <c:dLblPos val="outEnd"/>
          <c:showLegendKey val="0"/>
          <c:showVal val="1"/>
          <c:showCatName val="0"/>
          <c:showSerName val="0"/>
          <c:showPercent val="0"/>
          <c:showBubbleSize val="0"/>
        </c:dLbls>
        <c:gapWidth val="219"/>
        <c:overlap val="-27"/>
        <c:axId val="1921435407"/>
        <c:axId val="1921452879"/>
      </c:barChart>
      <c:catAx>
        <c:axId val="19214354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READMISSION /RECOVERY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452879"/>
        <c:crosses val="autoZero"/>
        <c:auto val="1"/>
        <c:lblAlgn val="ctr"/>
        <c:lblOffset val="100"/>
        <c:noMultiLvlLbl val="0"/>
      </c:catAx>
      <c:valAx>
        <c:axId val="19214528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43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SATISFACTION SCORE AND INSURANCE COVERAGE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Chart'!$Y$142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Chart'!$X$143:$X$146</c:f>
              <c:strCache>
                <c:ptCount val="3"/>
                <c:pt idx="0">
                  <c:v>high</c:v>
                </c:pt>
                <c:pt idx="1">
                  <c:v>low</c:v>
                </c:pt>
                <c:pt idx="2">
                  <c:v>Medium</c:v>
                </c:pt>
              </c:strCache>
            </c:strRef>
          </c:cat>
          <c:val>
            <c:numRef>
              <c:f>'Pivot Table Chart'!$Y$143:$Y$146</c:f>
              <c:numCache>
                <c:formatCode>0.0</c:formatCode>
                <c:ptCount val="3"/>
                <c:pt idx="0">
                  <c:v>8.4155172413793107</c:v>
                </c:pt>
                <c:pt idx="1">
                  <c:v>6.7759259259259252</c:v>
                </c:pt>
                <c:pt idx="2">
                  <c:v>7.5693181818181818</c:v>
                </c:pt>
              </c:numCache>
            </c:numRef>
          </c:val>
          <c:extLst>
            <c:ext xmlns:c16="http://schemas.microsoft.com/office/drawing/2014/chart" uri="{C3380CC4-5D6E-409C-BE32-E72D297353CC}">
              <c16:uniqueId val="{00000001-A242-4C74-A5CF-054CD255E486}"/>
            </c:ext>
          </c:extLst>
        </c:ser>
        <c:dLbls>
          <c:dLblPos val="outEnd"/>
          <c:showLegendKey val="0"/>
          <c:showVal val="1"/>
          <c:showCatName val="0"/>
          <c:showSerName val="0"/>
          <c:showPercent val="0"/>
          <c:showBubbleSize val="0"/>
        </c:dLbls>
        <c:gapWidth val="219"/>
        <c:overlap val="-27"/>
        <c:axId val="1540439007"/>
        <c:axId val="1540440255"/>
      </c:barChart>
      <c:catAx>
        <c:axId val="1540439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 COVERAGE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440255"/>
        <c:crosses val="autoZero"/>
        <c:auto val="1"/>
        <c:lblAlgn val="ctr"/>
        <c:lblOffset val="100"/>
        <c:noMultiLvlLbl val="0"/>
      </c:catAx>
      <c:valAx>
        <c:axId val="154044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43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AND ADMISSION</a:t>
            </a:r>
            <a:r>
              <a:rPr lang="en-US" baseline="0"/>
              <a:t> MONTH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Chart'!$A$4:$A$16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 Chart'!$B$4:$B$16</c:f>
              <c:numCache>
                <c:formatCode>General</c:formatCode>
                <c:ptCount val="12"/>
                <c:pt idx="0">
                  <c:v>15</c:v>
                </c:pt>
                <c:pt idx="1">
                  <c:v>16</c:v>
                </c:pt>
                <c:pt idx="2">
                  <c:v>16</c:v>
                </c:pt>
                <c:pt idx="3">
                  <c:v>22</c:v>
                </c:pt>
                <c:pt idx="4">
                  <c:v>23</c:v>
                </c:pt>
                <c:pt idx="5">
                  <c:v>15</c:v>
                </c:pt>
                <c:pt idx="6">
                  <c:v>15</c:v>
                </c:pt>
                <c:pt idx="7">
                  <c:v>17</c:v>
                </c:pt>
                <c:pt idx="8">
                  <c:v>16</c:v>
                </c:pt>
                <c:pt idx="9">
                  <c:v>15</c:v>
                </c:pt>
                <c:pt idx="10">
                  <c:v>15</c:v>
                </c:pt>
                <c:pt idx="11">
                  <c:v>15</c:v>
                </c:pt>
              </c:numCache>
            </c:numRef>
          </c:val>
          <c:extLst>
            <c:ext xmlns:c16="http://schemas.microsoft.com/office/drawing/2014/chart" uri="{C3380CC4-5D6E-409C-BE32-E72D297353CC}">
              <c16:uniqueId val="{00000000-FD59-4DEF-AB35-1A6E66CFFC07}"/>
            </c:ext>
          </c:extLst>
        </c:ser>
        <c:dLbls>
          <c:dLblPos val="outEnd"/>
          <c:showLegendKey val="0"/>
          <c:showVal val="1"/>
          <c:showCatName val="0"/>
          <c:showSerName val="0"/>
          <c:showPercent val="0"/>
          <c:showBubbleSize val="0"/>
        </c:dLbls>
        <c:gapWidth val="219"/>
        <c:overlap val="-27"/>
        <c:axId val="529147247"/>
        <c:axId val="529149327"/>
      </c:barChart>
      <c:catAx>
        <c:axId val="529147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ADMISSION MONTH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149327"/>
        <c:crosses val="autoZero"/>
        <c:auto val="1"/>
        <c:lblAlgn val="ctr"/>
        <c:lblOffset val="100"/>
        <c:noMultiLvlLbl val="0"/>
      </c:catAx>
      <c:valAx>
        <c:axId val="529149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14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a:t>
            </a:r>
            <a:r>
              <a:rPr lang="en-US" baseline="0"/>
              <a:t> DEPARTMENT AND LENGTH OF STAY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Chart'!$A$20:$A$25</c:f>
              <c:strCache>
                <c:ptCount val="5"/>
                <c:pt idx="0">
                  <c:v>Cardiology</c:v>
                </c:pt>
                <c:pt idx="1">
                  <c:v>Emergency</c:v>
                </c:pt>
                <c:pt idx="2">
                  <c:v>General Surgery</c:v>
                </c:pt>
                <c:pt idx="3">
                  <c:v>Neurology</c:v>
                </c:pt>
                <c:pt idx="4">
                  <c:v>Pediatrics</c:v>
                </c:pt>
              </c:strCache>
            </c:strRef>
          </c:cat>
          <c:val>
            <c:numRef>
              <c:f>'Pivot Table Chart'!$B$20:$B$25</c:f>
              <c:numCache>
                <c:formatCode>0.00</c:formatCode>
                <c:ptCount val="5"/>
                <c:pt idx="0">
                  <c:v>6.7714285714285714</c:v>
                </c:pt>
                <c:pt idx="1">
                  <c:v>7.3255813953488369</c:v>
                </c:pt>
                <c:pt idx="2">
                  <c:v>7.7222222222222223</c:v>
                </c:pt>
                <c:pt idx="3">
                  <c:v>8.0810810810810807</c:v>
                </c:pt>
                <c:pt idx="4">
                  <c:v>8.0612244897959187</c:v>
                </c:pt>
              </c:numCache>
            </c:numRef>
          </c:val>
          <c:extLst>
            <c:ext xmlns:c16="http://schemas.microsoft.com/office/drawing/2014/chart" uri="{C3380CC4-5D6E-409C-BE32-E72D297353CC}">
              <c16:uniqueId val="{00000000-BFB0-43DD-A4FE-63F9AF41A2FB}"/>
            </c:ext>
          </c:extLst>
        </c:ser>
        <c:dLbls>
          <c:dLblPos val="outEnd"/>
          <c:showLegendKey val="0"/>
          <c:showVal val="1"/>
          <c:showCatName val="0"/>
          <c:showSerName val="0"/>
          <c:showPercent val="0"/>
          <c:showBubbleSize val="0"/>
        </c:dLbls>
        <c:gapWidth val="219"/>
        <c:overlap val="-27"/>
        <c:axId val="1470143503"/>
        <c:axId val="1470147663"/>
      </c:barChart>
      <c:catAx>
        <c:axId val="1470143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47663"/>
        <c:crosses val="autoZero"/>
        <c:auto val="1"/>
        <c:lblAlgn val="ctr"/>
        <c:lblOffset val="100"/>
        <c:noMultiLvlLbl val="0"/>
      </c:catAx>
      <c:valAx>
        <c:axId val="1470147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OF STAY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4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READMISSION AND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Chart'!$A$35:$A$50</c:f>
              <c:multiLvlStrCache>
                <c:ptCount val="10"/>
                <c:lvl>
                  <c:pt idx="0">
                    <c:v>No</c:v>
                  </c:pt>
                  <c:pt idx="1">
                    <c:v>Yes</c:v>
                  </c:pt>
                  <c:pt idx="2">
                    <c:v>No</c:v>
                  </c:pt>
                  <c:pt idx="3">
                    <c:v>Yes</c:v>
                  </c:pt>
                  <c:pt idx="4">
                    <c:v>No</c:v>
                  </c:pt>
                  <c:pt idx="5">
                    <c:v>Yes</c:v>
                  </c:pt>
                  <c:pt idx="6">
                    <c:v>No</c:v>
                  </c:pt>
                  <c:pt idx="7">
                    <c:v>Yes</c:v>
                  </c:pt>
                  <c:pt idx="8">
                    <c:v>No</c:v>
                  </c:pt>
                  <c:pt idx="9">
                    <c:v>Yes</c:v>
                  </c:pt>
                </c:lvl>
                <c:lvl>
                  <c:pt idx="0">
                    <c:v>Cardiology</c:v>
                  </c:pt>
                  <c:pt idx="2">
                    <c:v>Emergency</c:v>
                  </c:pt>
                  <c:pt idx="4">
                    <c:v>General Surgery</c:v>
                  </c:pt>
                  <c:pt idx="6">
                    <c:v>Neurology</c:v>
                  </c:pt>
                  <c:pt idx="8">
                    <c:v>Pediatrics</c:v>
                  </c:pt>
                </c:lvl>
              </c:multiLvlStrCache>
            </c:multiLvlStrRef>
          </c:cat>
          <c:val>
            <c:numRef>
              <c:f>'Pivot Table Chart'!$B$35:$B$50</c:f>
              <c:numCache>
                <c:formatCode>General</c:formatCode>
                <c:ptCount val="10"/>
                <c:pt idx="0">
                  <c:v>27</c:v>
                </c:pt>
                <c:pt idx="1">
                  <c:v>8</c:v>
                </c:pt>
                <c:pt idx="2">
                  <c:v>30</c:v>
                </c:pt>
                <c:pt idx="3">
                  <c:v>13</c:v>
                </c:pt>
                <c:pt idx="4">
                  <c:v>22</c:v>
                </c:pt>
                <c:pt idx="5">
                  <c:v>14</c:v>
                </c:pt>
                <c:pt idx="6">
                  <c:v>24</c:v>
                </c:pt>
                <c:pt idx="7">
                  <c:v>13</c:v>
                </c:pt>
                <c:pt idx="8">
                  <c:v>33</c:v>
                </c:pt>
                <c:pt idx="9">
                  <c:v>16</c:v>
                </c:pt>
              </c:numCache>
            </c:numRef>
          </c:val>
          <c:extLst>
            <c:ext xmlns:c16="http://schemas.microsoft.com/office/drawing/2014/chart" uri="{C3380CC4-5D6E-409C-BE32-E72D297353CC}">
              <c16:uniqueId val="{00000000-C1E9-49B6-985A-33C79C57DDC0}"/>
            </c:ext>
          </c:extLst>
        </c:ser>
        <c:dLbls>
          <c:dLblPos val="outEnd"/>
          <c:showLegendKey val="0"/>
          <c:showVal val="1"/>
          <c:showCatName val="0"/>
          <c:showSerName val="0"/>
          <c:showPercent val="0"/>
          <c:showBubbleSize val="0"/>
        </c:dLbls>
        <c:gapWidth val="219"/>
        <c:overlap val="-27"/>
        <c:axId val="1322018031"/>
        <c:axId val="1322015119"/>
      </c:barChart>
      <c:catAx>
        <c:axId val="1322018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DEPARTMENT/READMISSION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15119"/>
        <c:crosses val="autoZero"/>
        <c:auto val="1"/>
        <c:lblAlgn val="ctr"/>
        <c:lblOffset val="100"/>
        <c:noMultiLvlLbl val="0"/>
      </c:catAx>
      <c:valAx>
        <c:axId val="1322015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1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READMISSION AND DIAGNOSIS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Chart'!$A$55:$A$70</c:f>
              <c:multiLvlStrCache>
                <c:ptCount val="10"/>
                <c:lvl>
                  <c:pt idx="0">
                    <c:v>No</c:v>
                  </c:pt>
                  <c:pt idx="1">
                    <c:v>Yes</c:v>
                  </c:pt>
                  <c:pt idx="2">
                    <c:v>No</c:v>
                  </c:pt>
                  <c:pt idx="3">
                    <c:v>Yes</c:v>
                  </c:pt>
                  <c:pt idx="4">
                    <c:v>No</c:v>
                  </c:pt>
                  <c:pt idx="5">
                    <c:v>Yes</c:v>
                  </c:pt>
                  <c:pt idx="6">
                    <c:v>No</c:v>
                  </c:pt>
                  <c:pt idx="7">
                    <c:v>Yes</c:v>
                  </c:pt>
                  <c:pt idx="8">
                    <c:v>No</c:v>
                  </c:pt>
                  <c:pt idx="9">
                    <c:v>Yes</c:v>
                  </c:pt>
                </c:lvl>
                <c:lvl>
                  <c:pt idx="0">
                    <c:v>Diabetes</c:v>
                  </c:pt>
                  <c:pt idx="2">
                    <c:v>Fracture</c:v>
                  </c:pt>
                  <c:pt idx="4">
                    <c:v>Heart Disease</c:v>
                  </c:pt>
                  <c:pt idx="6">
                    <c:v>Pneumonia</c:v>
                  </c:pt>
                  <c:pt idx="8">
                    <c:v>Stroke</c:v>
                  </c:pt>
                </c:lvl>
              </c:multiLvlStrCache>
            </c:multiLvlStrRef>
          </c:cat>
          <c:val>
            <c:numRef>
              <c:f>'Pivot Table Chart'!$B$55:$B$70</c:f>
              <c:numCache>
                <c:formatCode>General</c:formatCode>
                <c:ptCount val="10"/>
                <c:pt idx="0">
                  <c:v>37</c:v>
                </c:pt>
                <c:pt idx="1">
                  <c:v>14</c:v>
                </c:pt>
                <c:pt idx="2">
                  <c:v>22</c:v>
                </c:pt>
                <c:pt idx="3">
                  <c:v>11</c:v>
                </c:pt>
                <c:pt idx="4">
                  <c:v>22</c:v>
                </c:pt>
                <c:pt idx="5">
                  <c:v>12</c:v>
                </c:pt>
                <c:pt idx="6">
                  <c:v>30</c:v>
                </c:pt>
                <c:pt idx="7">
                  <c:v>13</c:v>
                </c:pt>
                <c:pt idx="8">
                  <c:v>25</c:v>
                </c:pt>
                <c:pt idx="9">
                  <c:v>14</c:v>
                </c:pt>
              </c:numCache>
            </c:numRef>
          </c:val>
          <c:extLst>
            <c:ext xmlns:c16="http://schemas.microsoft.com/office/drawing/2014/chart" uri="{C3380CC4-5D6E-409C-BE32-E72D297353CC}">
              <c16:uniqueId val="{00000000-AFA6-4680-83E6-2C280A41D249}"/>
            </c:ext>
          </c:extLst>
        </c:ser>
        <c:dLbls>
          <c:dLblPos val="outEnd"/>
          <c:showLegendKey val="0"/>
          <c:showVal val="1"/>
          <c:showCatName val="0"/>
          <c:showSerName val="0"/>
          <c:showPercent val="0"/>
          <c:showBubbleSize val="0"/>
        </c:dLbls>
        <c:gapWidth val="219"/>
        <c:overlap val="-27"/>
        <c:axId val="525110207"/>
        <c:axId val="525109375"/>
      </c:barChart>
      <c:catAx>
        <c:axId val="525110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DIAGNOSIS TYPE/READMISSION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109375"/>
        <c:crosses val="autoZero"/>
        <c:auto val="1"/>
        <c:lblAlgn val="ctr"/>
        <c:lblOffset val="100"/>
        <c:noMultiLvlLbl val="0"/>
      </c:catAx>
      <c:valAx>
        <c:axId val="525109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11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TREATMENT COST AND</a:t>
            </a:r>
            <a:r>
              <a:rPr lang="en-US" baseline="0"/>
              <a:t> LENGTH OF STAY(DAYS)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Chart'!$B$73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Chart'!$A$74:$A$87</c:f>
              <c:strCache>
                <c:ptCount val="13"/>
                <c:pt idx="0">
                  <c:v>2</c:v>
                </c:pt>
                <c:pt idx="1">
                  <c:v>3</c:v>
                </c:pt>
                <c:pt idx="2">
                  <c:v>4</c:v>
                </c:pt>
                <c:pt idx="3">
                  <c:v>5</c:v>
                </c:pt>
                <c:pt idx="4">
                  <c:v>6</c:v>
                </c:pt>
                <c:pt idx="5">
                  <c:v>7</c:v>
                </c:pt>
                <c:pt idx="6">
                  <c:v>8</c:v>
                </c:pt>
                <c:pt idx="7">
                  <c:v>9</c:v>
                </c:pt>
                <c:pt idx="8">
                  <c:v>10</c:v>
                </c:pt>
                <c:pt idx="9">
                  <c:v>11</c:v>
                </c:pt>
                <c:pt idx="10">
                  <c:v>12</c:v>
                </c:pt>
                <c:pt idx="11">
                  <c:v>13</c:v>
                </c:pt>
                <c:pt idx="12">
                  <c:v>14</c:v>
                </c:pt>
              </c:strCache>
            </c:strRef>
          </c:cat>
          <c:val>
            <c:numRef>
              <c:f>'Pivot Table Chart'!$B$74:$B$87</c:f>
              <c:numCache>
                <c:formatCode>"$"#,##0</c:formatCode>
                <c:ptCount val="13"/>
                <c:pt idx="0">
                  <c:v>2311.8434782608697</c:v>
                </c:pt>
                <c:pt idx="1">
                  <c:v>3510.9716666666664</c:v>
                </c:pt>
                <c:pt idx="2">
                  <c:v>4393.7371428571432</c:v>
                </c:pt>
                <c:pt idx="3">
                  <c:v>5806.6333333333332</c:v>
                </c:pt>
                <c:pt idx="4">
                  <c:v>6664.1928000000007</c:v>
                </c:pt>
                <c:pt idx="5">
                  <c:v>8294.9005263157887</c:v>
                </c:pt>
                <c:pt idx="6">
                  <c:v>9446.3212500000009</c:v>
                </c:pt>
                <c:pt idx="7">
                  <c:v>10075.065000000001</c:v>
                </c:pt>
                <c:pt idx="8">
                  <c:v>10963.450769230769</c:v>
                </c:pt>
                <c:pt idx="9">
                  <c:v>12937.257857142857</c:v>
                </c:pt>
                <c:pt idx="10">
                  <c:v>14915.177857142857</c:v>
                </c:pt>
                <c:pt idx="11">
                  <c:v>15617.340555555556</c:v>
                </c:pt>
                <c:pt idx="12">
                  <c:v>17270.470769230767</c:v>
                </c:pt>
              </c:numCache>
            </c:numRef>
          </c:val>
          <c:smooth val="0"/>
          <c:extLst>
            <c:ext xmlns:c16="http://schemas.microsoft.com/office/drawing/2014/chart" uri="{C3380CC4-5D6E-409C-BE32-E72D297353CC}">
              <c16:uniqueId val="{00000000-6AB3-4545-8175-78A3BA9BD280}"/>
            </c:ext>
          </c:extLst>
        </c:ser>
        <c:dLbls>
          <c:showLegendKey val="0"/>
          <c:showVal val="0"/>
          <c:showCatName val="0"/>
          <c:showSerName val="0"/>
          <c:showPercent val="0"/>
          <c:showBubbleSize val="0"/>
        </c:dLbls>
        <c:marker val="1"/>
        <c:smooth val="0"/>
        <c:axId val="1470160975"/>
        <c:axId val="1470150991"/>
      </c:lineChart>
      <c:catAx>
        <c:axId val="147016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OF STAYS(DAYS)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50991"/>
        <c:crosses val="autoZero"/>
        <c:auto val="1"/>
        <c:lblAlgn val="ctr"/>
        <c:lblOffset val="100"/>
        <c:noMultiLvlLbl val="0"/>
      </c:catAx>
      <c:valAx>
        <c:axId val="1470150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a:t>
                </a:r>
                <a:r>
                  <a:rPr lang="en-US" baseline="0"/>
                  <a:t> COST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6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TREATMENT COST AND DEPARTMENTS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Chart'!$B$90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Chart'!$A$91:$A$96</c:f>
              <c:strCache>
                <c:ptCount val="5"/>
                <c:pt idx="0">
                  <c:v>Cardiology</c:v>
                </c:pt>
                <c:pt idx="1">
                  <c:v>Emergency</c:v>
                </c:pt>
                <c:pt idx="2">
                  <c:v>General Surgery</c:v>
                </c:pt>
                <c:pt idx="3">
                  <c:v>Neurology</c:v>
                </c:pt>
                <c:pt idx="4">
                  <c:v>Pediatrics</c:v>
                </c:pt>
              </c:strCache>
            </c:strRef>
          </c:cat>
          <c:val>
            <c:numRef>
              <c:f>'Pivot Table Chart'!$B$91:$B$96</c:f>
              <c:numCache>
                <c:formatCode>"$"#,##0</c:formatCode>
                <c:ptCount val="5"/>
                <c:pt idx="0">
                  <c:v>8058.6428571428569</c:v>
                </c:pt>
                <c:pt idx="1">
                  <c:v>8582.1325581395358</c:v>
                </c:pt>
                <c:pt idx="2">
                  <c:v>8921.6211111111115</c:v>
                </c:pt>
                <c:pt idx="3">
                  <c:v>9849.9697297297298</c:v>
                </c:pt>
                <c:pt idx="4">
                  <c:v>9228.5093877551026</c:v>
                </c:pt>
              </c:numCache>
            </c:numRef>
          </c:val>
          <c:smooth val="0"/>
          <c:extLst>
            <c:ext xmlns:c16="http://schemas.microsoft.com/office/drawing/2014/chart" uri="{C3380CC4-5D6E-409C-BE32-E72D297353CC}">
              <c16:uniqueId val="{00000000-6666-487F-AAAD-9A62A2D20A08}"/>
            </c:ext>
          </c:extLst>
        </c:ser>
        <c:dLbls>
          <c:dLblPos val="t"/>
          <c:showLegendKey val="0"/>
          <c:showVal val="1"/>
          <c:showCatName val="0"/>
          <c:showSerName val="0"/>
          <c:showPercent val="0"/>
          <c:showBubbleSize val="0"/>
        </c:dLbls>
        <c:marker val="1"/>
        <c:smooth val="0"/>
        <c:axId val="1327002623"/>
        <c:axId val="1327004287"/>
      </c:lineChart>
      <c:catAx>
        <c:axId val="1327002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04287"/>
        <c:crosses val="autoZero"/>
        <c:auto val="1"/>
        <c:lblAlgn val="ctr"/>
        <c:lblOffset val="100"/>
        <c:noMultiLvlLbl val="0"/>
      </c:catAx>
      <c:valAx>
        <c:axId val="1327004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a:t>
                </a:r>
                <a:r>
                  <a:rPr lang="en-US" baseline="0"/>
                  <a:t> COST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0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TREATMENT COST AND DIAGNOSIS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Chart'!$B$104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Chart'!$A$105:$A$110</c:f>
              <c:strCache>
                <c:ptCount val="5"/>
                <c:pt idx="0">
                  <c:v>Diabetes</c:v>
                </c:pt>
                <c:pt idx="1">
                  <c:v>Fracture</c:v>
                </c:pt>
                <c:pt idx="2">
                  <c:v>Heart Disease</c:v>
                </c:pt>
                <c:pt idx="3">
                  <c:v>Pneumonia</c:v>
                </c:pt>
                <c:pt idx="4">
                  <c:v>Stroke</c:v>
                </c:pt>
              </c:strCache>
            </c:strRef>
          </c:cat>
          <c:val>
            <c:numRef>
              <c:f>'Pivot Table Chart'!$B$105:$B$110</c:f>
              <c:numCache>
                <c:formatCode>"$"#,##0</c:formatCode>
                <c:ptCount val="5"/>
                <c:pt idx="0">
                  <c:v>9036.495098039215</c:v>
                </c:pt>
                <c:pt idx="1">
                  <c:v>7247.7327272727271</c:v>
                </c:pt>
                <c:pt idx="2">
                  <c:v>10498.456176470589</c:v>
                </c:pt>
                <c:pt idx="3">
                  <c:v>9111.2758139534872</c:v>
                </c:pt>
                <c:pt idx="4">
                  <c:v>8721.5282051282047</c:v>
                </c:pt>
              </c:numCache>
            </c:numRef>
          </c:val>
          <c:extLst>
            <c:ext xmlns:c16="http://schemas.microsoft.com/office/drawing/2014/chart" uri="{C3380CC4-5D6E-409C-BE32-E72D297353CC}">
              <c16:uniqueId val="{00000000-6180-44B4-A8B7-362782ECFC58}"/>
            </c:ext>
          </c:extLst>
        </c:ser>
        <c:dLbls>
          <c:dLblPos val="outEnd"/>
          <c:showLegendKey val="0"/>
          <c:showVal val="1"/>
          <c:showCatName val="0"/>
          <c:showSerName val="0"/>
          <c:showPercent val="0"/>
          <c:showBubbleSize val="0"/>
        </c:dLbls>
        <c:gapWidth val="219"/>
        <c:overlap val="-27"/>
        <c:axId val="535494319"/>
        <c:axId val="535494735"/>
      </c:barChart>
      <c:catAx>
        <c:axId val="535494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DIAGNOSIS TYPE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494735"/>
        <c:crosses val="autoZero"/>
        <c:auto val="1"/>
        <c:lblAlgn val="ctr"/>
        <c:lblOffset val="100"/>
        <c:noMultiLvlLbl val="0"/>
      </c:catAx>
      <c:valAx>
        <c:axId val="535494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  COST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49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PATIENT ID,INSURANCE COVERAGE AND LENGTH OF STAY(DAYS)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Chart'!$L$21</c:f>
              <c:strCache>
                <c:ptCount val="1"/>
                <c:pt idx="0">
                  <c:v>Average of Length_of_Stay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Chart'!$K$22:$K$25</c:f>
              <c:strCache>
                <c:ptCount val="3"/>
                <c:pt idx="0">
                  <c:v>high</c:v>
                </c:pt>
                <c:pt idx="1">
                  <c:v>low</c:v>
                </c:pt>
                <c:pt idx="2">
                  <c:v>Medium</c:v>
                </c:pt>
              </c:strCache>
            </c:strRef>
          </c:cat>
          <c:val>
            <c:numRef>
              <c:f>'Pivot Table Chart'!$L$22:$L$25</c:f>
              <c:numCache>
                <c:formatCode>0.00</c:formatCode>
                <c:ptCount val="3"/>
                <c:pt idx="0">
                  <c:v>7.1551724137931032</c:v>
                </c:pt>
                <c:pt idx="1">
                  <c:v>7.9629629629629628</c:v>
                </c:pt>
                <c:pt idx="2">
                  <c:v>7.7159090909090908</c:v>
                </c:pt>
              </c:numCache>
            </c:numRef>
          </c:val>
          <c:extLst>
            <c:ext xmlns:c16="http://schemas.microsoft.com/office/drawing/2014/chart" uri="{C3380CC4-5D6E-409C-BE32-E72D297353CC}">
              <c16:uniqueId val="{00000000-7B03-449C-B775-0EA7EDF69DC4}"/>
            </c:ext>
          </c:extLst>
        </c:ser>
        <c:ser>
          <c:idx val="1"/>
          <c:order val="1"/>
          <c:tx>
            <c:strRef>
              <c:f>'Pivot Table Chart'!$M$21</c:f>
              <c:strCache>
                <c:ptCount val="1"/>
                <c:pt idx="0">
                  <c:v>Count of Patient_ID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Chart'!$K$22:$K$25</c:f>
              <c:strCache>
                <c:ptCount val="3"/>
                <c:pt idx="0">
                  <c:v>high</c:v>
                </c:pt>
                <c:pt idx="1">
                  <c:v>low</c:v>
                </c:pt>
                <c:pt idx="2">
                  <c:v>Medium</c:v>
                </c:pt>
              </c:strCache>
            </c:strRef>
          </c:cat>
          <c:val>
            <c:numRef>
              <c:f>'Pivot Table Chart'!$M$22:$M$25</c:f>
              <c:numCache>
                <c:formatCode>General</c:formatCode>
                <c:ptCount val="3"/>
                <c:pt idx="0">
                  <c:v>58</c:v>
                </c:pt>
                <c:pt idx="1">
                  <c:v>54</c:v>
                </c:pt>
                <c:pt idx="2">
                  <c:v>88</c:v>
                </c:pt>
              </c:numCache>
            </c:numRef>
          </c:val>
          <c:extLst>
            <c:ext xmlns:c16="http://schemas.microsoft.com/office/drawing/2014/chart" uri="{C3380CC4-5D6E-409C-BE32-E72D297353CC}">
              <c16:uniqueId val="{00000001-7B03-449C-B775-0EA7EDF69DC4}"/>
            </c:ext>
          </c:extLst>
        </c:ser>
        <c:dLbls>
          <c:dLblPos val="outEnd"/>
          <c:showLegendKey val="0"/>
          <c:showVal val="1"/>
          <c:showCatName val="0"/>
          <c:showSerName val="0"/>
          <c:showPercent val="0"/>
          <c:showBubbleSize val="0"/>
        </c:dLbls>
        <c:gapWidth val="219"/>
        <c:overlap val="-27"/>
        <c:axId val="1470146415"/>
        <c:axId val="1470158479"/>
      </c:barChart>
      <c:catAx>
        <c:axId val="1470146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 COVERAGE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58479"/>
        <c:crosses val="autoZero"/>
        <c:auto val="1"/>
        <c:lblAlgn val="ctr"/>
        <c:lblOffset val="100"/>
        <c:noMultiLvlLbl val="0"/>
      </c:catAx>
      <c:valAx>
        <c:axId val="1470158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a:t>
                </a:r>
                <a:r>
                  <a:rPr lang="en-US" baseline="0"/>
                  <a:t> ID/LENGTH OF STAYS(DAYS)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14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ID,INSURANCE COVERAGE GRADE AND READMISSION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Chart'!$L$36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Chart'!$K$37:$K$46</c:f>
              <c:multiLvlStrCache>
                <c:ptCount val="6"/>
                <c:lvl>
                  <c:pt idx="0">
                    <c:v>No</c:v>
                  </c:pt>
                  <c:pt idx="1">
                    <c:v>Yes</c:v>
                  </c:pt>
                  <c:pt idx="2">
                    <c:v>No</c:v>
                  </c:pt>
                  <c:pt idx="3">
                    <c:v>Yes</c:v>
                  </c:pt>
                  <c:pt idx="4">
                    <c:v>No</c:v>
                  </c:pt>
                  <c:pt idx="5">
                    <c:v>Yes</c:v>
                  </c:pt>
                </c:lvl>
                <c:lvl>
                  <c:pt idx="0">
                    <c:v>high</c:v>
                  </c:pt>
                  <c:pt idx="2">
                    <c:v>low</c:v>
                  </c:pt>
                  <c:pt idx="4">
                    <c:v>Medium</c:v>
                  </c:pt>
                </c:lvl>
              </c:multiLvlStrCache>
            </c:multiLvlStrRef>
          </c:cat>
          <c:val>
            <c:numRef>
              <c:f>'Pivot Table Chart'!$L$37:$L$46</c:f>
              <c:numCache>
                <c:formatCode>General</c:formatCode>
                <c:ptCount val="6"/>
                <c:pt idx="0">
                  <c:v>38</c:v>
                </c:pt>
                <c:pt idx="1">
                  <c:v>20</c:v>
                </c:pt>
                <c:pt idx="2">
                  <c:v>39</c:v>
                </c:pt>
                <c:pt idx="3">
                  <c:v>15</c:v>
                </c:pt>
                <c:pt idx="4">
                  <c:v>59</c:v>
                </c:pt>
                <c:pt idx="5">
                  <c:v>29</c:v>
                </c:pt>
              </c:numCache>
            </c:numRef>
          </c:val>
          <c:extLst>
            <c:ext xmlns:c16="http://schemas.microsoft.com/office/drawing/2014/chart" uri="{C3380CC4-5D6E-409C-BE32-E72D297353CC}">
              <c16:uniqueId val="{00000000-DBE0-4ED8-9A28-3C1BA770F428}"/>
            </c:ext>
          </c:extLst>
        </c:ser>
        <c:dLbls>
          <c:dLblPos val="outEnd"/>
          <c:showLegendKey val="0"/>
          <c:showVal val="1"/>
          <c:showCatName val="0"/>
          <c:showSerName val="0"/>
          <c:showPercent val="0"/>
          <c:showBubbleSize val="0"/>
        </c:dLbls>
        <c:gapWidth val="219"/>
        <c:overlap val="-27"/>
        <c:axId val="1327003039"/>
        <c:axId val="1327003455"/>
      </c:barChart>
      <c:catAx>
        <c:axId val="1327003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 COVERAGE GRADE/READMISSION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03455"/>
        <c:crosses val="autoZero"/>
        <c:auto val="1"/>
        <c:lblAlgn val="ctr"/>
        <c:lblOffset val="100"/>
        <c:noMultiLvlLbl val="0"/>
      </c:catAx>
      <c:valAx>
        <c:axId val="1327003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03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TREATMENT COST(REVENUE) AND DEPARTMENTS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Chart'!$L$51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Chart'!$K$52:$K$57</c:f>
              <c:strCache>
                <c:ptCount val="5"/>
                <c:pt idx="0">
                  <c:v>Cardiology</c:v>
                </c:pt>
                <c:pt idx="1">
                  <c:v>Emergency</c:v>
                </c:pt>
                <c:pt idx="2">
                  <c:v>General Surgery</c:v>
                </c:pt>
                <c:pt idx="3">
                  <c:v>Neurology</c:v>
                </c:pt>
                <c:pt idx="4">
                  <c:v>Pediatrics</c:v>
                </c:pt>
              </c:strCache>
            </c:strRef>
          </c:cat>
          <c:val>
            <c:numRef>
              <c:f>'Pivot Table Chart'!$L$52:$L$57</c:f>
              <c:numCache>
                <c:formatCode>"$"#,##0</c:formatCode>
                <c:ptCount val="5"/>
                <c:pt idx="0">
                  <c:v>282052.5</c:v>
                </c:pt>
                <c:pt idx="1">
                  <c:v>369031.7</c:v>
                </c:pt>
                <c:pt idx="2">
                  <c:v>321178.36</c:v>
                </c:pt>
                <c:pt idx="3">
                  <c:v>364448.88</c:v>
                </c:pt>
                <c:pt idx="4">
                  <c:v>452196.96</c:v>
                </c:pt>
              </c:numCache>
            </c:numRef>
          </c:val>
          <c:extLst>
            <c:ext xmlns:c16="http://schemas.microsoft.com/office/drawing/2014/chart" uri="{C3380CC4-5D6E-409C-BE32-E72D297353CC}">
              <c16:uniqueId val="{00000000-006A-45F3-BCDA-990525FB89A7}"/>
            </c:ext>
          </c:extLst>
        </c:ser>
        <c:dLbls>
          <c:dLblPos val="outEnd"/>
          <c:showLegendKey val="0"/>
          <c:showVal val="1"/>
          <c:showCatName val="0"/>
          <c:showSerName val="0"/>
          <c:showPercent val="0"/>
          <c:showBubbleSize val="0"/>
        </c:dLbls>
        <c:gapWidth val="219"/>
        <c:overlap val="-27"/>
        <c:axId val="1322021775"/>
        <c:axId val="1322020527"/>
      </c:barChart>
      <c:catAx>
        <c:axId val="13220217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20527"/>
        <c:crosses val="autoZero"/>
        <c:auto val="1"/>
        <c:lblAlgn val="ctr"/>
        <c:lblOffset val="100"/>
        <c:noMultiLvlLbl val="0"/>
      </c:catAx>
      <c:valAx>
        <c:axId val="1322020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2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SATISFACTION SCORE AND DEPARTMENTS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Chart'!$L$66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Chart'!$K$67:$K$72</c:f>
              <c:strCache>
                <c:ptCount val="5"/>
                <c:pt idx="0">
                  <c:v>Cardiology</c:v>
                </c:pt>
                <c:pt idx="1">
                  <c:v>Emergency</c:v>
                </c:pt>
                <c:pt idx="2">
                  <c:v>General Surgery</c:v>
                </c:pt>
                <c:pt idx="3">
                  <c:v>Neurology</c:v>
                </c:pt>
                <c:pt idx="4">
                  <c:v>Pediatrics</c:v>
                </c:pt>
              </c:strCache>
            </c:strRef>
          </c:cat>
          <c:val>
            <c:numRef>
              <c:f>'Pivot Table Chart'!$L$67:$L$72</c:f>
              <c:numCache>
                <c:formatCode>0.00</c:formatCode>
                <c:ptCount val="5"/>
                <c:pt idx="0">
                  <c:v>7.7914285714285709</c:v>
                </c:pt>
                <c:pt idx="1">
                  <c:v>7.6581395348837216</c:v>
                </c:pt>
                <c:pt idx="2">
                  <c:v>7.6777777777777771</c:v>
                </c:pt>
                <c:pt idx="3">
                  <c:v>7.3810810810810814</c:v>
                </c:pt>
                <c:pt idx="4">
                  <c:v>7.5224489795918368</c:v>
                </c:pt>
              </c:numCache>
            </c:numRef>
          </c:val>
          <c:extLst>
            <c:ext xmlns:c16="http://schemas.microsoft.com/office/drawing/2014/chart" uri="{C3380CC4-5D6E-409C-BE32-E72D297353CC}">
              <c16:uniqueId val="{00000000-360E-464B-8E21-001D65B76D24}"/>
            </c:ext>
          </c:extLst>
        </c:ser>
        <c:dLbls>
          <c:dLblPos val="outEnd"/>
          <c:showLegendKey val="0"/>
          <c:showVal val="1"/>
          <c:showCatName val="0"/>
          <c:showSerName val="0"/>
          <c:showPercent val="0"/>
          <c:showBubbleSize val="0"/>
        </c:dLbls>
        <c:gapWidth val="219"/>
        <c:overlap val="-27"/>
        <c:axId val="1545694991"/>
        <c:axId val="1545692495"/>
      </c:barChart>
      <c:catAx>
        <c:axId val="15456949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2495"/>
        <c:crosses val="autoZero"/>
        <c:auto val="1"/>
        <c:lblAlgn val="ctr"/>
        <c:lblOffset val="100"/>
        <c:noMultiLvlLbl val="0"/>
      </c:catAx>
      <c:valAx>
        <c:axId val="1545692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SATISFACTION SCORE AND LENGTH OF STAY(DAYS)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Chart'!$L$82</c:f>
              <c:strCache>
                <c:ptCount val="1"/>
                <c:pt idx="0">
                  <c:v>Total</c:v>
                </c:pt>
              </c:strCache>
            </c:strRef>
          </c:tx>
          <c:spPr>
            <a:ln w="28575" cap="rnd">
              <a:solidFill>
                <a:schemeClr val="accent1"/>
              </a:solidFill>
              <a:round/>
            </a:ln>
            <a:effectLst/>
          </c:spPr>
          <c:marker>
            <c:symbol val="none"/>
          </c:marker>
          <c:cat>
            <c:strRef>
              <c:f>'Pivot Table Chart'!$K$83:$K$96</c:f>
              <c:strCache>
                <c:ptCount val="13"/>
                <c:pt idx="0">
                  <c:v>2</c:v>
                </c:pt>
                <c:pt idx="1">
                  <c:v>3</c:v>
                </c:pt>
                <c:pt idx="2">
                  <c:v>4</c:v>
                </c:pt>
                <c:pt idx="3">
                  <c:v>5</c:v>
                </c:pt>
                <c:pt idx="4">
                  <c:v>6</c:v>
                </c:pt>
                <c:pt idx="5">
                  <c:v>7</c:v>
                </c:pt>
                <c:pt idx="6">
                  <c:v>8</c:v>
                </c:pt>
                <c:pt idx="7">
                  <c:v>9</c:v>
                </c:pt>
                <c:pt idx="8">
                  <c:v>10</c:v>
                </c:pt>
                <c:pt idx="9">
                  <c:v>11</c:v>
                </c:pt>
                <c:pt idx="10">
                  <c:v>12</c:v>
                </c:pt>
                <c:pt idx="11">
                  <c:v>13</c:v>
                </c:pt>
                <c:pt idx="12">
                  <c:v>14</c:v>
                </c:pt>
              </c:strCache>
            </c:strRef>
          </c:cat>
          <c:val>
            <c:numRef>
              <c:f>'Pivot Table Chart'!$L$83:$L$96</c:f>
              <c:numCache>
                <c:formatCode>0.00</c:formatCode>
                <c:ptCount val="13"/>
                <c:pt idx="0">
                  <c:v>8.6347826086956516</c:v>
                </c:pt>
                <c:pt idx="1">
                  <c:v>8.4499999999999993</c:v>
                </c:pt>
                <c:pt idx="2">
                  <c:v>8.6214285714285719</c:v>
                </c:pt>
                <c:pt idx="3">
                  <c:v>8.1333333333333329</c:v>
                </c:pt>
                <c:pt idx="4">
                  <c:v>7.8679999999999994</c:v>
                </c:pt>
                <c:pt idx="5">
                  <c:v>7.7789473684210533</c:v>
                </c:pt>
                <c:pt idx="6">
                  <c:v>7.8250000000000002</c:v>
                </c:pt>
                <c:pt idx="7">
                  <c:v>7.2749999999999995</c:v>
                </c:pt>
                <c:pt idx="8">
                  <c:v>7.3307692307692305</c:v>
                </c:pt>
                <c:pt idx="9">
                  <c:v>6.9357142857142851</c:v>
                </c:pt>
                <c:pt idx="10">
                  <c:v>6.5785714285714283</c:v>
                </c:pt>
                <c:pt idx="11">
                  <c:v>6.3666666666666663</c:v>
                </c:pt>
                <c:pt idx="12">
                  <c:v>6.3076923076923075</c:v>
                </c:pt>
              </c:numCache>
            </c:numRef>
          </c:val>
          <c:smooth val="0"/>
          <c:extLst>
            <c:ext xmlns:c16="http://schemas.microsoft.com/office/drawing/2014/chart" uri="{C3380CC4-5D6E-409C-BE32-E72D297353CC}">
              <c16:uniqueId val="{00000000-3B8D-4963-A11C-8BBE187A58C8}"/>
            </c:ext>
          </c:extLst>
        </c:ser>
        <c:dLbls>
          <c:showLegendKey val="0"/>
          <c:showVal val="0"/>
          <c:showCatName val="0"/>
          <c:showSerName val="0"/>
          <c:showPercent val="0"/>
          <c:showBubbleSize val="0"/>
        </c:dLbls>
        <c:smooth val="0"/>
        <c:axId val="1546948799"/>
        <c:axId val="1546947551"/>
      </c:lineChart>
      <c:catAx>
        <c:axId val="1546948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OF STAY(DAYS)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947551"/>
        <c:crosses val="autoZero"/>
        <c:auto val="1"/>
        <c:lblAlgn val="ctr"/>
        <c:lblOffset val="100"/>
        <c:noMultiLvlLbl val="0"/>
      </c:catAx>
      <c:valAx>
        <c:axId val="1546947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94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SATISFACTION SCORE AND TREATMENT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Chart'!$L$99</c:f>
              <c:strCache>
                <c:ptCount val="1"/>
                <c:pt idx="0">
                  <c:v>Total</c:v>
                </c:pt>
              </c:strCache>
            </c:strRef>
          </c:tx>
          <c:spPr>
            <a:ln w="28575" cap="rnd">
              <a:solidFill>
                <a:schemeClr val="accent1"/>
              </a:solidFill>
              <a:round/>
            </a:ln>
            <a:effectLst/>
          </c:spPr>
          <c:marker>
            <c:symbol val="none"/>
          </c:marker>
          <c:cat>
            <c:strRef>
              <c:f>'Pivot Table Chart'!$K$100:$K$300</c:f>
              <c:strCache>
                <c:ptCount val="200"/>
                <c:pt idx="0">
                  <c:v>1625.54</c:v>
                </c:pt>
                <c:pt idx="1">
                  <c:v>1723.02</c:v>
                </c:pt>
                <c:pt idx="2">
                  <c:v>1763.37</c:v>
                </c:pt>
                <c:pt idx="3">
                  <c:v>1819.77</c:v>
                </c:pt>
                <c:pt idx="4">
                  <c:v>1852.09</c:v>
                </c:pt>
                <c:pt idx="5">
                  <c:v>1886.36</c:v>
                </c:pt>
                <c:pt idx="6">
                  <c:v>1929.97</c:v>
                </c:pt>
                <c:pt idx="7">
                  <c:v>2130.35</c:v>
                </c:pt>
                <c:pt idx="8">
                  <c:v>2232.73</c:v>
                </c:pt>
                <c:pt idx="9">
                  <c:v>2263.56</c:v>
                </c:pt>
                <c:pt idx="10">
                  <c:v>2316.32</c:v>
                </c:pt>
                <c:pt idx="11">
                  <c:v>2349.05</c:v>
                </c:pt>
                <c:pt idx="12">
                  <c:v>2402.41</c:v>
                </c:pt>
                <c:pt idx="13">
                  <c:v>2418.67</c:v>
                </c:pt>
                <c:pt idx="14">
                  <c:v>2445.54</c:v>
                </c:pt>
                <c:pt idx="15">
                  <c:v>2501</c:v>
                </c:pt>
                <c:pt idx="16">
                  <c:v>2508.35</c:v>
                </c:pt>
                <c:pt idx="17">
                  <c:v>2539.9</c:v>
                </c:pt>
                <c:pt idx="18">
                  <c:v>2590.12</c:v>
                </c:pt>
                <c:pt idx="19">
                  <c:v>2644.36</c:v>
                </c:pt>
                <c:pt idx="20">
                  <c:v>2749.21</c:v>
                </c:pt>
                <c:pt idx="21">
                  <c:v>2750.13</c:v>
                </c:pt>
                <c:pt idx="22">
                  <c:v>2779.24</c:v>
                </c:pt>
                <c:pt idx="23">
                  <c:v>2791.02</c:v>
                </c:pt>
                <c:pt idx="24">
                  <c:v>2955.19</c:v>
                </c:pt>
                <c:pt idx="25">
                  <c:v>2996.16</c:v>
                </c:pt>
                <c:pt idx="26">
                  <c:v>3098.91</c:v>
                </c:pt>
                <c:pt idx="27">
                  <c:v>3167.25</c:v>
                </c:pt>
                <c:pt idx="28">
                  <c:v>3306.21</c:v>
                </c:pt>
                <c:pt idx="29">
                  <c:v>3400.9</c:v>
                </c:pt>
                <c:pt idx="30">
                  <c:v>3410.41</c:v>
                </c:pt>
                <c:pt idx="31">
                  <c:v>3436.65</c:v>
                </c:pt>
                <c:pt idx="32">
                  <c:v>3533.54</c:v>
                </c:pt>
                <c:pt idx="33">
                  <c:v>3539.98</c:v>
                </c:pt>
                <c:pt idx="34">
                  <c:v>3560.5</c:v>
                </c:pt>
                <c:pt idx="35">
                  <c:v>3587.57</c:v>
                </c:pt>
                <c:pt idx="36">
                  <c:v>3600.76</c:v>
                </c:pt>
                <c:pt idx="37">
                  <c:v>3675.87</c:v>
                </c:pt>
                <c:pt idx="38">
                  <c:v>3774.22</c:v>
                </c:pt>
                <c:pt idx="39">
                  <c:v>3863.62</c:v>
                </c:pt>
                <c:pt idx="40">
                  <c:v>3884.19</c:v>
                </c:pt>
                <c:pt idx="41">
                  <c:v>3948.55</c:v>
                </c:pt>
                <c:pt idx="42">
                  <c:v>4020.95</c:v>
                </c:pt>
                <c:pt idx="43">
                  <c:v>4106.65</c:v>
                </c:pt>
                <c:pt idx="44">
                  <c:v>4124.28</c:v>
                </c:pt>
                <c:pt idx="45">
                  <c:v>4132.78</c:v>
                </c:pt>
                <c:pt idx="46">
                  <c:v>4159.07</c:v>
                </c:pt>
                <c:pt idx="47">
                  <c:v>4260.56</c:v>
                </c:pt>
                <c:pt idx="48">
                  <c:v>4359.17</c:v>
                </c:pt>
                <c:pt idx="49">
                  <c:v>4360.75</c:v>
                </c:pt>
                <c:pt idx="50">
                  <c:v>4373.45</c:v>
                </c:pt>
                <c:pt idx="51">
                  <c:v>4524.87</c:v>
                </c:pt>
                <c:pt idx="52">
                  <c:v>4816.96</c:v>
                </c:pt>
                <c:pt idx="53">
                  <c:v>4933.58</c:v>
                </c:pt>
                <c:pt idx="54">
                  <c:v>5116.8</c:v>
                </c:pt>
                <c:pt idx="55">
                  <c:v>5125.54</c:v>
                </c:pt>
                <c:pt idx="56">
                  <c:v>5142.41</c:v>
                </c:pt>
                <c:pt idx="57">
                  <c:v>5166.62</c:v>
                </c:pt>
                <c:pt idx="58">
                  <c:v>5169.13</c:v>
                </c:pt>
                <c:pt idx="59">
                  <c:v>5301.41</c:v>
                </c:pt>
                <c:pt idx="60">
                  <c:v>5359.09</c:v>
                </c:pt>
                <c:pt idx="61">
                  <c:v>5383.06</c:v>
                </c:pt>
                <c:pt idx="62">
                  <c:v>5612.72</c:v>
                </c:pt>
                <c:pt idx="63">
                  <c:v>5659.8</c:v>
                </c:pt>
                <c:pt idx="64">
                  <c:v>5809.64</c:v>
                </c:pt>
                <c:pt idx="65">
                  <c:v>5853.01</c:v>
                </c:pt>
                <c:pt idx="66">
                  <c:v>5873.67</c:v>
                </c:pt>
                <c:pt idx="67">
                  <c:v>5889.51</c:v>
                </c:pt>
                <c:pt idx="68">
                  <c:v>6044.7</c:v>
                </c:pt>
                <c:pt idx="69">
                  <c:v>6128.03</c:v>
                </c:pt>
                <c:pt idx="70">
                  <c:v>6146.7</c:v>
                </c:pt>
                <c:pt idx="71">
                  <c:v>6249.35</c:v>
                </c:pt>
                <c:pt idx="72">
                  <c:v>6295.16</c:v>
                </c:pt>
                <c:pt idx="73">
                  <c:v>6350.77</c:v>
                </c:pt>
                <c:pt idx="74">
                  <c:v>6384.6</c:v>
                </c:pt>
                <c:pt idx="75">
                  <c:v>6517.61</c:v>
                </c:pt>
                <c:pt idx="76">
                  <c:v>6528.98</c:v>
                </c:pt>
                <c:pt idx="77">
                  <c:v>6641.22</c:v>
                </c:pt>
                <c:pt idx="78">
                  <c:v>6707.93</c:v>
                </c:pt>
                <c:pt idx="79">
                  <c:v>6722.22</c:v>
                </c:pt>
                <c:pt idx="80">
                  <c:v>6814.24</c:v>
                </c:pt>
                <c:pt idx="81">
                  <c:v>6892.64</c:v>
                </c:pt>
                <c:pt idx="82">
                  <c:v>7075.2</c:v>
                </c:pt>
                <c:pt idx="83">
                  <c:v>7104.13</c:v>
                </c:pt>
                <c:pt idx="84">
                  <c:v>7129.76</c:v>
                </c:pt>
                <c:pt idx="85">
                  <c:v>7219.19</c:v>
                </c:pt>
                <c:pt idx="86">
                  <c:v>7280.34</c:v>
                </c:pt>
                <c:pt idx="87">
                  <c:v>7303.33</c:v>
                </c:pt>
                <c:pt idx="88">
                  <c:v>7313.46</c:v>
                </c:pt>
                <c:pt idx="89">
                  <c:v>7421.23</c:v>
                </c:pt>
                <c:pt idx="90">
                  <c:v>7517.24</c:v>
                </c:pt>
                <c:pt idx="91">
                  <c:v>7518.26</c:v>
                </c:pt>
                <c:pt idx="92">
                  <c:v>7550.62</c:v>
                </c:pt>
                <c:pt idx="93">
                  <c:v>7592.75</c:v>
                </c:pt>
                <c:pt idx="94">
                  <c:v>7786</c:v>
                </c:pt>
                <c:pt idx="95">
                  <c:v>7799.07</c:v>
                </c:pt>
                <c:pt idx="96">
                  <c:v>8018.98</c:v>
                </c:pt>
                <c:pt idx="97">
                  <c:v>8024.67</c:v>
                </c:pt>
                <c:pt idx="98">
                  <c:v>8037.1</c:v>
                </c:pt>
                <c:pt idx="99">
                  <c:v>8079.91</c:v>
                </c:pt>
                <c:pt idx="100">
                  <c:v>8203.2</c:v>
                </c:pt>
                <c:pt idx="101">
                  <c:v>8330.98</c:v>
                </c:pt>
                <c:pt idx="102">
                  <c:v>8390.03</c:v>
                </c:pt>
                <c:pt idx="103">
                  <c:v>8491.51</c:v>
                </c:pt>
                <c:pt idx="104">
                  <c:v>8523.68</c:v>
                </c:pt>
                <c:pt idx="105">
                  <c:v>8578.6</c:v>
                </c:pt>
                <c:pt idx="106">
                  <c:v>8619.6</c:v>
                </c:pt>
                <c:pt idx="107">
                  <c:v>8624.43</c:v>
                </c:pt>
                <c:pt idx="108">
                  <c:v>8646.03</c:v>
                </c:pt>
                <c:pt idx="109">
                  <c:v>8705.42</c:v>
                </c:pt>
                <c:pt idx="110">
                  <c:v>8858.01</c:v>
                </c:pt>
                <c:pt idx="111">
                  <c:v>9012.86</c:v>
                </c:pt>
                <c:pt idx="112">
                  <c:v>9207.61</c:v>
                </c:pt>
                <c:pt idx="113">
                  <c:v>9233.16</c:v>
                </c:pt>
                <c:pt idx="114">
                  <c:v>9429.42</c:v>
                </c:pt>
                <c:pt idx="115">
                  <c:v>9431.12</c:v>
                </c:pt>
                <c:pt idx="116">
                  <c:v>9592.45</c:v>
                </c:pt>
                <c:pt idx="117">
                  <c:v>9656.91</c:v>
                </c:pt>
                <c:pt idx="118">
                  <c:v>9725.75</c:v>
                </c:pt>
                <c:pt idx="119">
                  <c:v>9744.76</c:v>
                </c:pt>
                <c:pt idx="120">
                  <c:v>9773.67</c:v>
                </c:pt>
                <c:pt idx="121">
                  <c:v>9854.68</c:v>
                </c:pt>
                <c:pt idx="122">
                  <c:v>9884.16</c:v>
                </c:pt>
                <c:pt idx="123">
                  <c:v>10008.27</c:v>
                </c:pt>
                <c:pt idx="124">
                  <c:v>10264.05</c:v>
                </c:pt>
                <c:pt idx="125">
                  <c:v>10312.44</c:v>
                </c:pt>
                <c:pt idx="126">
                  <c:v>10353.32</c:v>
                </c:pt>
                <c:pt idx="127">
                  <c:v>10359.09</c:v>
                </c:pt>
                <c:pt idx="128">
                  <c:v>10377.83</c:v>
                </c:pt>
                <c:pt idx="129">
                  <c:v>10397.18</c:v>
                </c:pt>
                <c:pt idx="130">
                  <c:v>10485.73</c:v>
                </c:pt>
                <c:pt idx="131">
                  <c:v>10579.83</c:v>
                </c:pt>
                <c:pt idx="132">
                  <c:v>10618.1</c:v>
                </c:pt>
                <c:pt idx="133">
                  <c:v>10802.1</c:v>
                </c:pt>
                <c:pt idx="134">
                  <c:v>10912.84</c:v>
                </c:pt>
                <c:pt idx="135">
                  <c:v>11354.31</c:v>
                </c:pt>
                <c:pt idx="136">
                  <c:v>11467.97</c:v>
                </c:pt>
                <c:pt idx="137">
                  <c:v>11529.14</c:v>
                </c:pt>
                <c:pt idx="138">
                  <c:v>11559.02</c:v>
                </c:pt>
                <c:pt idx="139">
                  <c:v>11595.31</c:v>
                </c:pt>
                <c:pt idx="140">
                  <c:v>11744.43</c:v>
                </c:pt>
                <c:pt idx="141">
                  <c:v>11760.84</c:v>
                </c:pt>
                <c:pt idx="142">
                  <c:v>11858.16</c:v>
                </c:pt>
                <c:pt idx="143">
                  <c:v>11987.72</c:v>
                </c:pt>
                <c:pt idx="144">
                  <c:v>12058.78</c:v>
                </c:pt>
                <c:pt idx="145">
                  <c:v>12096.29</c:v>
                </c:pt>
                <c:pt idx="146">
                  <c:v>12318.9</c:v>
                </c:pt>
                <c:pt idx="147">
                  <c:v>12767.32</c:v>
                </c:pt>
                <c:pt idx="148">
                  <c:v>12780.87</c:v>
                </c:pt>
                <c:pt idx="149">
                  <c:v>12814.49</c:v>
                </c:pt>
                <c:pt idx="150">
                  <c:v>13026.7</c:v>
                </c:pt>
                <c:pt idx="151">
                  <c:v>13285.46</c:v>
                </c:pt>
                <c:pt idx="152">
                  <c:v>13393.72</c:v>
                </c:pt>
                <c:pt idx="153">
                  <c:v>13485.46</c:v>
                </c:pt>
                <c:pt idx="154">
                  <c:v>13697.6</c:v>
                </c:pt>
                <c:pt idx="155">
                  <c:v>13722.29</c:v>
                </c:pt>
                <c:pt idx="156">
                  <c:v>13870.08</c:v>
                </c:pt>
                <c:pt idx="157">
                  <c:v>14107.36</c:v>
                </c:pt>
                <c:pt idx="158">
                  <c:v>14209.21</c:v>
                </c:pt>
                <c:pt idx="159">
                  <c:v>14356.29</c:v>
                </c:pt>
                <c:pt idx="160">
                  <c:v>14506.98</c:v>
                </c:pt>
                <c:pt idx="161">
                  <c:v>14541.78</c:v>
                </c:pt>
                <c:pt idx="162">
                  <c:v>14587.08</c:v>
                </c:pt>
                <c:pt idx="163">
                  <c:v>14631.85</c:v>
                </c:pt>
                <c:pt idx="164">
                  <c:v>14795</c:v>
                </c:pt>
                <c:pt idx="165">
                  <c:v>14903.8</c:v>
                </c:pt>
                <c:pt idx="166">
                  <c:v>14970.82</c:v>
                </c:pt>
                <c:pt idx="167">
                  <c:v>15221.54</c:v>
                </c:pt>
                <c:pt idx="168">
                  <c:v>15239.9</c:v>
                </c:pt>
                <c:pt idx="169">
                  <c:v>15263.25</c:v>
                </c:pt>
                <c:pt idx="170">
                  <c:v>15302.19</c:v>
                </c:pt>
                <c:pt idx="171">
                  <c:v>15475.45</c:v>
                </c:pt>
                <c:pt idx="172">
                  <c:v>15477.56</c:v>
                </c:pt>
                <c:pt idx="173">
                  <c:v>15532.08</c:v>
                </c:pt>
                <c:pt idx="174">
                  <c:v>15672.33</c:v>
                </c:pt>
                <c:pt idx="175">
                  <c:v>15736.61</c:v>
                </c:pt>
                <c:pt idx="176">
                  <c:v>15863.95</c:v>
                </c:pt>
                <c:pt idx="177">
                  <c:v>15933.66</c:v>
                </c:pt>
                <c:pt idx="178">
                  <c:v>16041.02</c:v>
                </c:pt>
                <c:pt idx="179">
                  <c:v>16316.11</c:v>
                </c:pt>
                <c:pt idx="180">
                  <c:v>16545.11</c:v>
                </c:pt>
                <c:pt idx="181">
                  <c:v>16731.69</c:v>
                </c:pt>
                <c:pt idx="182">
                  <c:v>16948.05</c:v>
                </c:pt>
                <c:pt idx="183">
                  <c:v>16956.7</c:v>
                </c:pt>
                <c:pt idx="184">
                  <c:v>17098.97</c:v>
                </c:pt>
                <c:pt idx="185">
                  <c:v>17131.53</c:v>
                </c:pt>
                <c:pt idx="186">
                  <c:v>17139.8</c:v>
                </c:pt>
                <c:pt idx="187">
                  <c:v>17221.51</c:v>
                </c:pt>
                <c:pt idx="188">
                  <c:v>17246.87</c:v>
                </c:pt>
                <c:pt idx="189">
                  <c:v>17656.23</c:v>
                </c:pt>
                <c:pt idx="190">
                  <c:v>18218.55</c:v>
                </c:pt>
                <c:pt idx="191">
                  <c:v>18240.88</c:v>
                </c:pt>
                <c:pt idx="192">
                  <c:v>18420.86</c:v>
                </c:pt>
                <c:pt idx="193">
                  <c:v>18661.58</c:v>
                </c:pt>
                <c:pt idx="194">
                  <c:v>18808.78</c:v>
                </c:pt>
                <c:pt idx="195">
                  <c:v>18984.04</c:v>
                </c:pt>
                <c:pt idx="196">
                  <c:v>19253.55</c:v>
                </c:pt>
                <c:pt idx="197">
                  <c:v>19255.3</c:v>
                </c:pt>
                <c:pt idx="198">
                  <c:v>19417.46</c:v>
                </c:pt>
                <c:pt idx="199">
                  <c:v>19538.01</c:v>
                </c:pt>
              </c:strCache>
            </c:strRef>
          </c:cat>
          <c:val>
            <c:numRef>
              <c:f>'Pivot Table Chart'!$L$100:$L$300</c:f>
              <c:numCache>
                <c:formatCode>General</c:formatCode>
                <c:ptCount val="200"/>
                <c:pt idx="0">
                  <c:v>9.3000000000000007</c:v>
                </c:pt>
                <c:pt idx="1">
                  <c:v>8.3000000000000007</c:v>
                </c:pt>
                <c:pt idx="2">
                  <c:v>7.7</c:v>
                </c:pt>
                <c:pt idx="3">
                  <c:v>8.3000000000000007</c:v>
                </c:pt>
                <c:pt idx="4">
                  <c:v>7.9</c:v>
                </c:pt>
                <c:pt idx="5">
                  <c:v>8.5</c:v>
                </c:pt>
                <c:pt idx="6">
                  <c:v>8.5</c:v>
                </c:pt>
                <c:pt idx="7">
                  <c:v>9.6</c:v>
                </c:pt>
                <c:pt idx="8">
                  <c:v>8.6999999999999993</c:v>
                </c:pt>
                <c:pt idx="9">
                  <c:v>8.6999999999999993</c:v>
                </c:pt>
                <c:pt idx="10">
                  <c:v>8.1999999999999993</c:v>
                </c:pt>
                <c:pt idx="11">
                  <c:v>9.4</c:v>
                </c:pt>
                <c:pt idx="12">
                  <c:v>9.5</c:v>
                </c:pt>
                <c:pt idx="13">
                  <c:v>8.1</c:v>
                </c:pt>
                <c:pt idx="14">
                  <c:v>8.5</c:v>
                </c:pt>
                <c:pt idx="15">
                  <c:v>8.5</c:v>
                </c:pt>
                <c:pt idx="16">
                  <c:v>8.1</c:v>
                </c:pt>
                <c:pt idx="17">
                  <c:v>8.1</c:v>
                </c:pt>
                <c:pt idx="18">
                  <c:v>7.8</c:v>
                </c:pt>
                <c:pt idx="19">
                  <c:v>7.9</c:v>
                </c:pt>
                <c:pt idx="20">
                  <c:v>8.1999999999999993</c:v>
                </c:pt>
                <c:pt idx="21">
                  <c:v>8.3000000000000007</c:v>
                </c:pt>
                <c:pt idx="22">
                  <c:v>9.4</c:v>
                </c:pt>
                <c:pt idx="23">
                  <c:v>9.3000000000000007</c:v>
                </c:pt>
                <c:pt idx="24">
                  <c:v>9.5</c:v>
                </c:pt>
                <c:pt idx="25">
                  <c:v>9.1999999999999993</c:v>
                </c:pt>
                <c:pt idx="26">
                  <c:v>8.5</c:v>
                </c:pt>
                <c:pt idx="27">
                  <c:v>9</c:v>
                </c:pt>
                <c:pt idx="28">
                  <c:v>8.6999999999999993</c:v>
                </c:pt>
                <c:pt idx="29">
                  <c:v>8.5</c:v>
                </c:pt>
                <c:pt idx="30">
                  <c:v>7.8</c:v>
                </c:pt>
                <c:pt idx="31">
                  <c:v>8.9</c:v>
                </c:pt>
                <c:pt idx="32">
                  <c:v>8.1999999999999993</c:v>
                </c:pt>
                <c:pt idx="33">
                  <c:v>7.9</c:v>
                </c:pt>
                <c:pt idx="34">
                  <c:v>9.3000000000000007</c:v>
                </c:pt>
                <c:pt idx="35">
                  <c:v>8.6999999999999993</c:v>
                </c:pt>
                <c:pt idx="36">
                  <c:v>9.1</c:v>
                </c:pt>
                <c:pt idx="37">
                  <c:v>8.6</c:v>
                </c:pt>
                <c:pt idx="38">
                  <c:v>9</c:v>
                </c:pt>
                <c:pt idx="39">
                  <c:v>9.4</c:v>
                </c:pt>
                <c:pt idx="40">
                  <c:v>7.9</c:v>
                </c:pt>
                <c:pt idx="41">
                  <c:v>7.9</c:v>
                </c:pt>
                <c:pt idx="42">
                  <c:v>9.1</c:v>
                </c:pt>
                <c:pt idx="43">
                  <c:v>8.5</c:v>
                </c:pt>
                <c:pt idx="44">
                  <c:v>7.5</c:v>
                </c:pt>
                <c:pt idx="45">
                  <c:v>7.7</c:v>
                </c:pt>
                <c:pt idx="46">
                  <c:v>8.6999999999999993</c:v>
                </c:pt>
                <c:pt idx="47">
                  <c:v>8.6</c:v>
                </c:pt>
                <c:pt idx="48">
                  <c:v>8.9</c:v>
                </c:pt>
                <c:pt idx="49">
                  <c:v>8.3000000000000007</c:v>
                </c:pt>
                <c:pt idx="50">
                  <c:v>8</c:v>
                </c:pt>
                <c:pt idx="51">
                  <c:v>8.9</c:v>
                </c:pt>
                <c:pt idx="52">
                  <c:v>8.6999999999999993</c:v>
                </c:pt>
                <c:pt idx="53">
                  <c:v>7.9</c:v>
                </c:pt>
                <c:pt idx="54">
                  <c:v>8.4</c:v>
                </c:pt>
                <c:pt idx="55">
                  <c:v>7.6</c:v>
                </c:pt>
                <c:pt idx="56">
                  <c:v>8.9</c:v>
                </c:pt>
                <c:pt idx="57">
                  <c:v>7.8</c:v>
                </c:pt>
                <c:pt idx="58">
                  <c:v>7.2</c:v>
                </c:pt>
                <c:pt idx="59">
                  <c:v>8.5</c:v>
                </c:pt>
                <c:pt idx="60">
                  <c:v>8.3000000000000007</c:v>
                </c:pt>
                <c:pt idx="61">
                  <c:v>8.8000000000000007</c:v>
                </c:pt>
                <c:pt idx="62">
                  <c:v>8.3000000000000007</c:v>
                </c:pt>
                <c:pt idx="63">
                  <c:v>9</c:v>
                </c:pt>
                <c:pt idx="64">
                  <c:v>8.3000000000000007</c:v>
                </c:pt>
                <c:pt idx="65">
                  <c:v>8.1</c:v>
                </c:pt>
                <c:pt idx="66">
                  <c:v>8</c:v>
                </c:pt>
                <c:pt idx="67">
                  <c:v>8.1</c:v>
                </c:pt>
                <c:pt idx="68">
                  <c:v>7.8</c:v>
                </c:pt>
                <c:pt idx="69">
                  <c:v>8.4</c:v>
                </c:pt>
                <c:pt idx="70">
                  <c:v>8.5</c:v>
                </c:pt>
                <c:pt idx="71">
                  <c:v>8.3000000000000007</c:v>
                </c:pt>
                <c:pt idx="72">
                  <c:v>7.1</c:v>
                </c:pt>
                <c:pt idx="73">
                  <c:v>7.2</c:v>
                </c:pt>
                <c:pt idx="74">
                  <c:v>7.4</c:v>
                </c:pt>
                <c:pt idx="75">
                  <c:v>8.6999999999999993</c:v>
                </c:pt>
                <c:pt idx="76">
                  <c:v>7.4</c:v>
                </c:pt>
                <c:pt idx="77">
                  <c:v>8.1999999999999993</c:v>
                </c:pt>
                <c:pt idx="78">
                  <c:v>8.6999999999999993</c:v>
                </c:pt>
                <c:pt idx="79">
                  <c:v>8.4</c:v>
                </c:pt>
                <c:pt idx="80">
                  <c:v>7.5</c:v>
                </c:pt>
                <c:pt idx="81">
                  <c:v>8.3000000000000007</c:v>
                </c:pt>
                <c:pt idx="82">
                  <c:v>8.4</c:v>
                </c:pt>
                <c:pt idx="83">
                  <c:v>8.1999999999999993</c:v>
                </c:pt>
                <c:pt idx="84">
                  <c:v>8.6</c:v>
                </c:pt>
                <c:pt idx="85">
                  <c:v>7.6</c:v>
                </c:pt>
                <c:pt idx="86">
                  <c:v>8.6</c:v>
                </c:pt>
                <c:pt idx="87">
                  <c:v>8.4</c:v>
                </c:pt>
                <c:pt idx="88">
                  <c:v>7.1</c:v>
                </c:pt>
                <c:pt idx="89">
                  <c:v>6.9</c:v>
                </c:pt>
                <c:pt idx="90">
                  <c:v>8.4</c:v>
                </c:pt>
                <c:pt idx="91">
                  <c:v>7</c:v>
                </c:pt>
                <c:pt idx="92">
                  <c:v>7.3</c:v>
                </c:pt>
                <c:pt idx="93">
                  <c:v>7.7</c:v>
                </c:pt>
                <c:pt idx="94">
                  <c:v>8</c:v>
                </c:pt>
                <c:pt idx="95">
                  <c:v>8.6</c:v>
                </c:pt>
                <c:pt idx="96">
                  <c:v>7.4</c:v>
                </c:pt>
                <c:pt idx="97">
                  <c:v>7.5</c:v>
                </c:pt>
                <c:pt idx="98">
                  <c:v>7.2</c:v>
                </c:pt>
                <c:pt idx="99">
                  <c:v>6.8</c:v>
                </c:pt>
                <c:pt idx="100">
                  <c:v>8.6</c:v>
                </c:pt>
                <c:pt idx="101">
                  <c:v>7.7</c:v>
                </c:pt>
                <c:pt idx="102">
                  <c:v>6.8</c:v>
                </c:pt>
                <c:pt idx="103">
                  <c:v>7.8</c:v>
                </c:pt>
                <c:pt idx="104">
                  <c:v>8.6999999999999993</c:v>
                </c:pt>
                <c:pt idx="105">
                  <c:v>7.6</c:v>
                </c:pt>
                <c:pt idx="106">
                  <c:v>7.6</c:v>
                </c:pt>
                <c:pt idx="107">
                  <c:v>8.6</c:v>
                </c:pt>
                <c:pt idx="108">
                  <c:v>6.9</c:v>
                </c:pt>
                <c:pt idx="109">
                  <c:v>6.8</c:v>
                </c:pt>
                <c:pt idx="110">
                  <c:v>7.5</c:v>
                </c:pt>
                <c:pt idx="111">
                  <c:v>6.7</c:v>
                </c:pt>
                <c:pt idx="112">
                  <c:v>8.5</c:v>
                </c:pt>
                <c:pt idx="113">
                  <c:v>7.2</c:v>
                </c:pt>
                <c:pt idx="114">
                  <c:v>7.5</c:v>
                </c:pt>
                <c:pt idx="115">
                  <c:v>6.5</c:v>
                </c:pt>
                <c:pt idx="116">
                  <c:v>8.4</c:v>
                </c:pt>
                <c:pt idx="117">
                  <c:v>8</c:v>
                </c:pt>
                <c:pt idx="118">
                  <c:v>8.1999999999999993</c:v>
                </c:pt>
                <c:pt idx="119">
                  <c:v>6.8</c:v>
                </c:pt>
                <c:pt idx="120">
                  <c:v>8.4</c:v>
                </c:pt>
                <c:pt idx="121">
                  <c:v>7.2</c:v>
                </c:pt>
                <c:pt idx="122">
                  <c:v>7.9</c:v>
                </c:pt>
                <c:pt idx="123">
                  <c:v>8.1</c:v>
                </c:pt>
                <c:pt idx="124">
                  <c:v>6.6</c:v>
                </c:pt>
                <c:pt idx="125">
                  <c:v>7.4</c:v>
                </c:pt>
                <c:pt idx="126">
                  <c:v>8.1999999999999993</c:v>
                </c:pt>
                <c:pt idx="127">
                  <c:v>7.9</c:v>
                </c:pt>
                <c:pt idx="128">
                  <c:v>6.7</c:v>
                </c:pt>
                <c:pt idx="129">
                  <c:v>8</c:v>
                </c:pt>
                <c:pt idx="130">
                  <c:v>6.7</c:v>
                </c:pt>
                <c:pt idx="131">
                  <c:v>7.1</c:v>
                </c:pt>
                <c:pt idx="132">
                  <c:v>7.1</c:v>
                </c:pt>
                <c:pt idx="133">
                  <c:v>7.5</c:v>
                </c:pt>
                <c:pt idx="134">
                  <c:v>7.8</c:v>
                </c:pt>
                <c:pt idx="135">
                  <c:v>7.8</c:v>
                </c:pt>
                <c:pt idx="136">
                  <c:v>7</c:v>
                </c:pt>
                <c:pt idx="137">
                  <c:v>6.2</c:v>
                </c:pt>
                <c:pt idx="138">
                  <c:v>7.3</c:v>
                </c:pt>
                <c:pt idx="139">
                  <c:v>8</c:v>
                </c:pt>
                <c:pt idx="140">
                  <c:v>8</c:v>
                </c:pt>
                <c:pt idx="141">
                  <c:v>6.6</c:v>
                </c:pt>
                <c:pt idx="142">
                  <c:v>6.7</c:v>
                </c:pt>
                <c:pt idx="143">
                  <c:v>7.9</c:v>
                </c:pt>
                <c:pt idx="144">
                  <c:v>6.5</c:v>
                </c:pt>
                <c:pt idx="145">
                  <c:v>7.4</c:v>
                </c:pt>
                <c:pt idx="146">
                  <c:v>6.3</c:v>
                </c:pt>
                <c:pt idx="147">
                  <c:v>7.2</c:v>
                </c:pt>
                <c:pt idx="148">
                  <c:v>7.7</c:v>
                </c:pt>
                <c:pt idx="149">
                  <c:v>7.7</c:v>
                </c:pt>
                <c:pt idx="150">
                  <c:v>7.4</c:v>
                </c:pt>
                <c:pt idx="151">
                  <c:v>6.9</c:v>
                </c:pt>
                <c:pt idx="152">
                  <c:v>7.5</c:v>
                </c:pt>
                <c:pt idx="153">
                  <c:v>6.2</c:v>
                </c:pt>
                <c:pt idx="154">
                  <c:v>6</c:v>
                </c:pt>
                <c:pt idx="155">
                  <c:v>6.8</c:v>
                </c:pt>
                <c:pt idx="156">
                  <c:v>7.3</c:v>
                </c:pt>
                <c:pt idx="157">
                  <c:v>7</c:v>
                </c:pt>
                <c:pt idx="158">
                  <c:v>5.8</c:v>
                </c:pt>
                <c:pt idx="159">
                  <c:v>6.1</c:v>
                </c:pt>
                <c:pt idx="160">
                  <c:v>6.5</c:v>
                </c:pt>
                <c:pt idx="161">
                  <c:v>7.1</c:v>
                </c:pt>
                <c:pt idx="162">
                  <c:v>6.5</c:v>
                </c:pt>
                <c:pt idx="163">
                  <c:v>6.4</c:v>
                </c:pt>
                <c:pt idx="164">
                  <c:v>5.8</c:v>
                </c:pt>
                <c:pt idx="165">
                  <c:v>7.3</c:v>
                </c:pt>
                <c:pt idx="166">
                  <c:v>6.2</c:v>
                </c:pt>
                <c:pt idx="167">
                  <c:v>7.5</c:v>
                </c:pt>
                <c:pt idx="168">
                  <c:v>6.1</c:v>
                </c:pt>
                <c:pt idx="169">
                  <c:v>5.7</c:v>
                </c:pt>
                <c:pt idx="170">
                  <c:v>7.5</c:v>
                </c:pt>
                <c:pt idx="171">
                  <c:v>7.2</c:v>
                </c:pt>
                <c:pt idx="172">
                  <c:v>5.9</c:v>
                </c:pt>
                <c:pt idx="173">
                  <c:v>5.9</c:v>
                </c:pt>
                <c:pt idx="174">
                  <c:v>6.7</c:v>
                </c:pt>
                <c:pt idx="175">
                  <c:v>6.7</c:v>
                </c:pt>
                <c:pt idx="176">
                  <c:v>6.6</c:v>
                </c:pt>
                <c:pt idx="177">
                  <c:v>6.4</c:v>
                </c:pt>
                <c:pt idx="178">
                  <c:v>6.9</c:v>
                </c:pt>
                <c:pt idx="179">
                  <c:v>6.2</c:v>
                </c:pt>
                <c:pt idx="180">
                  <c:v>6.1</c:v>
                </c:pt>
                <c:pt idx="181">
                  <c:v>6.3</c:v>
                </c:pt>
                <c:pt idx="182">
                  <c:v>6</c:v>
                </c:pt>
                <c:pt idx="183">
                  <c:v>6.3</c:v>
                </c:pt>
                <c:pt idx="184">
                  <c:v>7.2</c:v>
                </c:pt>
                <c:pt idx="185">
                  <c:v>7.1</c:v>
                </c:pt>
                <c:pt idx="186">
                  <c:v>6</c:v>
                </c:pt>
                <c:pt idx="187">
                  <c:v>5.8</c:v>
                </c:pt>
                <c:pt idx="188">
                  <c:v>5.4</c:v>
                </c:pt>
                <c:pt idx="189">
                  <c:v>6</c:v>
                </c:pt>
                <c:pt idx="190">
                  <c:v>6.1</c:v>
                </c:pt>
                <c:pt idx="191">
                  <c:v>6.3</c:v>
                </c:pt>
                <c:pt idx="192">
                  <c:v>6</c:v>
                </c:pt>
                <c:pt idx="193">
                  <c:v>6.9</c:v>
                </c:pt>
                <c:pt idx="194">
                  <c:v>5.2</c:v>
                </c:pt>
                <c:pt idx="195">
                  <c:v>6.6</c:v>
                </c:pt>
                <c:pt idx="196">
                  <c:v>5</c:v>
                </c:pt>
                <c:pt idx="197">
                  <c:v>5.0999999999999996</c:v>
                </c:pt>
                <c:pt idx="198">
                  <c:v>5.0999999999999996</c:v>
                </c:pt>
                <c:pt idx="199">
                  <c:v>5.6</c:v>
                </c:pt>
              </c:numCache>
            </c:numRef>
          </c:val>
          <c:smooth val="0"/>
          <c:extLst>
            <c:ext xmlns:c16="http://schemas.microsoft.com/office/drawing/2014/chart" uri="{C3380CC4-5D6E-409C-BE32-E72D297353CC}">
              <c16:uniqueId val="{00000000-7324-407A-BD3F-59ABCED9A6E3}"/>
            </c:ext>
          </c:extLst>
        </c:ser>
        <c:dLbls>
          <c:showLegendKey val="0"/>
          <c:showVal val="0"/>
          <c:showCatName val="0"/>
          <c:showSerName val="0"/>
          <c:showPercent val="0"/>
          <c:showBubbleSize val="0"/>
        </c:dLbls>
        <c:smooth val="0"/>
        <c:axId val="1545697487"/>
        <c:axId val="1545692911"/>
      </c:lineChart>
      <c:catAx>
        <c:axId val="1545697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 COST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2911"/>
        <c:crosses val="autoZero"/>
        <c:auto val="1"/>
        <c:lblAlgn val="ctr"/>
        <c:lblOffset val="100"/>
        <c:noMultiLvlLbl val="0"/>
      </c:catAx>
      <c:valAx>
        <c:axId val="1545692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AND DIAGNOSIS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Chart'!$N$122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Chart'!$M$123:$M$128</c:f>
              <c:strCache>
                <c:ptCount val="5"/>
                <c:pt idx="0">
                  <c:v>Diabetes</c:v>
                </c:pt>
                <c:pt idx="1">
                  <c:v>Fracture</c:v>
                </c:pt>
                <c:pt idx="2">
                  <c:v>Heart Disease</c:v>
                </c:pt>
                <c:pt idx="3">
                  <c:v>Pneumonia</c:v>
                </c:pt>
                <c:pt idx="4">
                  <c:v>Stroke</c:v>
                </c:pt>
              </c:strCache>
            </c:strRef>
          </c:cat>
          <c:val>
            <c:numRef>
              <c:f>'Pivot Table Chart'!$N$123:$N$128</c:f>
              <c:numCache>
                <c:formatCode>General</c:formatCode>
                <c:ptCount val="5"/>
                <c:pt idx="0">
                  <c:v>51</c:v>
                </c:pt>
                <c:pt idx="1">
                  <c:v>33</c:v>
                </c:pt>
                <c:pt idx="2">
                  <c:v>34</c:v>
                </c:pt>
                <c:pt idx="3">
                  <c:v>43</c:v>
                </c:pt>
                <c:pt idx="4">
                  <c:v>39</c:v>
                </c:pt>
              </c:numCache>
            </c:numRef>
          </c:val>
          <c:extLst>
            <c:ext xmlns:c16="http://schemas.microsoft.com/office/drawing/2014/chart" uri="{C3380CC4-5D6E-409C-BE32-E72D297353CC}">
              <c16:uniqueId val="{00000000-A808-4896-85C4-4611C07872EF}"/>
            </c:ext>
          </c:extLst>
        </c:ser>
        <c:dLbls>
          <c:dLblPos val="outEnd"/>
          <c:showLegendKey val="0"/>
          <c:showVal val="1"/>
          <c:showCatName val="0"/>
          <c:showSerName val="0"/>
          <c:showPercent val="0"/>
          <c:showBubbleSize val="0"/>
        </c:dLbls>
        <c:gapWidth val="219"/>
        <c:overlap val="-27"/>
        <c:axId val="1545694575"/>
        <c:axId val="1545698319"/>
      </c:barChart>
      <c:catAx>
        <c:axId val="15456945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DIAGNOSIS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8319"/>
        <c:crosses val="autoZero"/>
        <c:auto val="1"/>
        <c:lblAlgn val="ctr"/>
        <c:lblOffset val="100"/>
        <c:noMultiLvlLbl val="0"/>
      </c:catAx>
      <c:valAx>
        <c:axId val="1545698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a:t>
                </a:r>
                <a:r>
                  <a:rPr lang="en-US" baseline="0"/>
                  <a:t> ID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94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AND READMISSION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Chart'!$O$141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Chart'!$N$142:$N$154</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 Chart'!$O$142:$O$154</c:f>
              <c:numCache>
                <c:formatCode>General</c:formatCode>
                <c:ptCount val="12"/>
                <c:pt idx="0">
                  <c:v>6</c:v>
                </c:pt>
                <c:pt idx="1">
                  <c:v>8</c:v>
                </c:pt>
                <c:pt idx="2">
                  <c:v>8</c:v>
                </c:pt>
                <c:pt idx="3">
                  <c:v>6</c:v>
                </c:pt>
                <c:pt idx="4">
                  <c:v>7</c:v>
                </c:pt>
                <c:pt idx="5">
                  <c:v>2</c:v>
                </c:pt>
                <c:pt idx="6">
                  <c:v>6</c:v>
                </c:pt>
                <c:pt idx="7">
                  <c:v>4</c:v>
                </c:pt>
                <c:pt idx="8">
                  <c:v>5</c:v>
                </c:pt>
                <c:pt idx="9">
                  <c:v>2</c:v>
                </c:pt>
                <c:pt idx="10">
                  <c:v>8</c:v>
                </c:pt>
                <c:pt idx="11">
                  <c:v>2</c:v>
                </c:pt>
              </c:numCache>
            </c:numRef>
          </c:val>
          <c:extLst>
            <c:ext xmlns:c16="http://schemas.microsoft.com/office/drawing/2014/chart" uri="{C3380CC4-5D6E-409C-BE32-E72D297353CC}">
              <c16:uniqueId val="{00000000-4DF0-448E-B271-0C7E5C174FE4}"/>
            </c:ext>
          </c:extLst>
        </c:ser>
        <c:dLbls>
          <c:dLblPos val="outEnd"/>
          <c:showLegendKey val="0"/>
          <c:showVal val="1"/>
          <c:showCatName val="0"/>
          <c:showSerName val="0"/>
          <c:showPercent val="0"/>
          <c:showBubbleSize val="0"/>
        </c:dLbls>
        <c:gapWidth val="219"/>
        <c:overlap val="-27"/>
        <c:axId val="1536103855"/>
        <c:axId val="1536103023"/>
      </c:barChart>
      <c:catAx>
        <c:axId val="15361038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READMISSION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03023"/>
        <c:crosses val="autoZero"/>
        <c:auto val="1"/>
        <c:lblAlgn val="ctr"/>
        <c:lblOffset val="100"/>
        <c:noMultiLvlLbl val="0"/>
      </c:catAx>
      <c:valAx>
        <c:axId val="15361030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0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ADMITTED PATIENTS AND DEPARTMENTS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Chart'!$O$157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Chart'!$N$158:$N$163</c:f>
              <c:strCache>
                <c:ptCount val="5"/>
                <c:pt idx="0">
                  <c:v>Cardiology</c:v>
                </c:pt>
                <c:pt idx="1">
                  <c:v>Emergency</c:v>
                </c:pt>
                <c:pt idx="2">
                  <c:v>General Surgery</c:v>
                </c:pt>
                <c:pt idx="3">
                  <c:v>Neurology</c:v>
                </c:pt>
                <c:pt idx="4">
                  <c:v>Pediatrics</c:v>
                </c:pt>
              </c:strCache>
            </c:strRef>
          </c:cat>
          <c:val>
            <c:numRef>
              <c:f>'Pivot Table Chart'!$O$158:$O$163</c:f>
              <c:numCache>
                <c:formatCode>General</c:formatCode>
                <c:ptCount val="5"/>
                <c:pt idx="0">
                  <c:v>35</c:v>
                </c:pt>
                <c:pt idx="1">
                  <c:v>43</c:v>
                </c:pt>
                <c:pt idx="2">
                  <c:v>36</c:v>
                </c:pt>
                <c:pt idx="3">
                  <c:v>37</c:v>
                </c:pt>
                <c:pt idx="4">
                  <c:v>49</c:v>
                </c:pt>
              </c:numCache>
            </c:numRef>
          </c:val>
          <c:extLst>
            <c:ext xmlns:c16="http://schemas.microsoft.com/office/drawing/2014/chart" uri="{C3380CC4-5D6E-409C-BE32-E72D297353CC}">
              <c16:uniqueId val="{00000000-A42C-48F6-A166-1EC8FB4240D1}"/>
            </c:ext>
          </c:extLst>
        </c:ser>
        <c:dLbls>
          <c:dLblPos val="outEnd"/>
          <c:showLegendKey val="0"/>
          <c:showVal val="1"/>
          <c:showCatName val="0"/>
          <c:showSerName val="0"/>
          <c:showPercent val="0"/>
          <c:showBubbleSize val="0"/>
        </c:dLbls>
        <c:gapWidth val="219"/>
        <c:overlap val="-27"/>
        <c:axId val="1840067391"/>
        <c:axId val="1840076127"/>
      </c:barChart>
      <c:catAx>
        <c:axId val="18400673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76127"/>
        <c:crosses val="autoZero"/>
        <c:auto val="1"/>
        <c:lblAlgn val="ctr"/>
        <c:lblOffset val="100"/>
        <c:noMultiLvlLbl val="0"/>
      </c:catAx>
      <c:valAx>
        <c:axId val="1840076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PATIENTS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6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PATIENT ID, RECOVERY RATE, READMISSION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6963156528379686E-2"/>
              <c:y val="-0.286124193214262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4632408535603272E-2"/>
              <c:y val="1.90414808483021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4472228591352588E-2"/>
              <c:y val="1.63995913086109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9289091353542238E-2"/>
              <c:y val="4.4309003647802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4217585495310777E-2"/>
              <c:y val="1.4575006448037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373200510119961"/>
              <c:y val="-2.06495365905899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 Chart'!$V$157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7835-41AE-B30C-F27205CC1A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7835-41AE-B30C-F27205CC1A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7835-41AE-B30C-F27205CC1A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35-41AE-B30C-F27205CC1A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7835-41AE-B30C-F27205CC1A5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3-7835-41AE-B30C-F27205CC1A55}"/>
              </c:ext>
            </c:extLst>
          </c:dPt>
          <c:dLbls>
            <c:dLbl>
              <c:idx val="0"/>
              <c:layout>
                <c:manualLayout>
                  <c:x val="8.4472228591352588E-2"/>
                  <c:y val="1.6399591308610982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835-41AE-B30C-F27205CC1A55}"/>
                </c:ext>
              </c:extLst>
            </c:dLbl>
            <c:dLbl>
              <c:idx val="1"/>
              <c:layout>
                <c:manualLayout>
                  <c:x val="8.9289091353542238E-2"/>
                  <c:y val="4.4309003647802991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35-41AE-B30C-F27205CC1A55}"/>
                </c:ext>
              </c:extLst>
            </c:dLbl>
            <c:dLbl>
              <c:idx val="2"/>
              <c:layout>
                <c:manualLayout>
                  <c:x val="5.4217585495310777E-2"/>
                  <c:y val="1.457500644803799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7835-41AE-B30C-F27205CC1A55}"/>
                </c:ext>
              </c:extLst>
            </c:dLbl>
            <c:dLbl>
              <c:idx val="3"/>
              <c:layout>
                <c:manualLayout>
                  <c:x val="0.10373200510119961"/>
                  <c:y val="-2.0649536590589906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835-41AE-B30C-F27205CC1A55}"/>
                </c:ext>
              </c:extLst>
            </c:dLbl>
            <c:dLbl>
              <c:idx val="4"/>
              <c:layout>
                <c:manualLayout>
                  <c:x val="-4.6963156528379686E-2"/>
                  <c:y val="-0.2861241932142625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835-41AE-B30C-F27205CC1A55}"/>
                </c:ext>
              </c:extLst>
            </c:dLbl>
            <c:dLbl>
              <c:idx val="5"/>
              <c:layout>
                <c:manualLayout>
                  <c:x val="-6.4632408535603272E-2"/>
                  <c:y val="1.904148084830212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35-41AE-B30C-F27205CC1A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 Table Chart'!$U$158:$U$167</c:f>
              <c:multiLvlStrCache>
                <c:ptCount val="6"/>
                <c:lvl>
                  <c:pt idx="0">
                    <c:v>No</c:v>
                  </c:pt>
                  <c:pt idx="1">
                    <c:v>Yes</c:v>
                  </c:pt>
                  <c:pt idx="2">
                    <c:v>No</c:v>
                  </c:pt>
                  <c:pt idx="3">
                    <c:v>Yes</c:v>
                  </c:pt>
                  <c:pt idx="4">
                    <c:v>No</c:v>
                  </c:pt>
                  <c:pt idx="5">
                    <c:v>Yes</c:v>
                  </c:pt>
                </c:lvl>
                <c:lvl>
                  <c:pt idx="0">
                    <c:v>fast</c:v>
                  </c:pt>
                  <c:pt idx="2">
                    <c:v>moderate</c:v>
                  </c:pt>
                  <c:pt idx="4">
                    <c:v>slow</c:v>
                  </c:pt>
                </c:lvl>
              </c:multiLvlStrCache>
            </c:multiLvlStrRef>
          </c:cat>
          <c:val>
            <c:numRef>
              <c:f>'Pivot Table Chart'!$V$158:$V$167</c:f>
              <c:numCache>
                <c:formatCode>General</c:formatCode>
                <c:ptCount val="6"/>
                <c:pt idx="0">
                  <c:v>27</c:v>
                </c:pt>
                <c:pt idx="1">
                  <c:v>14</c:v>
                </c:pt>
                <c:pt idx="2">
                  <c:v>42</c:v>
                </c:pt>
                <c:pt idx="3">
                  <c:v>25</c:v>
                </c:pt>
                <c:pt idx="4">
                  <c:v>67</c:v>
                </c:pt>
                <c:pt idx="5">
                  <c:v>25</c:v>
                </c:pt>
              </c:numCache>
            </c:numRef>
          </c:val>
          <c:extLst>
            <c:ext xmlns:c16="http://schemas.microsoft.com/office/drawing/2014/chart" uri="{C3380CC4-5D6E-409C-BE32-E72D297353CC}">
              <c16:uniqueId val="{00000000-7835-41AE-B30C-F27205CC1A5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[Hospital_Patient_Data1.xlsx]Pivot Table Chart!PivotTable21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SATISFACTION SCORE AND INSURANCE COVERAGE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Chart'!$Y$142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Chart'!$X$143:$X$146</c:f>
              <c:strCache>
                <c:ptCount val="3"/>
                <c:pt idx="0">
                  <c:v>high</c:v>
                </c:pt>
                <c:pt idx="1">
                  <c:v>low</c:v>
                </c:pt>
                <c:pt idx="2">
                  <c:v>Medium</c:v>
                </c:pt>
              </c:strCache>
            </c:strRef>
          </c:cat>
          <c:val>
            <c:numRef>
              <c:f>'Pivot Table Chart'!$Y$143:$Y$146</c:f>
              <c:numCache>
                <c:formatCode>0.0</c:formatCode>
                <c:ptCount val="3"/>
                <c:pt idx="0">
                  <c:v>8.4155172413793107</c:v>
                </c:pt>
                <c:pt idx="1">
                  <c:v>6.7759259259259252</c:v>
                </c:pt>
                <c:pt idx="2">
                  <c:v>7.5693181818181818</c:v>
                </c:pt>
              </c:numCache>
            </c:numRef>
          </c:val>
          <c:extLst>
            <c:ext xmlns:c16="http://schemas.microsoft.com/office/drawing/2014/chart" uri="{C3380CC4-5D6E-409C-BE32-E72D297353CC}">
              <c16:uniqueId val="{00000000-37F7-40DE-A9DC-CED3516AFB36}"/>
            </c:ext>
          </c:extLst>
        </c:ser>
        <c:dLbls>
          <c:dLblPos val="outEnd"/>
          <c:showLegendKey val="0"/>
          <c:showVal val="1"/>
          <c:showCatName val="0"/>
          <c:showSerName val="0"/>
          <c:showPercent val="0"/>
          <c:showBubbleSize val="0"/>
        </c:dLbls>
        <c:gapWidth val="219"/>
        <c:overlap val="-27"/>
        <c:axId val="1540439007"/>
        <c:axId val="1540440255"/>
      </c:barChart>
      <c:catAx>
        <c:axId val="1540439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 COVERAGE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440255"/>
        <c:crosses val="autoZero"/>
        <c:auto val="1"/>
        <c:lblAlgn val="ctr"/>
        <c:lblOffset val="100"/>
        <c:noMultiLvlLbl val="0"/>
      </c:catAx>
      <c:valAx>
        <c:axId val="154044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43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5.xml"/><Relationship Id="rId13" Type="http://schemas.openxmlformats.org/officeDocument/2006/relationships/chart" Target="../charts/chart30.xml"/><Relationship Id="rId18" Type="http://schemas.openxmlformats.org/officeDocument/2006/relationships/chart" Target="../charts/chart35.xml"/><Relationship Id="rId3" Type="http://schemas.openxmlformats.org/officeDocument/2006/relationships/chart" Target="../charts/chart20.xml"/><Relationship Id="rId7" Type="http://schemas.openxmlformats.org/officeDocument/2006/relationships/chart" Target="../charts/chart24.xml"/><Relationship Id="rId12" Type="http://schemas.openxmlformats.org/officeDocument/2006/relationships/chart" Target="../charts/chart29.xml"/><Relationship Id="rId17" Type="http://schemas.openxmlformats.org/officeDocument/2006/relationships/chart" Target="../charts/chart34.xml"/><Relationship Id="rId2" Type="http://schemas.openxmlformats.org/officeDocument/2006/relationships/chart" Target="../charts/chart19.xml"/><Relationship Id="rId16" Type="http://schemas.openxmlformats.org/officeDocument/2006/relationships/chart" Target="../charts/chart33.xml"/><Relationship Id="rId1" Type="http://schemas.openxmlformats.org/officeDocument/2006/relationships/image" Target="../media/image2.jpg"/><Relationship Id="rId6" Type="http://schemas.openxmlformats.org/officeDocument/2006/relationships/chart" Target="../charts/chart23.xml"/><Relationship Id="rId11" Type="http://schemas.openxmlformats.org/officeDocument/2006/relationships/chart" Target="../charts/chart28.xml"/><Relationship Id="rId5" Type="http://schemas.openxmlformats.org/officeDocument/2006/relationships/chart" Target="../charts/chart22.xml"/><Relationship Id="rId15" Type="http://schemas.openxmlformats.org/officeDocument/2006/relationships/chart" Target="../charts/chart32.xml"/><Relationship Id="rId10" Type="http://schemas.openxmlformats.org/officeDocument/2006/relationships/chart" Target="../charts/chart27.xml"/><Relationship Id="rId19" Type="http://schemas.openxmlformats.org/officeDocument/2006/relationships/chart" Target="../charts/chart36.xml"/><Relationship Id="rId4" Type="http://schemas.openxmlformats.org/officeDocument/2006/relationships/chart" Target="../charts/chart21.xml"/><Relationship Id="rId9" Type="http://schemas.openxmlformats.org/officeDocument/2006/relationships/chart" Target="../charts/chart26.xml"/><Relationship Id="rId1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2</xdr:col>
      <xdr:colOff>428625</xdr:colOff>
      <xdr:row>1</xdr:row>
      <xdr:rowOff>61912</xdr:rowOff>
    </xdr:from>
    <xdr:to>
      <xdr:col>11</xdr:col>
      <xdr:colOff>552450</xdr:colOff>
      <xdr:row>18</xdr:row>
      <xdr:rowOff>19050</xdr:rowOff>
    </xdr:to>
    <xdr:graphicFrame macro="">
      <xdr:nvGraphicFramePr>
        <xdr:cNvPr id="2" name="Chart 1">
          <a:extLst>
            <a:ext uri="{FF2B5EF4-FFF2-40B4-BE49-F238E27FC236}">
              <a16:creationId xmlns:a16="http://schemas.microsoft.com/office/drawing/2014/main" id="{819B0328-3AAD-4548-AF99-C53154989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140804</xdr:colOff>
      <xdr:row>19</xdr:row>
      <xdr:rowOff>19877</xdr:rowOff>
    </xdr:from>
    <xdr:to>
      <xdr:col>9</xdr:col>
      <xdr:colOff>91108</xdr:colOff>
      <xdr:row>33</xdr:row>
      <xdr:rowOff>96077</xdr:rowOff>
    </xdr:to>
    <xdr:graphicFrame macro="">
      <xdr:nvGraphicFramePr>
        <xdr:cNvPr id="3" name="Chart 2">
          <a:extLst>
            <a:ext uri="{FF2B5EF4-FFF2-40B4-BE49-F238E27FC236}">
              <a16:creationId xmlns:a16="http://schemas.microsoft.com/office/drawing/2014/main" id="{4960AA24-E4C9-4F70-9B1D-FC84E0982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49696</xdr:colOff>
      <xdr:row>34</xdr:row>
      <xdr:rowOff>3313</xdr:rowOff>
    </xdr:from>
    <xdr:to>
      <xdr:col>9</xdr:col>
      <xdr:colOff>33130</xdr:colOff>
      <xdr:row>51</xdr:row>
      <xdr:rowOff>132522</xdr:rowOff>
    </xdr:to>
    <xdr:graphicFrame macro="">
      <xdr:nvGraphicFramePr>
        <xdr:cNvPr id="4" name="Chart 3">
          <a:extLst>
            <a:ext uri="{FF2B5EF4-FFF2-40B4-BE49-F238E27FC236}">
              <a16:creationId xmlns:a16="http://schemas.microsoft.com/office/drawing/2014/main" id="{E8DCD15E-0051-40BB-ABE2-F4BB48092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136662</xdr:colOff>
      <xdr:row>55</xdr:row>
      <xdr:rowOff>3313</xdr:rowOff>
    </xdr:from>
    <xdr:to>
      <xdr:col>9</xdr:col>
      <xdr:colOff>70402</xdr:colOff>
      <xdr:row>69</xdr:row>
      <xdr:rowOff>79513</xdr:rowOff>
    </xdr:to>
    <xdr:graphicFrame macro="">
      <xdr:nvGraphicFramePr>
        <xdr:cNvPr id="5" name="Chart 4">
          <a:extLst>
            <a:ext uri="{FF2B5EF4-FFF2-40B4-BE49-F238E27FC236}">
              <a16:creationId xmlns:a16="http://schemas.microsoft.com/office/drawing/2014/main" id="{86A93EDB-C354-4D1F-8BA7-29B72581D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66261</xdr:colOff>
      <xdr:row>72</xdr:row>
      <xdr:rowOff>86139</xdr:rowOff>
    </xdr:from>
    <xdr:to>
      <xdr:col>8</xdr:col>
      <xdr:colOff>612912</xdr:colOff>
      <xdr:row>86</xdr:row>
      <xdr:rowOff>162339</xdr:rowOff>
    </xdr:to>
    <xdr:graphicFrame macro="">
      <xdr:nvGraphicFramePr>
        <xdr:cNvPr id="6" name="Chart 5">
          <a:extLst>
            <a:ext uri="{FF2B5EF4-FFF2-40B4-BE49-F238E27FC236}">
              <a16:creationId xmlns:a16="http://schemas.microsoft.com/office/drawing/2014/main" id="{ACD2E729-FAE4-46C2-B10F-47FC25884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115956</xdr:colOff>
      <xdr:row>88</xdr:row>
      <xdr:rowOff>144117</xdr:rowOff>
    </xdr:from>
    <xdr:to>
      <xdr:col>9</xdr:col>
      <xdr:colOff>49696</xdr:colOff>
      <xdr:row>103</xdr:row>
      <xdr:rowOff>29817</xdr:rowOff>
    </xdr:to>
    <xdr:graphicFrame macro="">
      <xdr:nvGraphicFramePr>
        <xdr:cNvPr id="7" name="Chart 6">
          <a:extLst>
            <a:ext uri="{FF2B5EF4-FFF2-40B4-BE49-F238E27FC236}">
              <a16:creationId xmlns:a16="http://schemas.microsoft.com/office/drawing/2014/main" id="{D8DAE689-F1C2-41FB-9DB6-0573FE20D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132522</xdr:colOff>
      <xdr:row>104</xdr:row>
      <xdr:rowOff>86139</xdr:rowOff>
    </xdr:from>
    <xdr:to>
      <xdr:col>9</xdr:col>
      <xdr:colOff>66261</xdr:colOff>
      <xdr:row>118</xdr:row>
      <xdr:rowOff>162339</xdr:rowOff>
    </xdr:to>
    <xdr:graphicFrame macro="">
      <xdr:nvGraphicFramePr>
        <xdr:cNvPr id="8" name="Chart 7">
          <a:extLst>
            <a:ext uri="{FF2B5EF4-FFF2-40B4-BE49-F238E27FC236}">
              <a16:creationId xmlns:a16="http://schemas.microsoft.com/office/drawing/2014/main" id="{5DEFF8AE-02FC-4444-BBF0-ADEFD2147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65773</xdr:colOff>
      <xdr:row>19</xdr:row>
      <xdr:rowOff>108063</xdr:rowOff>
    </xdr:from>
    <xdr:to>
      <xdr:col>23</xdr:col>
      <xdr:colOff>509136</xdr:colOff>
      <xdr:row>33</xdr:row>
      <xdr:rowOff>184263</xdr:rowOff>
    </xdr:to>
    <xdr:graphicFrame macro="">
      <xdr:nvGraphicFramePr>
        <xdr:cNvPr id="9" name="Chart 8">
          <a:extLst>
            <a:ext uri="{FF2B5EF4-FFF2-40B4-BE49-F238E27FC236}">
              <a16:creationId xmlns:a16="http://schemas.microsoft.com/office/drawing/2014/main" id="{8CE2DC26-0BB1-45E3-8019-4EC878524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296956</xdr:colOff>
      <xdr:row>33</xdr:row>
      <xdr:rowOff>12327</xdr:rowOff>
    </xdr:from>
    <xdr:to>
      <xdr:col>18</xdr:col>
      <xdr:colOff>599514</xdr:colOff>
      <xdr:row>47</xdr:row>
      <xdr:rowOff>88527</xdr:rowOff>
    </xdr:to>
    <xdr:graphicFrame macro="">
      <xdr:nvGraphicFramePr>
        <xdr:cNvPr id="10" name="Chart 9">
          <a:extLst>
            <a:ext uri="{FF2B5EF4-FFF2-40B4-BE49-F238E27FC236}">
              <a16:creationId xmlns:a16="http://schemas.microsoft.com/office/drawing/2014/main" id="{C0C8222A-5685-46FF-A034-D496D14F5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128867</xdr:colOff>
      <xdr:row>48</xdr:row>
      <xdr:rowOff>169208</xdr:rowOff>
    </xdr:from>
    <xdr:to>
      <xdr:col>18</xdr:col>
      <xdr:colOff>431427</xdr:colOff>
      <xdr:row>63</xdr:row>
      <xdr:rowOff>54908</xdr:rowOff>
    </xdr:to>
    <xdr:graphicFrame macro="">
      <xdr:nvGraphicFramePr>
        <xdr:cNvPr id="11" name="Chart 10">
          <a:extLst>
            <a:ext uri="{FF2B5EF4-FFF2-40B4-BE49-F238E27FC236}">
              <a16:creationId xmlns:a16="http://schemas.microsoft.com/office/drawing/2014/main" id="{BCF35C80-BA64-4D1C-B208-5700A40C4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5602</xdr:colOff>
      <xdr:row>65</xdr:row>
      <xdr:rowOff>79562</xdr:rowOff>
    </xdr:from>
    <xdr:to>
      <xdr:col>19</xdr:col>
      <xdr:colOff>72837</xdr:colOff>
      <xdr:row>79</xdr:row>
      <xdr:rowOff>155762</xdr:rowOff>
    </xdr:to>
    <xdr:graphicFrame macro="">
      <xdr:nvGraphicFramePr>
        <xdr:cNvPr id="12" name="Chart 11">
          <a:extLst>
            <a:ext uri="{FF2B5EF4-FFF2-40B4-BE49-F238E27FC236}">
              <a16:creationId xmlns:a16="http://schemas.microsoft.com/office/drawing/2014/main" id="{0BEDBA56-9031-40A9-ABE9-C65D44129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184897</xdr:colOff>
      <xdr:row>81</xdr:row>
      <xdr:rowOff>1121</xdr:rowOff>
    </xdr:from>
    <xdr:to>
      <xdr:col>18</xdr:col>
      <xdr:colOff>487455</xdr:colOff>
      <xdr:row>95</xdr:row>
      <xdr:rowOff>77321</xdr:rowOff>
    </xdr:to>
    <xdr:graphicFrame macro="">
      <xdr:nvGraphicFramePr>
        <xdr:cNvPr id="13" name="Chart 12">
          <a:extLst>
            <a:ext uri="{FF2B5EF4-FFF2-40B4-BE49-F238E27FC236}">
              <a16:creationId xmlns:a16="http://schemas.microsoft.com/office/drawing/2014/main" id="{EF6F304F-739B-4527-B5C6-82EBB31D6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140072</xdr:colOff>
      <xdr:row>97</xdr:row>
      <xdr:rowOff>113178</xdr:rowOff>
    </xdr:from>
    <xdr:to>
      <xdr:col>21</xdr:col>
      <xdr:colOff>324971</xdr:colOff>
      <xdr:row>117</xdr:row>
      <xdr:rowOff>179294</xdr:rowOff>
    </xdr:to>
    <xdr:graphicFrame macro="">
      <xdr:nvGraphicFramePr>
        <xdr:cNvPr id="14" name="Chart 13">
          <a:extLst>
            <a:ext uri="{FF2B5EF4-FFF2-40B4-BE49-F238E27FC236}">
              <a16:creationId xmlns:a16="http://schemas.microsoft.com/office/drawing/2014/main" id="{C5E06A60-B11B-490C-8C6A-D938F97395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61632</xdr:colOff>
      <xdr:row>119</xdr:row>
      <xdr:rowOff>169209</xdr:rowOff>
    </xdr:from>
    <xdr:to>
      <xdr:col>22</xdr:col>
      <xdr:colOff>431426</xdr:colOff>
      <xdr:row>134</xdr:row>
      <xdr:rowOff>54909</xdr:rowOff>
    </xdr:to>
    <xdr:graphicFrame macro="">
      <xdr:nvGraphicFramePr>
        <xdr:cNvPr id="15" name="Chart 14">
          <a:extLst>
            <a:ext uri="{FF2B5EF4-FFF2-40B4-BE49-F238E27FC236}">
              <a16:creationId xmlns:a16="http://schemas.microsoft.com/office/drawing/2014/main" id="{6DF6239F-7B4B-41EF-AD63-783F950487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162485</xdr:colOff>
      <xdr:row>139</xdr:row>
      <xdr:rowOff>45944</xdr:rowOff>
    </xdr:from>
    <xdr:to>
      <xdr:col>22</xdr:col>
      <xdr:colOff>498662</xdr:colOff>
      <xdr:row>153</xdr:row>
      <xdr:rowOff>122144</xdr:rowOff>
    </xdr:to>
    <xdr:graphicFrame macro="">
      <xdr:nvGraphicFramePr>
        <xdr:cNvPr id="16" name="Chart 15">
          <a:extLst>
            <a:ext uri="{FF2B5EF4-FFF2-40B4-BE49-F238E27FC236}">
              <a16:creationId xmlns:a16="http://schemas.microsoft.com/office/drawing/2014/main" id="{C7DE8238-C627-40B2-8EC9-C9C06E33A0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829235</xdr:colOff>
      <xdr:row>136</xdr:row>
      <xdr:rowOff>101973</xdr:rowOff>
    </xdr:from>
    <xdr:to>
      <xdr:col>20</xdr:col>
      <xdr:colOff>526677</xdr:colOff>
      <xdr:row>151</xdr:row>
      <xdr:rowOff>155761</xdr:rowOff>
    </xdr:to>
    <xdr:graphicFrame macro="">
      <xdr:nvGraphicFramePr>
        <xdr:cNvPr id="17" name="Chart 16">
          <a:extLst>
            <a:ext uri="{FF2B5EF4-FFF2-40B4-BE49-F238E27FC236}">
              <a16:creationId xmlns:a16="http://schemas.microsoft.com/office/drawing/2014/main" id="{F427D327-9206-4ED2-9C6F-6F6F7FA44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683559</xdr:colOff>
      <xdr:row>136</xdr:row>
      <xdr:rowOff>101973</xdr:rowOff>
    </xdr:from>
    <xdr:to>
      <xdr:col>20</xdr:col>
      <xdr:colOff>381000</xdr:colOff>
      <xdr:row>151</xdr:row>
      <xdr:rowOff>155761</xdr:rowOff>
    </xdr:to>
    <xdr:graphicFrame macro="">
      <xdr:nvGraphicFramePr>
        <xdr:cNvPr id="18" name="Chart 17">
          <a:extLst>
            <a:ext uri="{FF2B5EF4-FFF2-40B4-BE49-F238E27FC236}">
              <a16:creationId xmlns:a16="http://schemas.microsoft.com/office/drawing/2014/main" id="{B35F538E-9B7B-4DCA-BD58-B3572CA0E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23</xdr:col>
      <xdr:colOff>612321</xdr:colOff>
      <xdr:row>147</xdr:row>
      <xdr:rowOff>20330</xdr:rowOff>
    </xdr:from>
    <xdr:to>
      <xdr:col>27</xdr:col>
      <xdr:colOff>606718</xdr:colOff>
      <xdr:row>162</xdr:row>
      <xdr:rowOff>74117</xdr:rowOff>
    </xdr:to>
    <xdr:graphicFrame macro="">
      <xdr:nvGraphicFramePr>
        <xdr:cNvPr id="19" name="Chart 18">
          <a:extLst>
            <a:ext uri="{FF2B5EF4-FFF2-40B4-BE49-F238E27FC236}">
              <a16:creationId xmlns:a16="http://schemas.microsoft.com/office/drawing/2014/main" id="{25D9E680-09C9-4AAE-AABD-042CD256E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69</xdr:col>
      <xdr:colOff>419100</xdr:colOff>
      <xdr:row>20</xdr:row>
      <xdr:rowOff>152400</xdr:rowOff>
    </xdr:from>
    <xdr:to>
      <xdr:col>114</xdr:col>
      <xdr:colOff>142874</xdr:colOff>
      <xdr:row>226</xdr:row>
      <xdr:rowOff>76200</xdr:rowOff>
    </xdr:to>
    <xdr:grpSp>
      <xdr:nvGrpSpPr>
        <xdr:cNvPr id="49" name="Group 48">
          <a:extLst>
            <a:ext uri="{FF2B5EF4-FFF2-40B4-BE49-F238E27FC236}">
              <a16:creationId xmlns:a16="http://schemas.microsoft.com/office/drawing/2014/main" id="{E8BF3C28-585B-40B7-8E8C-BDDC2B147C28}"/>
            </a:ext>
          </a:extLst>
        </xdr:cNvPr>
        <xdr:cNvGrpSpPr/>
      </xdr:nvGrpSpPr>
      <xdr:grpSpPr>
        <a:xfrm>
          <a:off x="48217282" y="3616036"/>
          <a:ext cx="30896501" cy="35599255"/>
          <a:chOff x="47739300" y="3962400"/>
          <a:chExt cx="30584774" cy="39166800"/>
        </a:xfrm>
      </xdr:grpSpPr>
      <xdr:sp macro="" textlink="">
        <xdr:nvSpPr>
          <xdr:cNvPr id="2" name="Rectangle 1">
            <a:extLst>
              <a:ext uri="{FF2B5EF4-FFF2-40B4-BE49-F238E27FC236}">
                <a16:creationId xmlns:a16="http://schemas.microsoft.com/office/drawing/2014/main" id="{FB2E27F0-6AA4-4644-B09D-063ADCE1EB27}"/>
              </a:ext>
            </a:extLst>
          </xdr:cNvPr>
          <xdr:cNvSpPr/>
        </xdr:nvSpPr>
        <xdr:spPr>
          <a:xfrm>
            <a:off x="47739300" y="3962400"/>
            <a:ext cx="22681271" cy="39166800"/>
          </a:xfrm>
          <a:prstGeom prst="rect">
            <a:avLst/>
          </a:prstGeom>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sp macro="" textlink="">
        <xdr:nvSpPr>
          <xdr:cNvPr id="3" name="Rectangle 2">
            <a:extLst>
              <a:ext uri="{FF2B5EF4-FFF2-40B4-BE49-F238E27FC236}">
                <a16:creationId xmlns:a16="http://schemas.microsoft.com/office/drawing/2014/main" id="{58B97848-FEBA-487C-851D-EE085F268CC9}"/>
              </a:ext>
            </a:extLst>
          </xdr:cNvPr>
          <xdr:cNvSpPr/>
        </xdr:nvSpPr>
        <xdr:spPr>
          <a:xfrm>
            <a:off x="47967093" y="4135085"/>
            <a:ext cx="22103028" cy="1320529"/>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4400">
                <a:solidFill>
                  <a:schemeClr val="accent1">
                    <a:lumMod val="75000"/>
                  </a:schemeClr>
                </a:solidFill>
                <a:latin typeface="Times New Roman" panose="02020603050405020304" pitchFamily="18" charset="0"/>
                <a:cs typeface="Times New Roman" panose="02020603050405020304" pitchFamily="18" charset="0"/>
              </a:rPr>
              <a:t>HOSPITAL</a:t>
            </a:r>
            <a:r>
              <a:rPr lang="en-US" sz="4400" baseline="0">
                <a:solidFill>
                  <a:schemeClr val="accent1">
                    <a:lumMod val="75000"/>
                  </a:schemeClr>
                </a:solidFill>
                <a:latin typeface="Times New Roman" panose="02020603050405020304" pitchFamily="18" charset="0"/>
                <a:cs typeface="Times New Roman" panose="02020603050405020304" pitchFamily="18" charset="0"/>
              </a:rPr>
              <a:t> PATIENT DATA</a:t>
            </a:r>
            <a:endParaRPr lang="en-US" sz="4400">
              <a:solidFill>
                <a:schemeClr val="accent1">
                  <a:lumMod val="75000"/>
                </a:schemeClr>
              </a:solidFill>
              <a:latin typeface="Times New Roman" panose="02020603050405020304" pitchFamily="18" charset="0"/>
              <a:cs typeface="Times New Roman" panose="02020603050405020304" pitchFamily="18" charset="0"/>
            </a:endParaRPr>
          </a:p>
        </xdr:txBody>
      </xdr:sp>
      <xdr:pic>
        <xdr:nvPicPr>
          <xdr:cNvPr id="5" name="Picture 4">
            <a:extLst>
              <a:ext uri="{FF2B5EF4-FFF2-40B4-BE49-F238E27FC236}">
                <a16:creationId xmlns:a16="http://schemas.microsoft.com/office/drawing/2014/main" id="{7DF286F3-41A4-46C9-A83A-EBBB92D53752}"/>
              </a:ext>
            </a:extLst>
          </xdr:cNvPr>
          <xdr:cNvPicPr>
            <a:picLocks noChangeAspect="1"/>
          </xdr:cNvPicPr>
        </xdr:nvPicPr>
        <xdr:blipFill>
          <a:blip xmlns:r="http://schemas.openxmlformats.org/officeDocument/2006/relationships" r:embed="rId1">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47950419" y="4135085"/>
            <a:ext cx="2073827" cy="1296827"/>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pic>
        <xdr:nvPicPr>
          <xdr:cNvPr id="6" name="Picture 5">
            <a:extLst>
              <a:ext uri="{FF2B5EF4-FFF2-40B4-BE49-F238E27FC236}">
                <a16:creationId xmlns:a16="http://schemas.microsoft.com/office/drawing/2014/main" id="{BDC40026-B51A-4311-8A35-9E17CE60D400}"/>
              </a:ext>
            </a:extLst>
          </xdr:cNvPr>
          <xdr:cNvPicPr>
            <a:picLocks noChangeAspect="1"/>
          </xdr:cNvPicPr>
        </xdr:nvPicPr>
        <xdr:blipFill>
          <a:blip xmlns:r="http://schemas.openxmlformats.org/officeDocument/2006/relationships" r:embed="rId1">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67852922" y="4135085"/>
            <a:ext cx="2232062" cy="1267200"/>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sp macro="" textlink="">
        <xdr:nvSpPr>
          <xdr:cNvPr id="8" name="Rectangle 7">
            <a:extLst>
              <a:ext uri="{FF2B5EF4-FFF2-40B4-BE49-F238E27FC236}">
                <a16:creationId xmlns:a16="http://schemas.microsoft.com/office/drawing/2014/main" id="{7A96E9B3-6953-4275-9BB9-5D75C8E4EA2A}"/>
              </a:ext>
            </a:extLst>
          </xdr:cNvPr>
          <xdr:cNvSpPr/>
        </xdr:nvSpPr>
        <xdr:spPr>
          <a:xfrm>
            <a:off x="59573797" y="5791571"/>
            <a:ext cx="5076286" cy="2941663"/>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latin typeface="Times New Roman" panose="02020603050405020304" pitchFamily="18" charset="0"/>
                <a:cs typeface="Times New Roman" panose="02020603050405020304" pitchFamily="18" charset="0"/>
              </a:rPr>
              <a:t>DIAGNOSIS TYPE</a:t>
            </a:r>
          </a:p>
          <a:p>
            <a:pPr algn="ctr"/>
            <a:endParaRPr lang="en-US" sz="1800">
              <a:latin typeface="Times New Roman" panose="02020603050405020304" pitchFamily="18" charset="0"/>
              <a:cs typeface="Times New Roman" panose="02020603050405020304" pitchFamily="18" charset="0"/>
            </a:endParaRPr>
          </a:p>
          <a:p>
            <a:pPr algn="ctr"/>
            <a:endParaRPr lang="en-US" sz="1800">
              <a:latin typeface="Times New Roman" panose="02020603050405020304" pitchFamily="18" charset="0"/>
              <a:cs typeface="Times New Roman" panose="02020603050405020304" pitchFamily="18" charset="0"/>
            </a:endParaRPr>
          </a:p>
          <a:p>
            <a:pPr algn="ctr"/>
            <a:r>
              <a:rPr lang="en-US" sz="1800">
                <a:latin typeface="Times New Roman" panose="02020603050405020304" pitchFamily="18" charset="0"/>
                <a:cs typeface="Times New Roman" panose="02020603050405020304" pitchFamily="18" charset="0"/>
              </a:rPr>
              <a:t>DIABETES</a:t>
            </a:r>
          </a:p>
          <a:p>
            <a:pPr algn="ctr"/>
            <a:r>
              <a:rPr lang="en-US" sz="1800">
                <a:latin typeface="Times New Roman" panose="02020603050405020304" pitchFamily="18" charset="0"/>
                <a:cs typeface="Times New Roman" panose="02020603050405020304" pitchFamily="18" charset="0"/>
              </a:rPr>
              <a:t>FRACTURE</a:t>
            </a:r>
          </a:p>
          <a:p>
            <a:pPr algn="ctr"/>
            <a:r>
              <a:rPr lang="en-US" sz="1800">
                <a:latin typeface="Times New Roman" panose="02020603050405020304" pitchFamily="18" charset="0"/>
                <a:cs typeface="Times New Roman" panose="02020603050405020304" pitchFamily="18" charset="0"/>
              </a:rPr>
              <a:t>HEART</a:t>
            </a:r>
            <a:r>
              <a:rPr lang="en-US" sz="1800" baseline="0">
                <a:latin typeface="Times New Roman" panose="02020603050405020304" pitchFamily="18" charset="0"/>
                <a:cs typeface="Times New Roman" panose="02020603050405020304" pitchFamily="18" charset="0"/>
              </a:rPr>
              <a:t> DISEASE</a:t>
            </a:r>
          </a:p>
          <a:p>
            <a:pPr algn="ctr"/>
            <a:r>
              <a:rPr lang="en-US" sz="1800">
                <a:latin typeface="Times New Roman" panose="02020603050405020304" pitchFamily="18" charset="0"/>
                <a:cs typeface="Times New Roman" panose="02020603050405020304" pitchFamily="18" charset="0"/>
              </a:rPr>
              <a:t>PNEUMONIA</a:t>
            </a:r>
          </a:p>
          <a:p>
            <a:pPr algn="ctr"/>
            <a:r>
              <a:rPr lang="en-US" sz="1800">
                <a:latin typeface="Times New Roman" panose="02020603050405020304" pitchFamily="18" charset="0"/>
                <a:cs typeface="Times New Roman" panose="02020603050405020304" pitchFamily="18" charset="0"/>
              </a:rPr>
              <a:t>STROKE</a:t>
            </a:r>
          </a:p>
          <a:p>
            <a:pPr algn="ctr"/>
            <a:endParaRPr lang="en-US" sz="2400">
              <a:latin typeface="Times New Roman" panose="02020603050405020304" pitchFamily="18" charset="0"/>
              <a:cs typeface="Times New Roman" panose="02020603050405020304" pitchFamily="18" charset="0"/>
            </a:endParaRPr>
          </a:p>
        </xdr:txBody>
      </xdr:sp>
      <xdr:sp macro="" textlink="">
        <xdr:nvSpPr>
          <xdr:cNvPr id="10" name="Rectangle 9">
            <a:extLst>
              <a:ext uri="{FF2B5EF4-FFF2-40B4-BE49-F238E27FC236}">
                <a16:creationId xmlns:a16="http://schemas.microsoft.com/office/drawing/2014/main" id="{96EB6767-2C5B-42C6-B2BC-4BE2900C453E}"/>
              </a:ext>
            </a:extLst>
          </xdr:cNvPr>
          <xdr:cNvSpPr/>
        </xdr:nvSpPr>
        <xdr:spPr>
          <a:xfrm>
            <a:off x="65435782" y="5784948"/>
            <a:ext cx="4634338" cy="2968388"/>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latin typeface="Times New Roman" panose="02020603050405020304" pitchFamily="18" charset="0"/>
                <a:cs typeface="Times New Roman" panose="02020603050405020304" pitchFamily="18" charset="0"/>
              </a:rPr>
              <a:t>TOTAL REVENUE</a:t>
            </a:r>
          </a:p>
          <a:p>
            <a:pPr algn="ctr"/>
            <a:endParaRPr lang="en-US" sz="2400">
              <a:latin typeface="Times New Roman" panose="02020603050405020304" pitchFamily="18" charset="0"/>
              <a:cs typeface="Times New Roman" panose="02020603050405020304" pitchFamily="18" charset="0"/>
            </a:endParaRPr>
          </a:p>
          <a:p>
            <a:pPr algn="ctr"/>
            <a:endParaRPr lang="en-US" sz="2400">
              <a:latin typeface="Times New Roman" panose="02020603050405020304" pitchFamily="18" charset="0"/>
              <a:cs typeface="Times New Roman" panose="02020603050405020304" pitchFamily="18" charset="0"/>
            </a:endParaRPr>
          </a:p>
          <a:p>
            <a:pPr algn="ctr"/>
            <a:endParaRPr lang="en-US" sz="2400">
              <a:latin typeface="Times New Roman" panose="02020603050405020304" pitchFamily="18" charset="0"/>
              <a:cs typeface="Times New Roman" panose="02020603050405020304" pitchFamily="18" charset="0"/>
            </a:endParaRPr>
          </a:p>
          <a:p>
            <a:pPr algn="ctr"/>
            <a:r>
              <a:rPr lang="en-US" sz="2400">
                <a:latin typeface="Times New Roman" panose="02020603050405020304" pitchFamily="18" charset="0"/>
                <a:cs typeface="Times New Roman" panose="02020603050405020304" pitchFamily="18" charset="0"/>
              </a:rPr>
              <a:t>$1,788,908</a:t>
            </a:r>
          </a:p>
        </xdr:txBody>
      </xdr:sp>
      <xdr:sp macro="" textlink="">
        <xdr:nvSpPr>
          <xdr:cNvPr id="11" name="Rectangle 10">
            <a:extLst>
              <a:ext uri="{FF2B5EF4-FFF2-40B4-BE49-F238E27FC236}">
                <a16:creationId xmlns:a16="http://schemas.microsoft.com/office/drawing/2014/main" id="{0F540183-3ACB-4DC9-94D8-D12B40AE6DED}"/>
              </a:ext>
            </a:extLst>
          </xdr:cNvPr>
          <xdr:cNvSpPr/>
        </xdr:nvSpPr>
        <xdr:spPr>
          <a:xfrm>
            <a:off x="53665188" y="5701729"/>
            <a:ext cx="4791529" cy="3031505"/>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latin typeface="Times New Roman" panose="02020603050405020304" pitchFamily="18" charset="0"/>
                <a:cs typeface="Times New Roman" panose="02020603050405020304" pitchFamily="18" charset="0"/>
              </a:rPr>
              <a:t>DEPARTMENTS</a:t>
            </a:r>
          </a:p>
          <a:p>
            <a:pPr algn="ctr"/>
            <a:endParaRPr lang="en-US" sz="1800">
              <a:latin typeface="Times New Roman" panose="02020603050405020304" pitchFamily="18" charset="0"/>
              <a:cs typeface="Times New Roman" panose="02020603050405020304" pitchFamily="18" charset="0"/>
            </a:endParaRPr>
          </a:p>
          <a:p>
            <a:pPr algn="ctr"/>
            <a:endParaRPr lang="en-US" sz="1800">
              <a:latin typeface="Times New Roman" panose="02020603050405020304" pitchFamily="18" charset="0"/>
              <a:cs typeface="Times New Roman" panose="02020603050405020304" pitchFamily="18" charset="0"/>
            </a:endParaRPr>
          </a:p>
          <a:p>
            <a:pPr algn="ctr"/>
            <a:r>
              <a:rPr lang="en-US" sz="1800">
                <a:latin typeface="Times New Roman" panose="02020603050405020304" pitchFamily="18" charset="0"/>
                <a:cs typeface="Times New Roman" panose="02020603050405020304" pitchFamily="18" charset="0"/>
              </a:rPr>
              <a:t>NEUROLOGY</a:t>
            </a:r>
          </a:p>
          <a:p>
            <a:pPr algn="ctr"/>
            <a:r>
              <a:rPr lang="en-US" sz="1800">
                <a:latin typeface="Times New Roman" panose="02020603050405020304" pitchFamily="18" charset="0"/>
                <a:cs typeface="Times New Roman" panose="02020603050405020304" pitchFamily="18" charset="0"/>
              </a:rPr>
              <a:t>CARDIOLOGY</a:t>
            </a:r>
          </a:p>
          <a:p>
            <a:pPr algn="ctr"/>
            <a:r>
              <a:rPr lang="en-US" sz="1800">
                <a:latin typeface="Times New Roman" panose="02020603050405020304" pitchFamily="18" charset="0"/>
                <a:cs typeface="Times New Roman" panose="02020603050405020304" pitchFamily="18" charset="0"/>
              </a:rPr>
              <a:t>GENERAL SURGERY</a:t>
            </a:r>
          </a:p>
          <a:p>
            <a:pPr algn="ctr"/>
            <a:r>
              <a:rPr lang="en-US" sz="1800">
                <a:latin typeface="Times New Roman" panose="02020603050405020304" pitchFamily="18" charset="0"/>
                <a:cs typeface="Times New Roman" panose="02020603050405020304" pitchFamily="18" charset="0"/>
              </a:rPr>
              <a:t>EMERGENCY</a:t>
            </a:r>
          </a:p>
          <a:p>
            <a:pPr algn="ctr"/>
            <a:r>
              <a:rPr lang="en-US" sz="1800">
                <a:latin typeface="Times New Roman" panose="02020603050405020304" pitchFamily="18" charset="0"/>
                <a:cs typeface="Times New Roman" panose="02020603050405020304" pitchFamily="18" charset="0"/>
              </a:rPr>
              <a:t>PEDIATRICS</a:t>
            </a:r>
            <a:r>
              <a:rPr lang="en-US" sz="2400">
                <a:latin typeface="Times New Roman" panose="02020603050405020304" pitchFamily="18" charset="0"/>
                <a:cs typeface="Times New Roman" panose="02020603050405020304" pitchFamily="18" charset="0"/>
              </a:rPr>
              <a:t> </a:t>
            </a:r>
          </a:p>
        </xdr:txBody>
      </xdr:sp>
      <xdr:sp macro="" textlink="">
        <xdr:nvSpPr>
          <xdr:cNvPr id="12" name="Rectangle 11">
            <a:extLst>
              <a:ext uri="{FF2B5EF4-FFF2-40B4-BE49-F238E27FC236}">
                <a16:creationId xmlns:a16="http://schemas.microsoft.com/office/drawing/2014/main" id="{8ED6D5B9-E655-4CF1-B520-8FF74A374C2C}"/>
              </a:ext>
            </a:extLst>
          </xdr:cNvPr>
          <xdr:cNvSpPr/>
        </xdr:nvSpPr>
        <xdr:spPr>
          <a:xfrm>
            <a:off x="48175321" y="5755869"/>
            <a:ext cx="4504185" cy="2947738"/>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latin typeface="Times New Roman" panose="02020603050405020304" pitchFamily="18" charset="0"/>
                <a:cs typeface="Times New Roman" panose="02020603050405020304" pitchFamily="18" charset="0"/>
              </a:rPr>
              <a:t>TOTAL PATIENTS</a:t>
            </a:r>
          </a:p>
          <a:p>
            <a:pPr algn="ctr"/>
            <a:endParaRPr lang="en-US" sz="2400">
              <a:latin typeface="Times New Roman" panose="02020603050405020304" pitchFamily="18" charset="0"/>
              <a:cs typeface="Times New Roman" panose="02020603050405020304" pitchFamily="18" charset="0"/>
            </a:endParaRPr>
          </a:p>
          <a:p>
            <a:pPr algn="ctr"/>
            <a:endParaRPr lang="en-US" sz="2400">
              <a:latin typeface="Times New Roman" panose="02020603050405020304" pitchFamily="18" charset="0"/>
              <a:cs typeface="Times New Roman" panose="02020603050405020304" pitchFamily="18" charset="0"/>
            </a:endParaRPr>
          </a:p>
          <a:p>
            <a:pPr algn="ctr"/>
            <a:endParaRPr lang="en-US" sz="2800">
              <a:latin typeface="Times New Roman" panose="02020603050405020304" pitchFamily="18" charset="0"/>
              <a:cs typeface="Times New Roman" panose="02020603050405020304" pitchFamily="18" charset="0"/>
            </a:endParaRPr>
          </a:p>
          <a:p>
            <a:pPr algn="ctr"/>
            <a:r>
              <a:rPr lang="en-US" sz="2800">
                <a:latin typeface="Times New Roman" panose="02020603050405020304" pitchFamily="18" charset="0"/>
                <a:cs typeface="Times New Roman" panose="02020603050405020304" pitchFamily="18" charset="0"/>
              </a:rPr>
              <a:t>200</a:t>
            </a:r>
          </a:p>
        </xdr:txBody>
      </xdr:sp>
      <xdr:graphicFrame macro="">
        <xdr:nvGraphicFramePr>
          <xdr:cNvPr id="16" name="Chart 15">
            <a:extLst>
              <a:ext uri="{FF2B5EF4-FFF2-40B4-BE49-F238E27FC236}">
                <a16:creationId xmlns:a16="http://schemas.microsoft.com/office/drawing/2014/main" id="{B074E69E-CFE0-4A35-BC5B-25B092D0C6BB}"/>
              </a:ext>
            </a:extLst>
          </xdr:cNvPr>
          <xdr:cNvGraphicFramePr>
            <a:graphicFrameLocks/>
          </xdr:cNvGraphicFramePr>
        </xdr:nvGraphicFramePr>
        <xdr:xfrm>
          <a:off x="47901383" y="9197110"/>
          <a:ext cx="7464885" cy="390825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7" name="Chart 16">
            <a:extLst>
              <a:ext uri="{FF2B5EF4-FFF2-40B4-BE49-F238E27FC236}">
                <a16:creationId xmlns:a16="http://schemas.microsoft.com/office/drawing/2014/main" id="{C334800E-677D-439E-B9FF-C33C503EE194}"/>
              </a:ext>
            </a:extLst>
          </xdr:cNvPr>
          <xdr:cNvGraphicFramePr>
            <a:graphicFrameLocks/>
          </xdr:cNvGraphicFramePr>
        </xdr:nvGraphicFramePr>
        <xdr:xfrm>
          <a:off x="47928238" y="13409441"/>
          <a:ext cx="7424053" cy="371084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8" name="Chart 17">
            <a:extLst>
              <a:ext uri="{FF2B5EF4-FFF2-40B4-BE49-F238E27FC236}">
                <a16:creationId xmlns:a16="http://schemas.microsoft.com/office/drawing/2014/main" id="{ED9E8EDA-20C1-4F11-ADEE-3A6CB0100043}"/>
              </a:ext>
            </a:extLst>
          </xdr:cNvPr>
          <xdr:cNvGraphicFramePr>
            <a:graphicFrameLocks/>
          </xdr:cNvGraphicFramePr>
        </xdr:nvGraphicFramePr>
        <xdr:xfrm>
          <a:off x="55492470" y="13283980"/>
          <a:ext cx="8559508" cy="388370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9" name="Chart 18">
            <a:extLst>
              <a:ext uri="{FF2B5EF4-FFF2-40B4-BE49-F238E27FC236}">
                <a16:creationId xmlns:a16="http://schemas.microsoft.com/office/drawing/2014/main" id="{A1CA4190-6D09-4717-BD72-2522BE4E2332}"/>
              </a:ext>
            </a:extLst>
          </xdr:cNvPr>
          <xdr:cNvGraphicFramePr>
            <a:graphicFrameLocks/>
          </xdr:cNvGraphicFramePr>
        </xdr:nvGraphicFramePr>
        <xdr:xfrm>
          <a:off x="47924427" y="17440148"/>
          <a:ext cx="7462908" cy="368912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0" name="Chart 19">
            <a:extLst>
              <a:ext uri="{FF2B5EF4-FFF2-40B4-BE49-F238E27FC236}">
                <a16:creationId xmlns:a16="http://schemas.microsoft.com/office/drawing/2014/main" id="{284681DB-9FFD-468D-BD94-85790A65C3AF}"/>
              </a:ext>
            </a:extLst>
          </xdr:cNvPr>
          <xdr:cNvGraphicFramePr>
            <a:graphicFrameLocks/>
          </xdr:cNvGraphicFramePr>
        </xdr:nvGraphicFramePr>
        <xdr:xfrm>
          <a:off x="47929761" y="21379505"/>
          <a:ext cx="7422528" cy="3711356"/>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1" name="Chart 20">
            <a:extLst>
              <a:ext uri="{FF2B5EF4-FFF2-40B4-BE49-F238E27FC236}">
                <a16:creationId xmlns:a16="http://schemas.microsoft.com/office/drawing/2014/main" id="{2405359F-F9A5-4B5D-ADFB-3A13588AD3B1}"/>
              </a:ext>
            </a:extLst>
          </xdr:cNvPr>
          <xdr:cNvGraphicFramePr>
            <a:graphicFrameLocks/>
          </xdr:cNvGraphicFramePr>
        </xdr:nvGraphicFramePr>
        <xdr:xfrm>
          <a:off x="55603945" y="21387307"/>
          <a:ext cx="8342899" cy="382883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2" name="Chart 21">
            <a:extLst>
              <a:ext uri="{FF2B5EF4-FFF2-40B4-BE49-F238E27FC236}">
                <a16:creationId xmlns:a16="http://schemas.microsoft.com/office/drawing/2014/main" id="{F1C423B0-2164-48C4-ABCF-783198EBFD46}"/>
              </a:ext>
            </a:extLst>
          </xdr:cNvPr>
          <xdr:cNvGraphicFramePr>
            <a:graphicFrameLocks/>
          </xdr:cNvGraphicFramePr>
        </xdr:nvGraphicFramePr>
        <xdr:xfrm>
          <a:off x="64167589" y="21379505"/>
          <a:ext cx="6090898" cy="383663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3" name="Chart 22">
            <a:extLst>
              <a:ext uri="{FF2B5EF4-FFF2-40B4-BE49-F238E27FC236}">
                <a16:creationId xmlns:a16="http://schemas.microsoft.com/office/drawing/2014/main" id="{4B638823-1D9B-4BEC-853B-2F14C28C6A7C}"/>
              </a:ext>
            </a:extLst>
          </xdr:cNvPr>
          <xdr:cNvGraphicFramePr>
            <a:graphicFrameLocks/>
          </xdr:cNvGraphicFramePr>
        </xdr:nvGraphicFramePr>
        <xdr:xfrm>
          <a:off x="55455230" y="9114155"/>
          <a:ext cx="8487233" cy="410549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4" name="Chart 23">
            <a:extLst>
              <a:ext uri="{FF2B5EF4-FFF2-40B4-BE49-F238E27FC236}">
                <a16:creationId xmlns:a16="http://schemas.microsoft.com/office/drawing/2014/main" id="{5EB59648-3CB5-4FB2-83EE-A1511E4CDD53}"/>
              </a:ext>
            </a:extLst>
          </xdr:cNvPr>
          <xdr:cNvGraphicFramePr>
            <a:graphicFrameLocks/>
          </xdr:cNvGraphicFramePr>
        </xdr:nvGraphicFramePr>
        <xdr:xfrm>
          <a:off x="64086851" y="9105789"/>
          <a:ext cx="6158495" cy="377949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25" name="Chart 24">
            <a:extLst>
              <a:ext uri="{FF2B5EF4-FFF2-40B4-BE49-F238E27FC236}">
                <a16:creationId xmlns:a16="http://schemas.microsoft.com/office/drawing/2014/main" id="{A6D708EF-3126-4787-987D-69BB17863A9E}"/>
              </a:ext>
            </a:extLst>
          </xdr:cNvPr>
          <xdr:cNvGraphicFramePr>
            <a:graphicFrameLocks/>
          </xdr:cNvGraphicFramePr>
        </xdr:nvGraphicFramePr>
        <xdr:xfrm>
          <a:off x="64199459" y="13275266"/>
          <a:ext cx="6023985" cy="39703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26" name="Chart 25">
            <a:extLst>
              <a:ext uri="{FF2B5EF4-FFF2-40B4-BE49-F238E27FC236}">
                <a16:creationId xmlns:a16="http://schemas.microsoft.com/office/drawing/2014/main" id="{4C51EE35-6F9F-4E24-A2AA-5E5720FB32ED}"/>
              </a:ext>
            </a:extLst>
          </xdr:cNvPr>
          <xdr:cNvGraphicFramePr>
            <a:graphicFrameLocks/>
          </xdr:cNvGraphicFramePr>
        </xdr:nvGraphicFramePr>
        <xdr:xfrm>
          <a:off x="55572716" y="17487614"/>
          <a:ext cx="8444217" cy="3594258"/>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27" name="Chart 26">
            <a:extLst>
              <a:ext uri="{FF2B5EF4-FFF2-40B4-BE49-F238E27FC236}">
                <a16:creationId xmlns:a16="http://schemas.microsoft.com/office/drawing/2014/main" id="{E3DBA3CA-B893-4BFA-9E73-9C25C4D9F2DE}"/>
              </a:ext>
            </a:extLst>
          </xdr:cNvPr>
          <xdr:cNvGraphicFramePr>
            <a:graphicFrameLocks/>
          </xdr:cNvGraphicFramePr>
        </xdr:nvGraphicFramePr>
        <xdr:xfrm>
          <a:off x="64180906" y="17532228"/>
          <a:ext cx="6077581" cy="3502239"/>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28" name="Chart 27">
            <a:extLst>
              <a:ext uri="{FF2B5EF4-FFF2-40B4-BE49-F238E27FC236}">
                <a16:creationId xmlns:a16="http://schemas.microsoft.com/office/drawing/2014/main" id="{6DEFF6EA-A9D7-44BF-8576-B78282935567}"/>
              </a:ext>
            </a:extLst>
          </xdr:cNvPr>
          <xdr:cNvGraphicFramePr>
            <a:graphicFrameLocks/>
          </xdr:cNvGraphicFramePr>
        </xdr:nvGraphicFramePr>
        <xdr:xfrm>
          <a:off x="55626314" y="25405209"/>
          <a:ext cx="7764513" cy="4484024"/>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29" name="Chart 28">
            <a:extLst>
              <a:ext uri="{FF2B5EF4-FFF2-40B4-BE49-F238E27FC236}">
                <a16:creationId xmlns:a16="http://schemas.microsoft.com/office/drawing/2014/main" id="{D3A1846A-09B8-41B0-AA87-10F01EFB23F9}"/>
              </a:ext>
            </a:extLst>
          </xdr:cNvPr>
          <xdr:cNvGraphicFramePr>
            <a:graphicFrameLocks/>
          </xdr:cNvGraphicFramePr>
        </xdr:nvGraphicFramePr>
        <xdr:xfrm>
          <a:off x="47918757" y="25380114"/>
          <a:ext cx="7398488" cy="4457881"/>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30" name="Chart 29">
            <a:extLst>
              <a:ext uri="{FF2B5EF4-FFF2-40B4-BE49-F238E27FC236}">
                <a16:creationId xmlns:a16="http://schemas.microsoft.com/office/drawing/2014/main" id="{64B77AE1-473F-4536-BFA2-E7C2FFE0ACB2}"/>
              </a:ext>
            </a:extLst>
          </xdr:cNvPr>
          <xdr:cNvGraphicFramePr>
            <a:graphicFrameLocks/>
          </xdr:cNvGraphicFramePr>
        </xdr:nvGraphicFramePr>
        <xdr:xfrm>
          <a:off x="63615955" y="25368961"/>
          <a:ext cx="6642533" cy="4641718"/>
        </xdr:xfrm>
        <a:graphic>
          <a:graphicData uri="http://schemas.openxmlformats.org/drawingml/2006/chart">
            <c:chart xmlns:c="http://schemas.openxmlformats.org/drawingml/2006/chart" xmlns:r="http://schemas.openxmlformats.org/officeDocument/2006/relationships" r:id="rId16"/>
          </a:graphicData>
        </a:graphic>
      </xdr:graphicFrame>
      <mc:AlternateContent xmlns:mc="http://schemas.openxmlformats.org/markup-compatibility/2006" xmlns:a14="http://schemas.microsoft.com/office/drawing/2010/main">
        <mc:Choice Requires="a14">
          <xdr:graphicFrame macro="">
            <xdr:nvGraphicFramePr>
              <xdr:cNvPr id="38" name="Department">
                <a:extLst>
                  <a:ext uri="{FF2B5EF4-FFF2-40B4-BE49-F238E27FC236}">
                    <a16:creationId xmlns:a16="http://schemas.microsoft.com/office/drawing/2014/main" id="{A8667960-3F56-4759-B025-ADDD6230E94E}"/>
                  </a:ext>
                </a:extLst>
              </xdr:cNvPr>
              <xdr:cNvGraphicFramePr/>
            </xdr:nvGraphicFramePr>
            <xdr:xfrm>
              <a:off x="76498641" y="17921288"/>
              <a:ext cx="1825433" cy="2524125"/>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7269745" y="16303465"/>
                <a:ext cx="1844038" cy="2294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9" name="Diagnosis_Type">
                <a:extLst>
                  <a:ext uri="{FF2B5EF4-FFF2-40B4-BE49-F238E27FC236}">
                    <a16:creationId xmlns:a16="http://schemas.microsoft.com/office/drawing/2014/main" id="{097445C5-E56C-43B0-988A-C32CCC173F1A}"/>
                  </a:ext>
                </a:extLst>
              </xdr:cNvPr>
              <xdr:cNvGraphicFramePr/>
            </xdr:nvGraphicFramePr>
            <xdr:xfrm>
              <a:off x="70981214" y="14411326"/>
              <a:ext cx="1825433" cy="2524125"/>
            </xdr:xfrm>
            <a:graphic>
              <a:graphicData uri="http://schemas.microsoft.com/office/drawing/2010/slicer">
                <sle:slicer xmlns:sle="http://schemas.microsoft.com/office/drawing/2010/slicer" name="Diagnosis_Type"/>
              </a:graphicData>
            </a:graphic>
          </xdr:graphicFrame>
        </mc:Choice>
        <mc:Fallback xmlns="">
          <xdr:sp macro="" textlink="">
            <xdr:nvSpPr>
              <xdr:cNvPr id="0" name=""/>
              <xdr:cNvSpPr>
                <a:spLocks noTextEdit="1"/>
              </xdr:cNvSpPr>
            </xdr:nvSpPr>
            <xdr:spPr>
              <a:xfrm>
                <a:off x="71696083" y="13113212"/>
                <a:ext cx="1844038" cy="2294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0" name="Length_of_Stay">
                <a:extLst>
                  <a:ext uri="{FF2B5EF4-FFF2-40B4-BE49-F238E27FC236}">
                    <a16:creationId xmlns:a16="http://schemas.microsoft.com/office/drawing/2014/main" id="{CA283DAD-352E-4011-8876-312B5283FB93}"/>
                  </a:ext>
                </a:extLst>
              </xdr:cNvPr>
              <xdr:cNvGraphicFramePr/>
            </xdr:nvGraphicFramePr>
            <xdr:xfrm>
              <a:off x="73608002" y="14539913"/>
              <a:ext cx="1806383" cy="2524125"/>
            </xdr:xfrm>
            <a:graphic>
              <a:graphicData uri="http://schemas.microsoft.com/office/drawing/2010/slicer">
                <sle:slicer xmlns:sle="http://schemas.microsoft.com/office/drawing/2010/slicer" name="Length_of_Stay"/>
              </a:graphicData>
            </a:graphic>
          </xdr:graphicFrame>
        </mc:Choice>
        <mc:Fallback xmlns="">
          <xdr:sp macro="" textlink="">
            <xdr:nvSpPr>
              <xdr:cNvPr id="0" name=""/>
              <xdr:cNvSpPr>
                <a:spLocks noTextEdit="1"/>
              </xdr:cNvSpPr>
            </xdr:nvSpPr>
            <xdr:spPr>
              <a:xfrm>
                <a:off x="74349644" y="13230086"/>
                <a:ext cx="1824794" cy="2294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1" name="Readmission">
                <a:extLst>
                  <a:ext uri="{FF2B5EF4-FFF2-40B4-BE49-F238E27FC236}">
                    <a16:creationId xmlns:a16="http://schemas.microsoft.com/office/drawing/2014/main" id="{A06B9525-45E1-487C-8D01-37363B42268B}"/>
                  </a:ext>
                </a:extLst>
              </xdr:cNvPr>
              <xdr:cNvGraphicFramePr/>
            </xdr:nvGraphicFramePr>
            <xdr:xfrm>
              <a:off x="76429205" y="14568488"/>
              <a:ext cx="1825433" cy="2524125"/>
            </xdr:xfrm>
            <a:graphic>
              <a:graphicData uri="http://schemas.microsoft.com/office/drawing/2010/slicer">
                <sle:slicer xmlns:sle="http://schemas.microsoft.com/office/drawing/2010/slicer" name="Readmission"/>
              </a:graphicData>
            </a:graphic>
          </xdr:graphicFrame>
        </mc:Choice>
        <mc:Fallback xmlns="">
          <xdr:sp macro="" textlink="">
            <xdr:nvSpPr>
              <xdr:cNvPr id="0" name=""/>
              <xdr:cNvSpPr>
                <a:spLocks noTextEdit="1"/>
              </xdr:cNvSpPr>
            </xdr:nvSpPr>
            <xdr:spPr>
              <a:xfrm>
                <a:off x="77199601" y="13256058"/>
                <a:ext cx="1844038" cy="2294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2" name="Insurance_Coverage_ Grade">
                <a:extLst>
                  <a:ext uri="{FF2B5EF4-FFF2-40B4-BE49-F238E27FC236}">
                    <a16:creationId xmlns:a16="http://schemas.microsoft.com/office/drawing/2014/main" id="{3D3586AD-A827-4150-A1F2-D2470568C427}"/>
                  </a:ext>
                </a:extLst>
              </xdr:cNvPr>
              <xdr:cNvGraphicFramePr/>
            </xdr:nvGraphicFramePr>
            <xdr:xfrm>
              <a:off x="71018247" y="17787938"/>
              <a:ext cx="1825433" cy="2524125"/>
            </xdr:xfrm>
            <a:graphic>
              <a:graphicData uri="http://schemas.microsoft.com/office/drawing/2010/slicer">
                <sle:slicer xmlns:sle="http://schemas.microsoft.com/office/drawing/2010/slicer" name="Insurance_Coverage_ Grade"/>
              </a:graphicData>
            </a:graphic>
          </xdr:graphicFrame>
        </mc:Choice>
        <mc:Fallback xmlns="">
          <xdr:sp macro="" textlink="">
            <xdr:nvSpPr>
              <xdr:cNvPr id="0" name=""/>
              <xdr:cNvSpPr>
                <a:spLocks noTextEdit="1"/>
              </xdr:cNvSpPr>
            </xdr:nvSpPr>
            <xdr:spPr>
              <a:xfrm>
                <a:off x="71733493" y="16182262"/>
                <a:ext cx="1844038" cy="2294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3" name="Month">
                <a:extLst>
                  <a:ext uri="{FF2B5EF4-FFF2-40B4-BE49-F238E27FC236}">
                    <a16:creationId xmlns:a16="http://schemas.microsoft.com/office/drawing/2014/main" id="{067FC23B-9CD6-4139-BCD4-4DF9AA0C9C41}"/>
                  </a:ext>
                </a:extLst>
              </xdr:cNvPr>
              <xdr:cNvGraphicFramePr/>
            </xdr:nvGraphicFramePr>
            <xdr:xfrm>
              <a:off x="73770017" y="17897475"/>
              <a:ext cx="1820804" cy="2524125"/>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4513310" y="16281822"/>
                <a:ext cx="1839362" cy="2294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44" name="Chart 43">
            <a:extLst>
              <a:ext uri="{FF2B5EF4-FFF2-40B4-BE49-F238E27FC236}">
                <a16:creationId xmlns:a16="http://schemas.microsoft.com/office/drawing/2014/main" id="{BCE5A13B-2982-4E42-94D9-491FA573799C}"/>
              </a:ext>
            </a:extLst>
          </xdr:cNvPr>
          <xdr:cNvGraphicFramePr>
            <a:graphicFrameLocks/>
          </xdr:cNvGraphicFramePr>
        </xdr:nvGraphicFramePr>
        <xdr:xfrm>
          <a:off x="47921095" y="30060900"/>
          <a:ext cx="11248205" cy="5562600"/>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46" name="Chart 45">
            <a:extLst>
              <a:ext uri="{FF2B5EF4-FFF2-40B4-BE49-F238E27FC236}">
                <a16:creationId xmlns:a16="http://schemas.microsoft.com/office/drawing/2014/main" id="{46A98CB9-93D1-4182-9516-84BEAEB95DAB}"/>
              </a:ext>
            </a:extLst>
          </xdr:cNvPr>
          <xdr:cNvGraphicFramePr>
            <a:graphicFrameLocks/>
          </xdr:cNvGraphicFramePr>
        </xdr:nvGraphicFramePr>
        <xdr:xfrm>
          <a:off x="59478862" y="30207858"/>
          <a:ext cx="10554380" cy="5391829"/>
        </xdr:xfrm>
        <a:graphic>
          <a:graphicData uri="http://schemas.openxmlformats.org/drawingml/2006/chart">
            <c:chart xmlns:c="http://schemas.openxmlformats.org/drawingml/2006/chart" xmlns:r="http://schemas.openxmlformats.org/officeDocument/2006/relationships" r:id="rId18"/>
          </a:graphicData>
        </a:graphic>
      </xdr:graphicFrame>
      <xdr:graphicFrame macro="">
        <xdr:nvGraphicFramePr>
          <xdr:cNvPr id="48" name="Chart 47">
            <a:extLst>
              <a:ext uri="{FF2B5EF4-FFF2-40B4-BE49-F238E27FC236}">
                <a16:creationId xmlns:a16="http://schemas.microsoft.com/office/drawing/2014/main" id="{328E0BBD-9E2A-4522-8DDC-3BC5A1520BC8}"/>
              </a:ext>
            </a:extLst>
          </xdr:cNvPr>
          <xdr:cNvGraphicFramePr>
            <a:graphicFrameLocks/>
          </xdr:cNvGraphicFramePr>
        </xdr:nvGraphicFramePr>
        <xdr:xfrm>
          <a:off x="47967900" y="35966400"/>
          <a:ext cx="22098000" cy="6781800"/>
        </xdr:xfrm>
        <a:graphic>
          <a:graphicData uri="http://schemas.openxmlformats.org/drawingml/2006/chart">
            <c:chart xmlns:c="http://schemas.openxmlformats.org/drawingml/2006/chart" xmlns:r="http://schemas.openxmlformats.org/officeDocument/2006/relationships" r:id="rId19"/>
          </a:graphicData>
        </a:graphic>
      </xdr:graphicFrame>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841796180554" backgroundQuery="1" createdVersion="7" refreshedVersion="7" minRefreshableVersion="3" recordCount="0" supportSubquery="1" supportAdvancedDrill="1" xr:uid="{00000000-000A-0000-FFFF-FFFFE0050000}">
  <cacheSource type="external" connectionId="1"/>
  <cacheFields count="2">
    <cacheField name="[Range 4].[Insurance_Coverage_ Grade].[Insurance_Coverage_ Grade]" caption="Insurance_Coverage_ Grade" numFmtId="0" hierarchy="68" level="1">
      <sharedItems count="3">
        <s v="high"/>
        <s v="low"/>
        <s v="Medium"/>
      </sharedItems>
    </cacheField>
    <cacheField name="[Measures].[Average of Satisfaction_Score 2]" caption="Average of Satisfaction_Score 2" numFmtId="0" hierarchy="93" level="32767"/>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0" memberValueDatatype="130" unbalanced="0"/>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2" memberValueDatatype="130" unbalanced="0">
      <fieldsUsage count="2">
        <fieldUsage x="-1"/>
        <fieldUsage x="0"/>
      </fieldsUsage>
    </cacheHierarchy>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oneField="1" hidden="1">
      <fieldsUsage count="1">
        <fieldUsage x="1"/>
      </fieldsUsage>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89735879633" backgroundQuery="1" createdVersion="7" refreshedVersion="7" minRefreshableVersion="3" recordCount="0" supportSubquery="1" supportAdvancedDrill="1" xr:uid="{00000000-000A-0000-FFFF-FFFFCE050000}">
  <cacheSource type="external" connectionId="1"/>
  <cacheFields count="3">
    <cacheField name="[Range 4].[Fast and slow recovery].[Fast and slow recovery]" caption="Fast and slow recovery" numFmtId="0" hierarchy="70" level="1">
      <sharedItems count="3">
        <s v="fast"/>
        <s v="moderate"/>
        <s v="slow"/>
      </sharedItems>
    </cacheField>
    <cacheField name="[Measures].[Count of Patient_ID 5]" caption="Count of Patient_ID 5" numFmtId="0" hierarchy="91" level="32767"/>
    <cacheField name="[Range 4].[Readmission].[Readmission]" caption="Readmission" numFmtId="0" hierarchy="63" level="1">
      <sharedItems count="2">
        <s v="No"/>
        <s v="Yes"/>
      </sharedItems>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0" memberValueDatatype="130" unbalanced="0"/>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2" memberValueDatatype="130" unbalanced="0">
      <fieldsUsage count="2">
        <fieldUsage x="-1"/>
        <fieldUsage x="2"/>
      </fieldsUsage>
    </cacheHierarchy>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62376388891" backgroundQuery="1" createdVersion="7" refreshedVersion="7" minRefreshableVersion="3" recordCount="0" supportSubquery="1" supportAdvancedDrill="1" xr:uid="{00000000-000A-0000-FFFF-FFFFCF050000}">
  <cacheSource type="external" connectionId="1"/>
  <cacheFields count="2">
    <cacheField name="[Range 3].[Department].[Department]" caption="Department" numFmtId="0" hierarchy="44" level="1">
      <sharedItems count="5">
        <s v="Cardiology"/>
        <s v="Emergency"/>
        <s v="General Surgery"/>
        <s v="Neurology"/>
        <s v="Pediatrics"/>
      </sharedItems>
    </cacheField>
    <cacheField name="[Measures].[Count of Patient_ID 4]" caption="Count of Patient_ID 4" numFmtId="0" hierarchy="90" level="32767"/>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0" memberValueDatatype="130" unbalanced="0"/>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2" memberValueDatatype="130" unbalanced="0">
      <fieldsUsage count="2">
        <fieldUsage x="-1"/>
        <fieldUsage x="0"/>
      </fieldsUsage>
    </cacheHierarchy>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oneField="1" hidden="1">
      <fieldsUsage count="1">
        <fieldUsage x="1"/>
      </fieldsUsage>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41087962" backgroundQuery="1" createdVersion="7" refreshedVersion="7" minRefreshableVersion="3" recordCount="0" supportSubquery="1" supportAdvancedDrill="1" xr:uid="{00000000-000A-0000-FFFF-FFFFD0050000}">
  <cacheSource type="external" connectionId="1"/>
  <cacheFields count="3">
    <cacheField name="[Range 3].[Readmission_Month].[Readmission_Month]" caption="Readmission_Month" numFmtId="0" hierarchy="54" level="1">
      <sharedItems count="12">
        <s v="April"/>
        <s v="August"/>
        <s v="December"/>
        <s v="February"/>
        <s v="January"/>
        <s v="July"/>
        <s v="June"/>
        <s v="March"/>
        <s v="May"/>
        <s v="November"/>
        <s v="October"/>
        <s v="September"/>
      </sharedItems>
    </cacheField>
    <cacheField name="[Measures].[Count of Patient_ID 4]" caption="Count of Patient_ID 4" numFmtId="0" hierarchy="90"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2"/>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2" memberValueDatatype="130" unbalanced="0">
      <fieldsUsage count="2">
        <fieldUsage x="-1"/>
        <fieldUsage x="0"/>
      </fieldsUsage>
    </cacheHierarchy>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oneField="1" hidden="1">
      <fieldsUsage count="1">
        <fieldUsage x="1"/>
      </fieldsUsage>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39351853" backgroundQuery="1" createdVersion="7" refreshedVersion="7" minRefreshableVersion="3" recordCount="0" supportSubquery="1" supportAdvancedDrill="1" xr:uid="{00000000-000A-0000-FFFF-FFFFD1050000}">
  <cacheSource type="external" connectionId="1"/>
  <cacheFields count="3">
    <cacheField name="[Range 2].[Diagnosis_Type].[Diagnosis_Type]" caption="Diagnosis_Type" numFmtId="0" hierarchy="31" level="1">
      <sharedItems count="5">
        <s v="Diabetes"/>
        <s v="Fracture"/>
        <s v="Heart Disease"/>
        <s v="Pneumonia"/>
        <s v="Stroke"/>
      </sharedItems>
    </cacheField>
    <cacheField name="[Measures].[Count of Patient_ID 3]" caption="Count of Patient_ID 3" numFmtId="0" hierarchy="85"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2"/>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2" memberValueDatatype="130" unbalanced="0">
      <fieldsUsage count="2">
        <fieldUsage x="-1"/>
        <fieldUsage x="0"/>
      </fieldsUsage>
    </cacheHierarchy>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oneField="1" hidden="1">
      <fieldsUsage count="1">
        <fieldUsage x="1"/>
      </fieldsUsage>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37615744" backgroundQuery="1" createdVersion="7" refreshedVersion="7" minRefreshableVersion="3" recordCount="0" supportSubquery="1" supportAdvancedDrill="1" xr:uid="{00000000-000A-0000-FFFF-FFFFD2050000}">
  <cacheSource type="external" connectionId="1"/>
  <cacheFields count="3">
    <cacheField name="[Range 2].[Treatment_Cost].[Treatment_Cost]" caption="Treatment_Cost" numFmtId="0" hierarchy="32" level="1">
      <sharedItems containsSemiMixedTypes="0" containsString="0" containsNumber="1" minValue="1625.54" maxValue="19538.009999999998" count="200">
        <n v="1625.54"/>
        <n v="1723.02"/>
        <n v="1763.37"/>
        <n v="1819.77"/>
        <n v="1852.09"/>
        <n v="1886.36"/>
        <n v="1929.97"/>
        <n v="2130.35"/>
        <n v="2232.73"/>
        <n v="2263.56"/>
        <n v="2316.3200000000002"/>
        <n v="2349.0500000000002"/>
        <n v="2402.41"/>
        <n v="2418.67"/>
        <n v="2445.54"/>
        <n v="2501"/>
        <n v="2508.35"/>
        <n v="2539.9"/>
        <n v="2590.12"/>
        <n v="2644.36"/>
        <n v="2749.21"/>
        <n v="2750.13"/>
        <n v="2779.24"/>
        <n v="2791.02"/>
        <n v="2955.19"/>
        <n v="2996.16"/>
        <n v="3098.91"/>
        <n v="3167.25"/>
        <n v="3306.21"/>
        <n v="3400.9"/>
        <n v="3410.41"/>
        <n v="3436.65"/>
        <n v="3533.54"/>
        <n v="3539.98"/>
        <n v="3560.5"/>
        <n v="3587.57"/>
        <n v="3600.76"/>
        <n v="3675.87"/>
        <n v="3774.22"/>
        <n v="3863.62"/>
        <n v="3884.19"/>
        <n v="3948.55"/>
        <n v="4020.95"/>
        <n v="4106.6499999999996"/>
        <n v="4124.28"/>
        <n v="4132.78"/>
        <n v="4159.07"/>
        <n v="4260.5600000000004"/>
        <n v="4359.17"/>
        <n v="4360.75"/>
        <n v="4373.45"/>
        <n v="4524.87"/>
        <n v="4816.96"/>
        <n v="4933.58"/>
        <n v="5116.8"/>
        <n v="5125.54"/>
        <n v="5142.41"/>
        <n v="5166.62"/>
        <n v="5169.13"/>
        <n v="5301.41"/>
        <n v="5359.09"/>
        <n v="5383.06"/>
        <n v="5612.72"/>
        <n v="5659.8"/>
        <n v="5809.64"/>
        <n v="5853.01"/>
        <n v="5873.67"/>
        <n v="5889.51"/>
        <n v="6044.7"/>
        <n v="6128.03"/>
        <n v="6146.7"/>
        <n v="6249.35"/>
        <n v="6295.16"/>
        <n v="6350.77"/>
        <n v="6384.6"/>
        <n v="6517.61"/>
        <n v="6528.98"/>
        <n v="6641.22"/>
        <n v="6707.93"/>
        <n v="6722.22"/>
        <n v="6814.24"/>
        <n v="6892.64"/>
        <n v="7075.2"/>
        <n v="7104.13"/>
        <n v="7129.76"/>
        <n v="7219.19"/>
        <n v="7280.34"/>
        <n v="7303.33"/>
        <n v="7313.46"/>
        <n v="7421.23"/>
        <n v="7517.24"/>
        <n v="7518.26"/>
        <n v="7550.62"/>
        <n v="7592.75"/>
        <n v="7786"/>
        <n v="7799.07"/>
        <n v="8018.98"/>
        <n v="8024.67"/>
        <n v="8037.1"/>
        <n v="8079.91"/>
        <n v="8203.2000000000007"/>
        <n v="8330.98"/>
        <n v="8390.0300000000007"/>
        <n v="8491.51"/>
        <n v="8523.68"/>
        <n v="8578.6"/>
        <n v="8619.6"/>
        <n v="8624.43"/>
        <n v="8646.0300000000007"/>
        <n v="8705.42"/>
        <n v="8858.01"/>
        <n v="9012.86"/>
        <n v="9207.61"/>
        <n v="9233.16"/>
        <n v="9429.42"/>
        <n v="9431.1200000000008"/>
        <n v="9592.4500000000007"/>
        <n v="9656.91"/>
        <n v="9725.75"/>
        <n v="9744.76"/>
        <n v="9773.67"/>
        <n v="9854.68"/>
        <n v="9884.16"/>
        <n v="10008.27"/>
        <n v="10264.049999999999"/>
        <n v="10312.44"/>
        <n v="10353.32"/>
        <n v="10359.09"/>
        <n v="10377.83"/>
        <n v="10397.18"/>
        <n v="10485.73"/>
        <n v="10579.83"/>
        <n v="10618.1"/>
        <n v="10802.1"/>
        <n v="10912.84"/>
        <n v="11354.31"/>
        <n v="11467.97"/>
        <n v="11529.14"/>
        <n v="11559.02"/>
        <n v="11595.31"/>
        <n v="11744.43"/>
        <n v="11760.84"/>
        <n v="11858.16"/>
        <n v="11987.72"/>
        <n v="12058.78"/>
        <n v="12096.29"/>
        <n v="12318.9"/>
        <n v="12767.32"/>
        <n v="12780.87"/>
        <n v="12814.49"/>
        <n v="13026.7"/>
        <n v="13285.46"/>
        <n v="13393.72"/>
        <n v="13485.46"/>
        <n v="13697.6"/>
        <n v="13722.29"/>
        <n v="13870.08"/>
        <n v="14107.36"/>
        <n v="14209.21"/>
        <n v="14356.29"/>
        <n v="14506.98"/>
        <n v="14541.78"/>
        <n v="14587.08"/>
        <n v="14631.85"/>
        <n v="14795"/>
        <n v="14903.8"/>
        <n v="14970.82"/>
        <n v="15221.54"/>
        <n v="15239.9"/>
        <n v="15263.25"/>
        <n v="15302.19"/>
        <n v="15475.45"/>
        <n v="15477.56"/>
        <n v="15532.08"/>
        <n v="15672.33"/>
        <n v="15736.61"/>
        <n v="15863.95"/>
        <n v="15933.66"/>
        <n v="16041.02"/>
        <n v="16316.11"/>
        <n v="16545.11"/>
        <n v="16731.689999999999"/>
        <n v="16948.05"/>
        <n v="16956.7"/>
        <n v="17098.97"/>
        <n v="17131.53"/>
        <n v="17139.8"/>
        <n v="17221.509999999998"/>
        <n v="17246.87"/>
        <n v="17656.23"/>
        <n v="18218.55"/>
        <n v="18240.88"/>
        <n v="18420.86"/>
        <n v="18661.580000000002"/>
        <n v="18808.78"/>
        <n v="18984.04"/>
        <n v="19253.55"/>
        <n v="19255.3"/>
        <n v="19417.46"/>
        <n v="19538.009999999998"/>
      </sharedItems>
    </cacheField>
    <cacheField name="[Measures].[Average of Satisfaction_Score]" caption="Average of Satisfaction_Score" numFmtId="0" hierarchy="89"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2"/>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2" memberValueDatatype="5" unbalanced="0">
      <fieldsUsage count="2">
        <fieldUsage x="-1"/>
        <fieldUsage x="0"/>
      </fieldsUsage>
    </cacheHierarchy>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oneField="1" hidden="1">
      <fieldsUsage count="1">
        <fieldUsage x="1"/>
      </fieldsUsage>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35879628" backgroundQuery="1" createdVersion="7" refreshedVersion="7" minRefreshableVersion="3" recordCount="0" supportSubquery="1" supportAdvancedDrill="1" xr:uid="{00000000-000A-0000-FFFF-FFFFD3050000}">
  <cacheSource type="external" connectionId="1"/>
  <cacheFields count="3">
    <cacheField name="[Range 2].[Length_of_Stay].[Length_of_Stay]" caption="Length_of_Stay" numFmtId="0" hierarchy="29" level="1">
      <sharedItems containsSemiMixedTypes="0" containsString="0" containsNumber="1" containsInteger="1" minValue="2" maxValue="14" count="13">
        <n v="2"/>
        <n v="3"/>
        <n v="4"/>
        <n v="5"/>
        <n v="6"/>
        <n v="7"/>
        <n v="8"/>
        <n v="9"/>
        <n v="10"/>
        <n v="11"/>
        <n v="12"/>
        <n v="13"/>
        <n v="14"/>
      </sharedItems>
      <extLst>
        <ext xmlns:x15="http://schemas.microsoft.com/office/spreadsheetml/2010/11/main" uri="{4F2E5C28-24EA-4eb8-9CBF-B6C8F9C3D259}">
          <x15:cachedUniqueNames>
            <x15:cachedUniqueName index="0" name="[Range 2].[Length_of_Stay].&amp;[2]"/>
            <x15:cachedUniqueName index="1" name="[Range 2].[Length_of_Stay].&amp;[3]"/>
            <x15:cachedUniqueName index="2" name="[Range 2].[Length_of_Stay].&amp;[4]"/>
            <x15:cachedUniqueName index="3" name="[Range 2].[Length_of_Stay].&amp;[5]"/>
            <x15:cachedUniqueName index="4" name="[Range 2].[Length_of_Stay].&amp;[6]"/>
            <x15:cachedUniqueName index="5" name="[Range 2].[Length_of_Stay].&amp;[7]"/>
            <x15:cachedUniqueName index="6" name="[Range 2].[Length_of_Stay].&amp;[8]"/>
            <x15:cachedUniqueName index="7" name="[Range 2].[Length_of_Stay].&amp;[9]"/>
            <x15:cachedUniqueName index="8" name="[Range 2].[Length_of_Stay].&amp;[10]"/>
            <x15:cachedUniqueName index="9" name="[Range 2].[Length_of_Stay].&amp;[11]"/>
            <x15:cachedUniqueName index="10" name="[Range 2].[Length_of_Stay].&amp;[12]"/>
            <x15:cachedUniqueName index="11" name="[Range 2].[Length_of_Stay].&amp;[13]"/>
            <x15:cachedUniqueName index="12" name="[Range 2].[Length_of_Stay].&amp;[14]"/>
          </x15:cachedUniqueNames>
        </ext>
      </extLst>
    </cacheField>
    <cacheField name="[Measures].[Average of Satisfaction_Score]" caption="Average of Satisfaction_Score" numFmtId="0" hierarchy="89"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2"/>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2" memberValueDatatype="20" unbalanced="0">
      <fieldsUsage count="2">
        <fieldUsage x="-1"/>
        <fieldUsage x="0"/>
      </fieldsUsage>
    </cacheHierarchy>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oneField="1" hidden="1">
      <fieldsUsage count="1">
        <fieldUsage x="1"/>
      </fieldsUsage>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34259257" backgroundQuery="1" createdVersion="7" refreshedVersion="7" minRefreshableVersion="3" recordCount="0" supportSubquery="1" supportAdvancedDrill="1" xr:uid="{00000000-000A-0000-FFFF-FFFFD4050000}">
  <cacheSource type="external" connectionId="1"/>
  <cacheFields count="3">
    <cacheField name="[Range 2].[Department].[Department]" caption="Department" numFmtId="0" hierarchy="30" level="1">
      <sharedItems count="5">
        <s v="Cardiology"/>
        <s v="Emergency"/>
        <s v="General Surgery"/>
        <s v="Neurology"/>
        <s v="Pediatrics"/>
      </sharedItems>
    </cacheField>
    <cacheField name="[Measures].[Average of Satisfaction_Score]" caption="Average of Satisfaction_Score" numFmtId="0" hierarchy="89"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2"/>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2" memberValueDatatype="130" unbalanced="0">
      <fieldsUsage count="2">
        <fieldUsage x="-1"/>
        <fieldUsage x="0"/>
      </fieldsUsage>
    </cacheHierarchy>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oneField="1" hidden="1">
      <fieldsUsage count="1">
        <fieldUsage x="1"/>
      </fieldsUsage>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32638887" backgroundQuery="1" createdVersion="7" refreshedVersion="7" minRefreshableVersion="3" recordCount="0" supportSubquery="1" supportAdvancedDrill="1" xr:uid="{00000000-000A-0000-FFFF-FFFFD5050000}">
  <cacheSource type="external" connectionId="1"/>
  <cacheFields count="3">
    <cacheField name="[Range 2].[Department].[Department]" caption="Department" numFmtId="0" hierarchy="30" level="1">
      <sharedItems count="5">
        <s v="Cardiology"/>
        <s v="Emergency"/>
        <s v="General Surgery"/>
        <s v="Neurology"/>
        <s v="Pediatrics"/>
      </sharedItems>
    </cacheField>
    <cacheField name="[Measures].[Sum of Treatment_Cost 2]" caption="Sum of Treatment_Cost 2" numFmtId="0" hierarchy="87"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2"/>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2" memberValueDatatype="130" unbalanced="0">
      <fieldsUsage count="2">
        <fieldUsage x="-1"/>
        <fieldUsage x="0"/>
      </fieldsUsage>
    </cacheHierarchy>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31134263" backgroundQuery="1" createdVersion="7" refreshedVersion="7" minRefreshableVersion="3" recordCount="0" supportSubquery="1" supportAdvancedDrill="1" xr:uid="{00000000-000A-0000-FFFF-FFFFD6050000}">
  <cacheSource type="external" connectionId="1"/>
  <cacheFields count="4">
    <cacheField name="[Range 2].[Insurance_Coverage_ Grade].[Insurance_Coverage_ Grade]" caption="Insurance_Coverage_ Grade" numFmtId="0" hierarchy="39" level="1">
      <sharedItems count="3">
        <s v="high"/>
        <s v="low"/>
        <s v="Medium"/>
      </sharedItems>
    </cacheField>
    <cacheField name="[Range 2].[Readmission].[Readmission]" caption="Readmission" numFmtId="0" hierarchy="34" level="1">
      <sharedItems count="2">
        <s v="No"/>
        <s v="Yes"/>
      </sharedItems>
    </cacheField>
    <cacheField name="[Measures].[Count of Patient_ID 3]" caption="Count of Patient_ID 3" numFmtId="0" hierarchy="85"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3"/>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2" memberValueDatatype="130" unbalanced="0">
      <fieldsUsage count="2">
        <fieldUsage x="-1"/>
        <fieldUsage x="1"/>
      </fieldsUsage>
    </cacheHierarchy>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2" memberValueDatatype="130" unbalanced="0">
      <fieldsUsage count="2">
        <fieldUsage x="-1"/>
        <fieldUsage x="0"/>
      </fieldsUsage>
    </cacheHierarchy>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oneField="1" hidden="1">
      <fieldsUsage count="1">
        <fieldUsage x="2"/>
      </fieldsUsage>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29282408" backgroundQuery="1" createdVersion="7" refreshedVersion="7" minRefreshableVersion="3" recordCount="0" supportSubquery="1" supportAdvancedDrill="1" xr:uid="{00000000-000A-0000-FFFF-FFFFD7050000}">
  <cacheSource type="external" connectionId="1"/>
  <cacheFields count="4">
    <cacheField name="[Range 2].[Insurance_Coverage_ Grade].[Insurance_Coverage_ Grade]" caption="Insurance_Coverage_ Grade" numFmtId="0" hierarchy="39" level="1">
      <sharedItems count="3">
        <s v="high"/>
        <s v="low"/>
        <s v="Medium"/>
      </sharedItems>
    </cacheField>
    <cacheField name="[Measures].[Count of Patient_ID 3]" caption="Count of Patient_ID 3" numFmtId="0" hierarchy="85" level="32767"/>
    <cacheField name="[Measures].[Average of Length_of_Stay 2]" caption="Average of Length_of_Stay 2" numFmtId="0" hierarchy="86"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3"/>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2" memberValueDatatype="130" unbalanced="0">
      <fieldsUsage count="2">
        <fieldUsage x="-1"/>
        <fieldUsage x="0"/>
      </fieldsUsage>
    </cacheHierarchy>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oneField="1" hidden="1">
      <fieldsUsage count="1">
        <fieldUsage x="1"/>
      </fieldsUsage>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53819447" backgroundQuery="1" createdVersion="7" refreshedVersion="7" minRefreshableVersion="3" recordCount="0" supportSubquery="1" supportAdvancedDrill="1" xr:uid="{00000000-000A-0000-FFFF-FFFFD8050000}">
  <cacheSource type="external" connectionId="1"/>
  <cacheFields count="2">
    <cacheField name="[Range 1].[Diagnosis_Type].[Diagnosis_Type]" caption="Diagnosis_Type" numFmtId="0" hierarchy="18" level="1">
      <sharedItems count="5">
        <s v="Diabetes"/>
        <s v="Fracture"/>
        <s v="Heart Disease"/>
        <s v="Pneumonia"/>
        <s v="Stroke"/>
      </sharedItems>
    </cacheField>
    <cacheField name="[Measures].[Average of Treatment_Cost]" caption="Average of Treatment_Cost" numFmtId="0" hierarchy="83" level="32767"/>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0"/>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52083331" backgroundQuery="1" createdVersion="7" refreshedVersion="7" minRefreshableVersion="3" recordCount="0" supportSubquery="1" supportAdvancedDrill="1" xr:uid="{00000000-000A-0000-FFFF-FFFFD9050000}">
  <cacheSource type="external" connectionId="1"/>
  <cacheFields count="3">
    <cacheField name="[Range 1].[Department].[Department]" caption="Department" numFmtId="0" hierarchy="17" level="1">
      <sharedItems count="5">
        <s v="Cardiology"/>
        <s v="Emergency"/>
        <s v="General Surgery"/>
        <s v="Neurology"/>
        <s v="Pediatrics"/>
      </sharedItems>
    </cacheField>
    <cacheField name="[Measures].[Average of Treatment_Cost]" caption="Average of Treatment_Cost" numFmtId="0" hierarchy="83"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0"/>
      </fieldsUsage>
    </cacheHierarchy>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2"/>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50231483" backgroundQuery="1" createdVersion="7" refreshedVersion="7" minRefreshableVersion="3" recordCount="0" supportSubquery="1" supportAdvancedDrill="1" xr:uid="{00000000-000A-0000-FFFF-FFFFDA050000}">
  <cacheSource type="external" connectionId="1"/>
  <cacheFields count="3">
    <cacheField name="[Range 1].[Length_of_Stay].[Length_of_Stay]" caption="Length_of_Stay" numFmtId="0" hierarchy="16" level="1">
      <sharedItems containsSemiMixedTypes="0" containsString="0" containsNumber="1" containsInteger="1" minValue="2" maxValue="14" count="13">
        <n v="2"/>
        <n v="3"/>
        <n v="4"/>
        <n v="5"/>
        <n v="6"/>
        <n v="7"/>
        <n v="8"/>
        <n v="9"/>
        <n v="10"/>
        <n v="11"/>
        <n v="12"/>
        <n v="13"/>
        <n v="14"/>
      </sharedItems>
      <extLst>
        <ext xmlns:x15="http://schemas.microsoft.com/office/spreadsheetml/2010/11/main" uri="{4F2E5C28-24EA-4eb8-9CBF-B6C8F9C3D259}">
          <x15:cachedUniqueNames>
            <x15:cachedUniqueName index="0" name="[Range 1].[Length_of_Stay].&amp;[2]"/>
            <x15:cachedUniqueName index="1" name="[Range 1].[Length_of_Stay].&amp;[3]"/>
            <x15:cachedUniqueName index="2" name="[Range 1].[Length_of_Stay].&amp;[4]"/>
            <x15:cachedUniqueName index="3" name="[Range 1].[Length_of_Stay].&amp;[5]"/>
            <x15:cachedUniqueName index="4" name="[Range 1].[Length_of_Stay].&amp;[6]"/>
            <x15:cachedUniqueName index="5" name="[Range 1].[Length_of_Stay].&amp;[7]"/>
            <x15:cachedUniqueName index="6" name="[Range 1].[Length_of_Stay].&amp;[8]"/>
            <x15:cachedUniqueName index="7" name="[Range 1].[Length_of_Stay].&amp;[9]"/>
            <x15:cachedUniqueName index="8" name="[Range 1].[Length_of_Stay].&amp;[10]"/>
            <x15:cachedUniqueName index="9" name="[Range 1].[Length_of_Stay].&amp;[11]"/>
            <x15:cachedUniqueName index="10" name="[Range 1].[Length_of_Stay].&amp;[12]"/>
            <x15:cachedUniqueName index="11" name="[Range 1].[Length_of_Stay].&amp;[13]"/>
            <x15:cachedUniqueName index="12" name="[Range 1].[Length_of_Stay].&amp;[14]"/>
          </x15:cachedUniqueNames>
        </ext>
      </extLst>
    </cacheField>
    <cacheField name="[Measures].[Average of Treatment_Cost]" caption="Average of Treatment_Cost" numFmtId="0" hierarchy="83"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2" memberValueDatatype="20" unbalanced="0">
      <fieldsUsage count="2">
        <fieldUsage x="-1"/>
        <fieldUsage x="0"/>
      </fieldsUsage>
    </cacheHierarchy>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2"/>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4826389" backgroundQuery="1" createdVersion="7" refreshedVersion="7" minRefreshableVersion="3" recordCount="0" supportSubquery="1" supportAdvancedDrill="1" xr:uid="{00000000-000A-0000-FFFF-FFFFDB050000}">
  <cacheSource type="external" connectionId="1"/>
  <cacheFields count="3">
    <cacheField name="[Range 1].[Diagnosis_Type].[Diagnosis_Type]" caption="Diagnosis_Type" numFmtId="0" hierarchy="18" level="1">
      <sharedItems count="5">
        <s v="Diabetes"/>
        <s v="Fracture"/>
        <s v="Heart Disease"/>
        <s v="Pneumonia"/>
        <s v="Stroke"/>
      </sharedItems>
    </cacheField>
    <cacheField name="[Range 1].[Readmission].[Readmission]" caption="Readmission" numFmtId="0" hierarchy="21" level="1">
      <sharedItems count="2">
        <s v="No"/>
        <s v="Yes"/>
      </sharedItems>
    </cacheField>
    <cacheField name="[Measures].[Count of Patient_ID 2]" caption="Count of Patient_ID 2" numFmtId="0" hierarchy="81" level="32767"/>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0"/>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2" memberValueDatatype="130" unbalanced="0">
      <fieldsUsage count="2">
        <fieldUsage x="-1"/>
        <fieldUsage x="1"/>
      </fieldsUsage>
    </cacheHierarchy>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46412035" backgroundQuery="1" createdVersion="7" refreshedVersion="7" minRefreshableVersion="3" recordCount="0" supportSubquery="1" supportAdvancedDrill="1" xr:uid="{00000000-000A-0000-FFFF-FFFFDC050000}">
  <cacheSource type="external" connectionId="1"/>
  <cacheFields count="4">
    <cacheField name="[Range 1].[Readmission].[Readmission]" caption="Readmission" numFmtId="0" hierarchy="21" level="1">
      <sharedItems count="2">
        <s v="No"/>
        <s v="Yes"/>
      </sharedItems>
    </cacheField>
    <cacheField name="[Range 1].[Department].[Department]" caption="Department" numFmtId="0" hierarchy="17" level="1">
      <sharedItems count="5">
        <s v="Cardiology"/>
        <s v="Emergency"/>
        <s v="General Surgery"/>
        <s v="Neurology"/>
        <s v="Pediatrics"/>
      </sharedItems>
    </cacheField>
    <cacheField name="[Measures].[Count of Patient_ID 2]" caption="Count of Patient_ID 2" numFmtId="0" hierarchy="81"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1"/>
      </fieldsUsage>
    </cacheHierarchy>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3"/>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2" memberValueDatatype="130" unbalanced="0">
      <fieldsUsage count="2">
        <fieldUsage x="-1"/>
        <fieldUsage x="0"/>
      </fieldsUsage>
    </cacheHierarchy>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44328703" backgroundQuery="1" createdVersion="7" refreshedVersion="7" minRefreshableVersion="3" recordCount="0" supportSubquery="1" supportAdvancedDrill="1" xr:uid="{00000000-000A-0000-FFFF-FFFFDD050000}">
  <cacheSource type="external" connectionId="1"/>
  <cacheFields count="3">
    <cacheField name="[Range 1].[Department].[Department]" caption="Department" numFmtId="0" hierarchy="17" level="1">
      <sharedItems count="5">
        <s v="Cardiology"/>
        <s v="Emergency"/>
        <s v="General Surgery"/>
        <s v="Neurology"/>
        <s v="Pediatrics"/>
      </sharedItems>
    </cacheField>
    <cacheField name="[Measures].[Average of Length_of_Stay]" caption="Average of Length_of_Stay" numFmtId="0" hierarchy="80"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0"/>
      </fieldsUsage>
    </cacheHierarchy>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2"/>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42824071" backgroundQuery="1" createdVersion="7" refreshedVersion="7" minRefreshableVersion="3" recordCount="0" supportSubquery="1" supportAdvancedDrill="1" xr:uid="{00000000-000A-0000-FFFF-FFFFDE050000}">
  <cacheSource type="external" connectionId="1"/>
  <cacheFields count="3">
    <cacheField name="[Range].[Month].[Month]" caption="Month" numFmtId="0" hierarchy="11" level="1">
      <sharedItems count="12">
        <s v="April"/>
        <s v="August"/>
        <s v="December"/>
        <s v="February"/>
        <s v="January"/>
        <s v="July"/>
        <s v="June"/>
        <s v="March"/>
        <s v="May"/>
        <s v="November"/>
        <s v="October"/>
        <s v="September"/>
      </sharedItems>
    </cacheField>
    <cacheField name="[Measures].[Count of Patient_ID]" caption="Count of Patient_ID" numFmtId="0" hierarchy="77" level="32767"/>
    <cacheField name="[Range 1].[Diagnosis_Type].[Diagnosis_Type]" caption="Diagnosis_Type" numFmtId="0" hierarchy="18" level="1">
      <sharedItems containsSemiMixedTypes="0" containsNonDate="0" containsString="0"/>
    </cacheField>
  </cacheFields>
  <cacheHierarchies count="94">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2" memberValueDatatype="130" unbalanced="0">
      <fieldsUsage count="2">
        <fieldUsage x="-1"/>
        <fieldUsage x="2"/>
      </fieldsUsage>
    </cacheHierarchy>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y uniqueName="[Measures].[Count of Patient_ID 5]" caption="Count of Patient_ID 5" measure="1" displayFolder="" measureGroup="Range 4" count="0" hidden="1">
      <extLst>
        <ext xmlns:x15="http://schemas.microsoft.com/office/spreadsheetml/2010/11/main" uri="{B97F6D7D-B522-45F9-BDA1-12C45D357490}">
          <x15:cacheHierarchy aggregatedColumn="55"/>
        </ext>
      </extLst>
    </cacheHierarchy>
    <cacheHierarchy uniqueName="[Measures].[Sum of Satisfaction_Score 2]" caption="Sum of Satisfaction_Score 2" measure="1" displayFolder="" measureGroup="Range 4" count="0" hidden="1">
      <extLst>
        <ext xmlns:x15="http://schemas.microsoft.com/office/spreadsheetml/2010/11/main" uri="{B97F6D7D-B522-45F9-BDA1-12C45D357490}">
          <x15:cacheHierarchy aggregatedColumn="65"/>
        </ext>
      </extLst>
    </cacheHierarchy>
    <cacheHierarchy uniqueName="[Measures].[Average of Satisfaction_Score 2]" caption="Average of Satisfaction_Score 2" measure="1" displayFolder="" measureGroup="Range 4" count="0" hidden="1">
      <extLst>
        <ext xmlns:x15="http://schemas.microsoft.com/office/spreadsheetml/2010/11/main" uri="{B97F6D7D-B522-45F9-BDA1-12C45D357490}">
          <x15:cacheHierarchy aggregatedColumn="6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2372685" backgroundQuery="1" createdVersion="3" refreshedVersion="7" minRefreshableVersion="3" recordCount="0" supportSubquery="1" supportAdvancedDrill="1" xr:uid="{00000000-000A-0000-FFFF-FFFF49050000}">
  <cacheSource type="external" connectionId="1">
    <extLst>
      <ext xmlns:x14="http://schemas.microsoft.com/office/spreadsheetml/2009/9/main" uri="{F057638F-6D5F-4e77-A914-E7F072B9BCA8}">
        <x14:sourceConnection name="ThisWorkbookDataModel"/>
      </ext>
    </extLst>
  </cacheSource>
  <cacheFields count="0"/>
  <cacheHierarchies count="91">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0" memberValueDatatype="130" unbalanced="0"/>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licerData="1" pivotCacheId="2060496553"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0.744154976848" backgroundQuery="1" createdVersion="3" refreshedVersion="7" minRefreshableVersion="3" recordCount="0" supportSubquery="1" supportAdvancedDrill="1" xr:uid="{00000000-000A-0000-FFFF-FFFF75050000}">
  <cacheSource type="external" connectionId="1">
    <extLst>
      <ext xmlns:x14="http://schemas.microsoft.com/office/spreadsheetml/2009/9/main" uri="{F057638F-6D5F-4e77-A914-E7F072B9BCA8}">
        <x14:sourceConnection name="ThisWorkbookDataModel"/>
      </ext>
    </extLst>
  </cacheSource>
  <cacheFields count="0"/>
  <cacheHierarchies count="91">
    <cacheHierarchy uniqueName="[Range].[Patient_ID]" caption="Patient_ID" attribute="1" defaultMemberUniqueName="[Range].[Patient_ID].[All]" allUniqueName="[Range].[Patient_ID].[All]" dimensionUniqueName="[Range]" displayFolder="" count="0" memberValueDatatype="130" unbalanced="0"/>
    <cacheHierarchy uniqueName="[Range].[Admission_Date]" caption="Admission_Date" attribute="1" time="1" defaultMemberUniqueName="[Range].[Admission_Date].[All]" allUniqueName="[Range].[Admission_Date].[All]" dimensionUniqueName="[Range]" displayFolder="" count="0" memberValueDatatype="7" unbalanced="0"/>
    <cacheHierarchy uniqueName="[Range].[Discharge_Date]" caption="Discharge_Date" attribute="1" time="1" defaultMemberUniqueName="[Range].[Discharge_Date].[All]" allUniqueName="[Range].[Discharge_Date].[All]" dimensionUniqueName="[Range]" displayFolder="" count="0" memberValueDatatype="7" unbalanced="0"/>
    <cacheHierarchy uniqueName="[Range].[Length_of_Stay]" caption="Length_of_Stay" attribute="1" defaultMemberUniqueName="[Range].[Length_of_Stay].[All]" allUniqueName="[Range].[Length_of_Stay].[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agnosis_Type]" caption="Diagnosis_Type" attribute="1" defaultMemberUniqueName="[Range].[Diagnosis_Type].[All]" allUniqueName="[Range].[Diagnosis_Type].[All]" dimensionUniqueName="[Range]" displayFolder="" count="0" memberValueDatatype="130" unbalanced="0"/>
    <cacheHierarchy uniqueName="[Range].[Treatment_Cost]" caption="Treatment_Cost" attribute="1" defaultMemberUniqueName="[Range].[Treatment_Cost].[All]" allUniqueName="[Range].[Treatment_Cost].[All]" dimensionUniqueName="[Range]" displayFolder="" count="0" memberValueDatatype="5" unbalanced="0"/>
    <cacheHierarchy uniqueName="[Range].[Insurance_Coverage]" caption="Insurance_Coverage" attribute="1" defaultMemberUniqueName="[Range].[Insurance_Coverage].[All]" allUniqueName="[Range].[Insurance_Coverage].[All]" dimensionUniqueName="[Range]" displayFolder="" count="0" memberValueDatatype="5" unbalanced="0"/>
    <cacheHierarchy uniqueName="[Range].[Readmission]" caption="Readmission" attribute="1" defaultMemberUniqueName="[Range].[Readmission].[All]" allUniqueName="[Range].[Readmission].[All]" dimensionUniqueName="[Range]" displayFolder="" count="0" memberValueDatatype="130" unbalanced="0"/>
    <cacheHierarchy uniqueName="[Range].[Readmission_Date]" caption="Readmission_Date" attribute="1" time="1" defaultMemberUniqueName="[Range].[Readmission_Date].[All]" allUniqueName="[Range].[Readmission_Date].[All]" dimensionUniqueName="[Range]" displayFolder="" count="0" memberValueDatatype="7" unbalanced="0"/>
    <cacheHierarchy uniqueName="[Range].[Satisfaction_Score]" caption="Satisfaction_Score" attribute="1" defaultMemberUniqueName="[Range].[Satisfaction_Score].[All]" allUniqueName="[Range].[Satisfaction_Score].[All]" dimensionUniqueName="[Range]" displayFolder="" count="0" memberValueDatatype="5"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 1].[Patient_ID]" caption="Patient_ID" attribute="1" defaultMemberUniqueName="[Range 1].[Patient_ID].[All]" allUniqueName="[Range 1].[Patient_ID].[All]" dimensionUniqueName="[Range 1]" displayFolder="" count="0" memberValueDatatype="130" unbalanced="0"/>
    <cacheHierarchy uniqueName="[Range 1].[Admission_Date]" caption="Admission_Date" attribute="1" time="1" defaultMemberUniqueName="[Range 1].[Admission_Date].[All]" allUniqueName="[Range 1].[Admission_Date].[All]" dimensionUniqueName="[Range 1]" displayFolder="" count="0" memberValueDatatype="7" unbalanced="0"/>
    <cacheHierarchy uniqueName="[Range 1].[Discharge_Date]" caption="Discharge_Date" attribute="1" time="1" defaultMemberUniqueName="[Range 1].[Discharge_Date].[All]" allUniqueName="[Range 1].[Discharge_Date].[All]" dimensionUniqueName="[Range 1]" displayFolder="" count="0" memberValueDatatype="7" unbalanced="0"/>
    <cacheHierarchy uniqueName="[Range 1].[Length_of_Stay]" caption="Length_of_Stay" attribute="1" defaultMemberUniqueName="[Range 1].[Length_of_Stay].[All]" allUniqueName="[Range 1].[Length_of_Stay].[All]" dimensionUniqueName="[Range 1]" displayFolder="" count="0" memberValueDatatype="20" unbalanced="0"/>
    <cacheHierarchy uniqueName="[Range 1].[Department]" caption="Department" attribute="1" defaultMemberUniqueName="[Range 1].[Department].[All]" allUniqueName="[Range 1].[Department].[All]" dimensionUniqueName="[Range 1]" displayFolder="" count="0" memberValueDatatype="130" unbalanced="0"/>
    <cacheHierarchy uniqueName="[Range 1].[Diagnosis_Type]" caption="Diagnosis_Type" attribute="1" defaultMemberUniqueName="[Range 1].[Diagnosis_Type].[All]" allUniqueName="[Range 1].[Diagnosis_Type].[All]" dimensionUniqueName="[Range 1]" displayFolder="" count="0" memberValueDatatype="130" unbalanced="0"/>
    <cacheHierarchy uniqueName="[Range 1].[Treatment_Cost]" caption="Treatment_Cost" attribute="1" defaultMemberUniqueName="[Range 1].[Treatment_Cost].[All]" allUniqueName="[Range 1].[Treatment_Cost].[All]" dimensionUniqueName="[Range 1]" displayFolder="" count="0" memberValueDatatype="5" unbalanced="0"/>
    <cacheHierarchy uniqueName="[Range 1].[Insurance_Coverage]" caption="Insurance_Coverage" attribute="1" defaultMemberUniqueName="[Range 1].[Insurance_Coverage].[All]" allUniqueName="[Range 1].[Insurance_Coverage].[All]" dimensionUniqueName="[Range 1]" displayFolder="" count="0" memberValueDatatype="5" unbalanced="0"/>
    <cacheHierarchy uniqueName="[Range 1].[Readmission]" caption="Readmission" attribute="1" defaultMemberUniqueName="[Range 1].[Readmission].[All]" allUniqueName="[Range 1].[Readmission].[All]" dimensionUniqueName="[Range 1]" displayFolder="" count="0" memberValueDatatype="130" unbalanced="0"/>
    <cacheHierarchy uniqueName="[Range 1].[Readmission_Date]" caption="Readmission_Date" attribute="1" time="1" defaultMemberUniqueName="[Range 1].[Readmission_Date].[All]" allUniqueName="[Range 1].[Readmission_Date].[All]" dimensionUniqueName="[Range 1]" displayFolder="" count="0" memberValueDatatype="7" unbalanced="0"/>
    <cacheHierarchy uniqueName="[Range 1].[Satisfaction_Score]" caption="Satisfaction_Score" attribute="1" defaultMemberUniqueName="[Range 1].[Satisfaction_Score].[All]" allUniqueName="[Range 1].[Satisfaction_Score].[All]" dimensionUniqueName="[Range 1]" displayFolder="" count="0" memberValueDatatype="5"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2].[Patient_ID]" caption="Patient_ID" attribute="1" defaultMemberUniqueName="[Range 2].[Patient_ID].[All]" allUniqueName="[Range 2].[Patient_ID].[All]" dimensionUniqueName="[Range 2]" displayFolder="" count="0" memberValueDatatype="130" unbalanced="0"/>
    <cacheHierarchy uniqueName="[Range 2].[Admission_Date]" caption="Admission_Date" attribute="1" time="1" defaultMemberUniqueName="[Range 2].[Admission_Date].[All]" allUniqueName="[Range 2].[Admission_Date].[All]" dimensionUniqueName="[Range 2]" displayFolder="" count="0" memberValueDatatype="7" unbalanced="0"/>
    <cacheHierarchy uniqueName="[Range 2].[Discharge_Date]" caption="Discharge_Date" attribute="1" time="1" defaultMemberUniqueName="[Range 2].[Discharge_Date].[All]" allUniqueName="[Range 2].[Discharge_Date].[All]" dimensionUniqueName="[Range 2]" displayFolder="" count="0" memberValueDatatype="7" unbalanced="0"/>
    <cacheHierarchy uniqueName="[Range 2].[Length_of_Stay]" caption="Length_of_Stay" attribute="1" defaultMemberUniqueName="[Range 2].[Length_of_Stay].[All]" allUniqueName="[Range 2].[Length_of_Stay].[All]" dimensionUniqueName="[Range 2]" displayFolder="" count="0" memberValueDatatype="20" unbalanced="0"/>
    <cacheHierarchy uniqueName="[Range 2].[Department]" caption="Department" attribute="1" defaultMemberUniqueName="[Range 2].[Department].[All]" allUniqueName="[Range 2].[Department].[All]" dimensionUniqueName="[Range 2]" displayFolder="" count="0" memberValueDatatype="130" unbalanced="0"/>
    <cacheHierarchy uniqueName="[Range 2].[Diagnosis_Type]" caption="Diagnosis_Type" attribute="1" defaultMemberUniqueName="[Range 2].[Diagnosis_Type].[All]" allUniqueName="[Range 2].[Diagnosis_Type].[All]" dimensionUniqueName="[Range 2]" displayFolder="" count="0" memberValueDatatype="130" unbalanced="0"/>
    <cacheHierarchy uniqueName="[Range 2].[Treatment_Cost]" caption="Treatment_Cost" attribute="1" defaultMemberUniqueName="[Range 2].[Treatment_Cost].[All]" allUniqueName="[Range 2].[Treatment_Cost].[All]" dimensionUniqueName="[Range 2]" displayFolder="" count="0" memberValueDatatype="5" unbalanced="0"/>
    <cacheHierarchy uniqueName="[Range 2].[Insurance_Coverage]" caption="Insurance_Coverage" attribute="1" defaultMemberUniqueName="[Range 2].[Insurance_Coverage].[All]" allUniqueName="[Range 2].[Insurance_Coverage].[All]" dimensionUniqueName="[Range 2]" displayFolder="" count="0" memberValueDatatype="5" unbalanced="0"/>
    <cacheHierarchy uniqueName="[Range 2].[Readmission]" caption="Readmission" attribute="1" defaultMemberUniqueName="[Range 2].[Readmission].[All]" allUniqueName="[Range 2].[Readmission].[All]" dimensionUniqueName="[Range 2]" displayFolder="" count="0" memberValueDatatype="130" unbalanced="0"/>
    <cacheHierarchy uniqueName="[Range 2].[Readmission_Date]" caption="Readmission_Date" attribute="1" time="1" defaultMemberUniqueName="[Range 2].[Readmission_Date].[All]" allUniqueName="[Range 2].[Readmission_Date].[All]" dimensionUniqueName="[Range 2]" displayFolder="" count="0" memberValueDatatype="7" unbalanced="0"/>
    <cacheHierarchy uniqueName="[Range 2].[Satisfaction_Score]" caption="Satisfaction_Score" attribute="1" defaultMemberUniqueName="[Range 2].[Satisfaction_Score].[All]" allUniqueName="[Range 2].[Satisfaction_Score].[All]" dimensionUniqueName="[Range 2]" displayFolder="" count="0" memberValueDatatype="5" unbalanced="0"/>
    <cacheHierarchy uniqueName="[Range 2].[Month]" caption="Month" attribute="1" defaultMemberUniqueName="[Range 2].[Month].[All]" allUniqueName="[Range 2].[Month].[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130" unbalanced="0"/>
    <cacheHierarchy uniqueName="[Range 2].[Insurance_Coverage_ Grade]" caption="Insurance_Coverage_ Grade" attribute="1" defaultMemberUniqueName="[Range 2].[Insurance_Coverage_ Grade].[All]" allUniqueName="[Range 2].[Insurance_Coverage_ Grade].[All]" dimensionUniqueName="[Range 2]" displayFolder="" count="0" memberValueDatatype="130" unbalanced="0"/>
    <cacheHierarchy uniqueName="[Range 3].[Patient_ID]" caption="Patient_ID" attribute="1" defaultMemberUniqueName="[Range 3].[Patient_ID].[All]" allUniqueName="[Range 3].[Patient_ID].[All]" dimensionUniqueName="[Range 3]" displayFolder="" count="0" memberValueDatatype="130" unbalanced="0"/>
    <cacheHierarchy uniqueName="[Range 3].[Admission_Date]" caption="Admission_Date" attribute="1" time="1" defaultMemberUniqueName="[Range 3].[Admission_Date].[All]" allUniqueName="[Range 3].[Admission_Date].[All]" dimensionUniqueName="[Range 3]" displayFolder="" count="0" memberValueDatatype="7" unbalanced="0"/>
    <cacheHierarchy uniqueName="[Range 3].[Discharge_Date]" caption="Discharge_Date" attribute="1" time="1" defaultMemberUniqueName="[Range 3].[Discharge_Date].[All]" allUniqueName="[Range 3].[Discharge_Date].[All]" dimensionUniqueName="[Range 3]" displayFolder="" count="0" memberValueDatatype="7" unbalanced="0"/>
    <cacheHierarchy uniqueName="[Range 3].[Length_of_Stay]" caption="Length_of_Stay" attribute="1" defaultMemberUniqueName="[Range 3].[Length_of_Stay].[All]" allUniqueName="[Range 3].[Length_of_Stay].[All]" dimensionUniqueName="[Range 3]" displayFolder="" count="0" memberValueDatatype="20" unbalanced="0"/>
    <cacheHierarchy uniqueName="[Range 3].[Department]" caption="Department" attribute="1" defaultMemberUniqueName="[Range 3].[Department].[All]" allUniqueName="[Range 3].[Department].[All]" dimensionUniqueName="[Range 3]" displayFolder="" count="0" memberValueDatatype="130" unbalanced="0"/>
    <cacheHierarchy uniqueName="[Range 3].[Diagnosis_Type]" caption="Diagnosis_Type" attribute="1" defaultMemberUniqueName="[Range 3].[Diagnosis_Type].[All]" allUniqueName="[Range 3].[Diagnosis_Type].[All]" dimensionUniqueName="[Range 3]" displayFolder="" count="0" memberValueDatatype="130" unbalanced="0"/>
    <cacheHierarchy uniqueName="[Range 3].[Treatment_Cost]" caption="Treatment_Cost" attribute="1" defaultMemberUniqueName="[Range 3].[Treatment_Cost].[All]" allUniqueName="[Range 3].[Treatment_Cost].[All]" dimensionUniqueName="[Range 3]" displayFolder="" count="0" memberValueDatatype="5" unbalanced="0"/>
    <cacheHierarchy uniqueName="[Range 3].[Insurance_Coverage]" caption="Insurance_Coverage" attribute="1" defaultMemberUniqueName="[Range 3].[Insurance_Coverage].[All]" allUniqueName="[Range 3].[Insurance_Coverage].[All]" dimensionUniqueName="[Range 3]" displayFolder="" count="0" memberValueDatatype="5" unbalanced="0"/>
    <cacheHierarchy uniqueName="[Range 3].[Readmission]" caption="Readmission" attribute="1" defaultMemberUniqueName="[Range 3].[Readmission].[All]" allUniqueName="[Range 3].[Readmission].[All]" dimensionUniqueName="[Range 3]" displayFolder="" count="0" memberValueDatatype="130" unbalanced="0"/>
    <cacheHierarchy uniqueName="[Range 3].[Readmission_Date]" caption="Readmission_Date" attribute="1" time="1" defaultMemberUniqueName="[Range 3].[Readmission_Date].[All]" allUniqueName="[Range 3].[Readmission_Date].[All]" dimensionUniqueName="[Range 3]" displayFolder="" count="0" memberValueDatatype="7" unbalanced="0"/>
    <cacheHierarchy uniqueName="[Range 3].[Satisfaction_Score]" caption="Satisfaction_Score" attribute="1" defaultMemberUniqueName="[Range 3].[Satisfaction_Score].[All]" allUniqueName="[Range 3].[Satisfaction_Score].[All]" dimensionUniqueName="[Range 3]" displayFolder="" count="0" memberValueDatatype="5" unbalanced="0"/>
    <cacheHierarchy uniqueName="[Range 3].[Month]" caption="Month" attribute="1" defaultMemberUniqueName="[Range 3].[Month].[All]" allUniqueName="[Range 3].[Month].[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130" unbalanced="0"/>
    <cacheHierarchy uniqueName="[Range 3].[Insurance_Coverage_ Grade]" caption="Insurance_Coverage_ Grade" attribute="1" defaultMemberUniqueName="[Range 3].[Insurance_Coverage_ Grade].[All]" allUniqueName="[Range 3].[Insurance_Coverage_ Grade].[All]" dimensionUniqueName="[Range 3]" displayFolder="" count="0" memberValueDatatype="130" unbalanced="0"/>
    <cacheHierarchy uniqueName="[Range 3].[Readmission_Month]" caption="Readmission_Month" attribute="1" defaultMemberUniqueName="[Range 3].[Readmission_Month].[All]" allUniqueName="[Range 3].[Readmission_Month].[All]" dimensionUniqueName="[Range 3]" displayFolder="" count="0" memberValueDatatype="130" unbalanced="0"/>
    <cacheHierarchy uniqueName="[Range 4].[Patient_ID]" caption="Patient_ID" attribute="1" defaultMemberUniqueName="[Range 4].[Patient_ID].[All]" allUniqueName="[Range 4].[Patient_ID].[All]" dimensionUniqueName="[Range 4]" displayFolder="" count="0" memberValueDatatype="130" unbalanced="0"/>
    <cacheHierarchy uniqueName="[Range 4].[Admission_Date]" caption="Admission_Date" attribute="1" time="1" defaultMemberUniqueName="[Range 4].[Admission_Date].[All]" allUniqueName="[Range 4].[Admission_Date].[All]" dimensionUniqueName="[Range 4]" displayFolder="" count="0" memberValueDatatype="7" unbalanced="0"/>
    <cacheHierarchy uniqueName="[Range 4].[Discharge_Date]" caption="Discharge_Date" attribute="1" time="1" defaultMemberUniqueName="[Range 4].[Discharge_Date].[All]" allUniqueName="[Range 4].[Discharge_Date].[All]" dimensionUniqueName="[Range 4]" displayFolder="" count="0" memberValueDatatype="7" unbalanced="0"/>
    <cacheHierarchy uniqueName="[Range 4].[Length_of_Stay]" caption="Length_of_Stay" attribute="1" defaultMemberUniqueName="[Range 4].[Length_of_Stay].[All]" allUniqueName="[Range 4].[Length_of_Stay].[All]" dimensionUniqueName="[Range 4]" displayFolder="" count="0" memberValueDatatype="20" unbalanced="0"/>
    <cacheHierarchy uniqueName="[Range 4].[Department]" caption="Department" attribute="1" defaultMemberUniqueName="[Range 4].[Department].[All]" allUniqueName="[Range 4].[Department].[All]" dimensionUniqueName="[Range 4]" displayFolder="" count="0" memberValueDatatype="130" unbalanced="0"/>
    <cacheHierarchy uniqueName="[Range 4].[Diagnosis_Type]" caption="Diagnosis_Type" attribute="1" defaultMemberUniqueName="[Range 4].[Diagnosis_Type].[All]" allUniqueName="[Range 4].[Diagnosis_Type].[All]" dimensionUniqueName="[Range 4]" displayFolder="" count="0" memberValueDatatype="130" unbalanced="0"/>
    <cacheHierarchy uniqueName="[Range 4].[Treatment_Cost]" caption="Treatment_Cost" attribute="1" defaultMemberUniqueName="[Range 4].[Treatment_Cost].[All]" allUniqueName="[Range 4].[Treatment_Cost].[All]" dimensionUniqueName="[Range 4]" displayFolder="" count="0" memberValueDatatype="5" unbalanced="0"/>
    <cacheHierarchy uniqueName="[Range 4].[Insurance_Coverage]" caption="Insurance_Coverage" attribute="1" defaultMemberUniqueName="[Range 4].[Insurance_Coverage].[All]" allUniqueName="[Range 4].[Insurance_Coverage].[All]" dimensionUniqueName="[Range 4]" displayFolder="" count="0" memberValueDatatype="5" unbalanced="0"/>
    <cacheHierarchy uniqueName="[Range 4].[Readmission]" caption="Readmission" attribute="1" defaultMemberUniqueName="[Range 4].[Readmission].[All]" allUniqueName="[Range 4].[Readmission].[All]" dimensionUniqueName="[Range 4]" displayFolder="" count="0" memberValueDatatype="130" unbalanced="0"/>
    <cacheHierarchy uniqueName="[Range 4].[Readmission_Date]" caption="Readmission_Date" attribute="1" time="1" defaultMemberUniqueName="[Range 4].[Readmission_Date].[All]" allUniqueName="[Range 4].[Readmission_Date].[All]" dimensionUniqueName="[Range 4]" displayFolder="" count="0" memberValueDatatype="7" unbalanced="0"/>
    <cacheHierarchy uniqueName="[Range 4].[Satisfaction_Score]" caption="Satisfaction_Score" attribute="1" defaultMemberUniqueName="[Range 4].[Satisfaction_Score].[All]" allUniqueName="[Range 4].[Satisfaction_Score].[All]" dimensionUniqueName="[Range 4]" displayFolder="" count="0" memberValueDatatype="5" unbalanced="0"/>
    <cacheHierarchy uniqueName="[Range 4].[Month]" caption="Month" attribute="1" defaultMemberUniqueName="[Range 4].[Month].[All]" allUniqueName="[Range 4].[Month].[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130" unbalanced="0"/>
    <cacheHierarchy uniqueName="[Range 4].[Insurance_Coverage_ Grade]" caption="Insurance_Coverage_ Grade" attribute="1" defaultMemberUniqueName="[Range 4].[Insurance_Coverage_ Grade].[All]" allUniqueName="[Range 4].[Insurance_Coverage_ Grade].[All]" dimensionUniqueName="[Range 4]" displayFolder="" count="0" memberValueDatatype="130" unbalanced="0"/>
    <cacheHierarchy uniqueName="[Range 4].[Readmission_Month]" caption="Readmission_Month" attribute="1" defaultMemberUniqueName="[Range 4].[Readmission_Month].[All]" allUniqueName="[Range 4].[Readmission_Month].[All]" dimensionUniqueName="[Range 4]" displayFolder="" count="0" memberValueDatatype="130" unbalanced="0"/>
    <cacheHierarchy uniqueName="[Range 4].[Fast and slow recovery]" caption="Fast and slow recovery" attribute="1" defaultMemberUniqueName="[Range 4].[Fast and slow recovery].[All]" allUniqueName="[Range 4].[Fast and slow recovery].[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Patient_ID]" caption="Count of Patient_ID" measure="1" displayFolder="" measureGroup="Range" count="0" hidden="1">
      <extLst>
        <ext xmlns:x15="http://schemas.microsoft.com/office/spreadsheetml/2010/11/main" uri="{B97F6D7D-B522-45F9-BDA1-12C45D357490}">
          <x15:cacheHierarchy aggregatedColumn="0"/>
        </ext>
      </extLst>
    </cacheHierarchy>
    <cacheHierarchy uniqueName="[Measures].[Count of Diagnosis_Type]" caption="Count of Diagnosis_Type" measure="1" displayFolder="" measureGroup="Range 1" count="0" hidden="1">
      <extLst>
        <ext xmlns:x15="http://schemas.microsoft.com/office/spreadsheetml/2010/11/main" uri="{B97F6D7D-B522-45F9-BDA1-12C45D357490}">
          <x15:cacheHierarchy aggregatedColumn="18"/>
        </ext>
      </extLst>
    </cacheHierarchy>
    <cacheHierarchy uniqueName="[Measures].[Sum of Length_of_Stay]" caption="Sum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Average of Length_of_Stay]" caption="Average of Length_of_Stay" measure="1" displayFolder="" measureGroup="Range 1" count="0" hidden="1">
      <extLst>
        <ext xmlns:x15="http://schemas.microsoft.com/office/spreadsheetml/2010/11/main" uri="{B97F6D7D-B522-45F9-BDA1-12C45D357490}">
          <x15:cacheHierarchy aggregatedColumn="16"/>
        </ext>
      </extLst>
    </cacheHierarchy>
    <cacheHierarchy uniqueName="[Measures].[Count of Patient_ID 2]" caption="Count of Patient_ID 2" measure="1" displayFolder="" measureGroup="Range 1" count="0" hidden="1">
      <extLst>
        <ext xmlns:x15="http://schemas.microsoft.com/office/spreadsheetml/2010/11/main" uri="{B97F6D7D-B522-45F9-BDA1-12C45D357490}">
          <x15:cacheHierarchy aggregatedColumn="13"/>
        </ext>
      </extLst>
    </cacheHierarchy>
    <cacheHierarchy uniqueName="[Measures].[Sum of Treatment_Cost]" caption="Sum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Average of Treatment_Cost]" caption="Average of Treatment_Cost" measure="1" displayFolder="" measureGroup="Range 1" count="0" hidden="1">
      <extLst>
        <ext xmlns:x15="http://schemas.microsoft.com/office/spreadsheetml/2010/11/main" uri="{B97F6D7D-B522-45F9-BDA1-12C45D357490}">
          <x15:cacheHierarchy aggregatedColumn="19"/>
        </ext>
      </extLst>
    </cacheHierarchy>
    <cacheHierarchy uniqueName="[Measures].[Sum of Length_of_Stay 2]" caption="Sum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Count of Patient_ID 3]" caption="Count of Patient_ID 3" measure="1" displayFolder="" measureGroup="Range 2" count="0" hidden="1">
      <extLst>
        <ext xmlns:x15="http://schemas.microsoft.com/office/spreadsheetml/2010/11/main" uri="{B97F6D7D-B522-45F9-BDA1-12C45D357490}">
          <x15:cacheHierarchy aggregatedColumn="26"/>
        </ext>
      </extLst>
    </cacheHierarchy>
    <cacheHierarchy uniqueName="[Measures].[Average of Length_of_Stay 2]" caption="Average of Length_of_Stay 2" measure="1" displayFolder="" measureGroup="Range 2" count="0" hidden="1">
      <extLst>
        <ext xmlns:x15="http://schemas.microsoft.com/office/spreadsheetml/2010/11/main" uri="{B97F6D7D-B522-45F9-BDA1-12C45D357490}">
          <x15:cacheHierarchy aggregatedColumn="29"/>
        </ext>
      </extLst>
    </cacheHierarchy>
    <cacheHierarchy uniqueName="[Measures].[Sum of Treatment_Cost 2]" caption="Sum of Treatment_Cost 2" measure="1" displayFolder="" measureGroup="Range 2" count="0" hidden="1">
      <extLst>
        <ext xmlns:x15="http://schemas.microsoft.com/office/spreadsheetml/2010/11/main" uri="{B97F6D7D-B522-45F9-BDA1-12C45D357490}">
          <x15:cacheHierarchy aggregatedColumn="32"/>
        </ext>
      </extLst>
    </cacheHierarchy>
    <cacheHierarchy uniqueName="[Measures].[Sum of Satisfaction_Score]" caption="Sum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Average of Satisfaction_Score]" caption="Average of Satisfaction_Score" measure="1" displayFolder="" measureGroup="Range 2" count="0" hidden="1">
      <extLst>
        <ext xmlns:x15="http://schemas.microsoft.com/office/spreadsheetml/2010/11/main" uri="{B97F6D7D-B522-45F9-BDA1-12C45D357490}">
          <x15:cacheHierarchy aggregatedColumn="36"/>
        </ext>
      </extLst>
    </cacheHierarchy>
    <cacheHierarchy uniqueName="[Measures].[Count of Patient_ID 4]" caption="Count of Patient_ID 4" measure="1" displayFolder="" measureGroup="Range 3" count="0" hidden="1">
      <extLst>
        <ext xmlns:x15="http://schemas.microsoft.com/office/spreadsheetml/2010/11/main" uri="{B97F6D7D-B522-45F9-BDA1-12C45D357490}">
          <x15:cacheHierarchy aggregatedColumn="40"/>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9">
    <map measureGroup="0" dimension="1"/>
    <map measureGroup="0" dimension="2"/>
    <map measureGroup="0" dimension="4"/>
    <map measureGroup="1" dimension="2"/>
    <map measureGroup="2" dimension="2"/>
    <map measureGroup="2" dimension="3"/>
    <map measureGroup="3" dimension="2"/>
    <map measureGroup="3" dimension="4"/>
    <map measureGroup="4" dimension="5"/>
  </maps>
  <extLst>
    <ext xmlns:x14="http://schemas.microsoft.com/office/spreadsheetml/2009/9/main" uri="{725AE2AE-9491-48be-B2B4-4EB974FC3084}">
      <x14:pivotCacheDefinition slicerData="1" pivotCacheId="15585502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1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K99:L300" firstHeaderRow="1" firstDataRow="1" firstDataCol="1"/>
  <pivotFields count="3">
    <pivotField axis="axisRow" allDrilled="1" subtotalTop="0" showAll="0" dataSourceSort="1" defaultSubtotal="0" defaultAttributeDrillState="1">
      <items count="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s>
    </pivotField>
    <pivotField dataField="1" subtotalTop="0" showAll="0" defaultSubtotal="0"/>
    <pivotField allDrilled="1" subtotalTop="0" showAll="0" dataSourceSort="1" defaultSubtotal="0" defaultAttributeDrillState="1"/>
  </pivotFields>
  <rowFields count="1">
    <field x="0"/>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Average of Satisfaction_Score" fld="1" subtotal="average" baseField="0" baseItem="0"/>
  </dataFields>
  <formats count="5">
    <format dxfId="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0">
      <pivotArea dataOnly="0" labelOnly="1" grandRow="1" outline="0" fieldPosition="0"/>
    </format>
  </formats>
  <chartFormats count="2">
    <chartFormat chart="0"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_Scor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N$20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A000000}" name="PivotTable2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U157:V16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s>
  <rowFields count="2">
    <field x="0"/>
    <field x="2"/>
  </rowFields>
  <rowItems count="10">
    <i>
      <x/>
    </i>
    <i r="1">
      <x/>
    </i>
    <i r="1">
      <x v="1"/>
    </i>
    <i>
      <x v="1"/>
    </i>
    <i r="1">
      <x/>
    </i>
    <i r="1">
      <x v="1"/>
    </i>
    <i>
      <x v="2"/>
    </i>
    <i r="1">
      <x/>
    </i>
    <i r="1">
      <x v="1"/>
    </i>
    <i t="grand">
      <x/>
    </i>
  </rowItems>
  <colItems count="1">
    <i/>
  </colItems>
  <dataFields count="1">
    <dataField name="Count of Patient_ID" fld="1" subtotal="count"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0" count="1" selected="0">
            <x v="2"/>
          </reference>
          <reference field="2" count="1" selected="0">
            <x v="0"/>
          </reference>
        </references>
      </pivotArea>
    </chartFormat>
    <chartFormat chart="2" format="4">
      <pivotArea type="data" outline="0" fieldPosition="0">
        <references count="3">
          <reference field="4294967294" count="1" selected="0">
            <x v="0"/>
          </reference>
          <reference field="0" count="1" selected="0">
            <x v="2"/>
          </reference>
          <reference field="2" count="1" selected="0">
            <x v="1"/>
          </reference>
        </references>
      </pivotArea>
    </chartFormat>
    <chartFormat chart="2" format="5">
      <pivotArea type="data" outline="0" fieldPosition="0">
        <references count="3">
          <reference field="4294967294" count="1" selected="0">
            <x v="0"/>
          </reference>
          <reference field="0" count="1" selected="0">
            <x v="0"/>
          </reference>
          <reference field="2" count="1" selected="0">
            <x v="0"/>
          </reference>
        </references>
      </pivotArea>
    </chartFormat>
    <chartFormat chart="2" format="6">
      <pivotArea type="data" outline="0" fieldPosition="0">
        <references count="3">
          <reference field="4294967294" count="1" selected="0">
            <x v="0"/>
          </reference>
          <reference field="0" count="1" selected="0">
            <x v="0"/>
          </reference>
          <reference field="2" count="1" selected="0">
            <x v="1"/>
          </reference>
        </references>
      </pivotArea>
    </chartFormat>
    <chartFormat chart="2" format="7">
      <pivotArea type="data" outline="0" fieldPosition="0">
        <references count="3">
          <reference field="4294967294" count="1" selected="0">
            <x v="0"/>
          </reference>
          <reference field="0" count="1" selected="0">
            <x v="1"/>
          </reference>
          <reference field="2" count="1" selected="0">
            <x v="0"/>
          </reference>
        </references>
      </pivotArea>
    </chartFormat>
    <chartFormat chart="2" format="8">
      <pivotArea type="data" outline="0" fieldPosition="0">
        <references count="3">
          <reference field="4294967294" count="1" selected="0">
            <x v="0"/>
          </reference>
          <reference field="0" count="1" selected="0">
            <x v="1"/>
          </reference>
          <reference field="2" count="1" selected="0">
            <x v="1"/>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0"/>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P$201">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D000000}" name="PivotTable5"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9:B25"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Length_of_Stay" fld="1" subtotal="average" baseField="0" baseItem="0"/>
  </dataFields>
  <formats count="1">
    <format dxfId="5">
      <pivotArea collapsedLevelsAreSubtotals="1" fieldPosition="0">
        <references count="1">
          <reference field="0" count="0"/>
        </references>
      </pivotArea>
    </format>
  </formats>
  <chartFormats count="2">
    <chartFormat chart="0" format="6"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Length_of_St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M$2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0"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04:B110"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Treatment_Cost" fld="1" subtotal="average" baseField="0" baseItem="0" numFmtId="165"/>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Treatment_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M$2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15"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K82:L96" firstHeaderRow="1" firstDataRow="1" firstDataCol="1"/>
  <pivotFields count="3">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Items count="1">
    <i/>
  </colItems>
  <dataFields count="1">
    <dataField name="Average of Satisfaction_Score" fld="1" subtotal="average" baseField="0" baseItem="0" numFmtId="2"/>
  </dataFields>
  <formats count="1">
    <format dxfId="7">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_Scor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N$201">
        <x15:activeTabTopLevelEntity name="[Range 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11000000}" name="PivotTable9"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90:B96"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Treatment_Cost" fld="1" subtotal="average" baseField="0" baseItem="0" numFmtId="165"/>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Treatment_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M$2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14"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K66:L72"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Satisfaction_Score" fld="1" subtotal="average" baseField="0" baseItem="0" numFmtId="2"/>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_Scor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N$20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PivotTable1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N157:O163"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Patient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O$2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C000000}" name="PivotTable4" cacheId="1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B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Patient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M">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1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K51:L5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reatment_Cost" fld="1" baseField="0" baseItem="0" numFmtId="165"/>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N$201">
        <x15:activeTabTopLevelEntity name="[Range 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10000000}" name="PivotTable8"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73:B87" firstHeaderRow="1" firstDataRow="1" firstDataCol="1"/>
  <pivotFields count="3">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Items count="1">
    <i/>
  </colItems>
  <dataFields count="1">
    <dataField name="Average of Treatment_Cost" fld="1" subtotal="average" baseField="0" baseItem="0" numFmtId="165"/>
  </dataFields>
  <formats count="1">
    <format dxfId="11">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Treatment_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M$2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1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N141:O154" firstHeaderRow="1" firstDataRow="1" firstDataCol="1"/>
  <pivotFields count="3">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Patient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O$2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K36:L46"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10">
    <i>
      <x/>
    </i>
    <i r="1">
      <x/>
    </i>
    <i r="1">
      <x v="1"/>
    </i>
    <i>
      <x v="1"/>
    </i>
    <i r="1">
      <x/>
    </i>
    <i r="1">
      <x v="1"/>
    </i>
    <i>
      <x v="2"/>
    </i>
    <i r="1">
      <x/>
    </i>
    <i r="1">
      <x v="1"/>
    </i>
    <i t="grand">
      <x/>
    </i>
  </rowItems>
  <colItems count="1">
    <i/>
  </colItems>
  <dataFields count="1">
    <dataField name="Count of Patient_ID"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9"/>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N$20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1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M122:N128"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Patient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N$20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000-00000F000000}" name="PivotTable7"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4:B70" firstHeaderRow="1" firstDataRow="1" firstDataCol="1"/>
  <pivotFields count="3">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dataField="1" subtotalTop="0" showAll="0" defaultSubtotal="0"/>
  </pivotFields>
  <rowFields count="2">
    <field x="0"/>
    <field x="1"/>
  </rowFields>
  <rowItems count="16">
    <i>
      <x/>
    </i>
    <i r="1">
      <x/>
    </i>
    <i r="1">
      <x v="1"/>
    </i>
    <i>
      <x v="1"/>
    </i>
    <i r="1">
      <x/>
    </i>
    <i r="1">
      <x v="1"/>
    </i>
    <i>
      <x v="2"/>
    </i>
    <i r="1">
      <x/>
    </i>
    <i r="1">
      <x v="1"/>
    </i>
    <i>
      <x v="3"/>
    </i>
    <i r="1">
      <x/>
    </i>
    <i r="1">
      <x v="1"/>
    </i>
    <i>
      <x v="4"/>
    </i>
    <i r="1">
      <x/>
    </i>
    <i r="1">
      <x v="1"/>
    </i>
    <i t="grand">
      <x/>
    </i>
  </rowItems>
  <colItems count="1">
    <i/>
  </colItems>
  <dataFields count="1">
    <dataField name="Count of Patient_ID"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M$2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000-00000B000000}"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X142:Y14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Average of Satisfaction_Score" fld="1" subtotal="average" baseField="0" baseItem="0"/>
  </dataFields>
  <formats count="1">
    <format dxfId="12">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_Score"/>
  </pivotHierarchies>
  <pivotTableStyleInfo name="PivotStyleLight16" showRowHeaders="1" showColHeaders="1" showRowStripes="0" showColStripes="0" showLastColumn="1"/>
  <rowHierarchiesUsage count="1">
    <rowHierarchyUsage hierarchyUsage="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P$201">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000-00000E000000}" name="PivotTable6"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4:B50"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1"/>
    <field x="0"/>
  </rowFields>
  <rowItems count="16">
    <i>
      <x/>
    </i>
    <i r="1">
      <x/>
    </i>
    <i r="1">
      <x v="1"/>
    </i>
    <i>
      <x v="1"/>
    </i>
    <i r="1">
      <x/>
    </i>
    <i r="1">
      <x v="1"/>
    </i>
    <i>
      <x v="2"/>
    </i>
    <i r="1">
      <x/>
    </i>
    <i r="1">
      <x v="1"/>
    </i>
    <i>
      <x v="3"/>
    </i>
    <i r="1">
      <x/>
    </i>
    <i r="1">
      <x v="1"/>
    </i>
    <i>
      <x v="4"/>
    </i>
    <i r="1">
      <x/>
    </i>
    <i r="1">
      <x v="1"/>
    </i>
    <i t="grand">
      <x/>
    </i>
  </rowItems>
  <colItems count="1">
    <i/>
  </colItems>
  <dataFields count="1">
    <dataField name="Count of Patient_ID"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7"/>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M$2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K21:M25"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Average of Length_of_Stay" fld="2" subtotal="average" baseField="0" baseItem="0" numFmtId="2"/>
    <dataField name="Count of Patient_ID" fld="1" subtotal="count" baseField="0" baseItem="0"/>
  </dataFields>
  <formats count="1">
    <format dxfId="13">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ength_of_Sta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Data_Analysis_Limited_!$A$1:$N$201">
        <x15:activeTabTopLevelEntity name="[Range 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0000000-0013-0000-FFFF-FFFF01000000}" sourceName="[Range 1].[Department]">
  <data>
    <olap pivotCacheId="1558550220">
      <levels count="2">
        <level uniqueName="[Range 1].[Department].[(All)]" sourceCaption="(All)" count="0"/>
        <level uniqueName="[Range 1].[Department].[Department]" sourceCaption="Department" count="6">
          <ranges>
            <range startItem="0">
              <i n="[Range 1].[Department].&amp;[Cardiology]" c="Cardiology"/>
              <i n="[Range 1].[Department].&amp;[Emergency]" c="Emergency"/>
              <i n="[Range 1].[Department].&amp;[General Surgery]" c="General Surgery"/>
              <i n="[Range 1].[Department].&amp;[Neurology]" c="Neurology"/>
              <i n="[Range 1].[Department].&amp;[Pediatrics]" c="Pediatrics"/>
              <i n="[Range 1].[Department].&amp;" c="(blank)"/>
            </range>
          </ranges>
        </level>
      </levels>
      <selections count="1">
        <selection n="[Range 1].[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gnosis_Type" xr10:uid="{00000000-0013-0000-FFFF-FFFF02000000}" sourceName="[Range 1].[Diagnosis_Type]">
  <pivotTables>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4"/>
    <pivotTable tabId="4" name="PivotTable5"/>
    <pivotTable tabId="4" name="PivotTable6"/>
    <pivotTable tabId="4" name="PivotTable7"/>
    <pivotTable tabId="4" name="PivotTable8"/>
    <pivotTable tabId="4" name="PivotTable9"/>
  </pivotTables>
  <data>
    <olap pivotCacheId="2060496553">
      <levels count="2">
        <level uniqueName="[Range 1].[Diagnosis_Type].[(All)]" sourceCaption="(All)" count="0"/>
        <level uniqueName="[Range 1].[Diagnosis_Type].[Diagnosis_Type]" sourceCaption="Diagnosis_Type" count="6">
          <ranges>
            <range startItem="0">
              <i n="[Range 1].[Diagnosis_Type].&amp;[Diabetes]" c="Diabetes"/>
              <i n="[Range 1].[Diagnosis_Type].&amp;[Fracture]" c="Fracture"/>
              <i n="[Range 1].[Diagnosis_Type].&amp;[Heart Disease]" c="Heart Disease"/>
              <i n="[Range 1].[Diagnosis_Type].&amp;[Pneumonia]" c="Pneumonia"/>
              <i n="[Range 1].[Diagnosis_Type].&amp;[Stroke]" c="Stroke"/>
              <i n="[Range 1].[Diagnosis_Type].&amp;" c="(blank)" nd="1"/>
            </range>
          </ranges>
        </level>
      </levels>
      <selections count="1">
        <selection n="[Range 1].[Diagnosis_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ngth_of_Stay" xr10:uid="{00000000-0013-0000-FFFF-FFFF03000000}" sourceName="[Range 1].[Length_of_Stay]">
  <data>
    <olap pivotCacheId="1558550220">
      <levels count="2">
        <level uniqueName="[Range 1].[Length_of_Stay].[(All)]" sourceCaption="(All)" count="0"/>
        <level uniqueName="[Range 1].[Length_of_Stay].[Length_of_Stay]" sourceCaption="Length_of_Stay" count="14">
          <ranges>
            <range startItem="0">
              <i n="[Range 1].[Length_of_Stay].&amp;[2]" c="2"/>
              <i n="[Range 1].[Length_of_Stay].&amp;[3]" c="3"/>
              <i n="[Range 1].[Length_of_Stay].&amp;[4]" c="4"/>
              <i n="[Range 1].[Length_of_Stay].&amp;[5]" c="5"/>
              <i n="[Range 1].[Length_of_Stay].&amp;[6]" c="6"/>
              <i n="[Range 1].[Length_of_Stay].&amp;[7]" c="7"/>
              <i n="[Range 1].[Length_of_Stay].&amp;[8]" c="8"/>
              <i n="[Range 1].[Length_of_Stay].&amp;[9]" c="9"/>
              <i n="[Range 1].[Length_of_Stay].&amp;[10]" c="10"/>
              <i n="[Range 1].[Length_of_Stay].&amp;[11]" c="11"/>
              <i n="[Range 1].[Length_of_Stay].&amp;[12]" c="12"/>
              <i n="[Range 1].[Length_of_Stay].&amp;[13]" c="13"/>
              <i n="[Range 1].[Length_of_Stay].&amp;[14]" c="14"/>
              <i n="[Range 1].[Length_of_Stay].&amp;" c="(blank)"/>
            </range>
          </ranges>
        </level>
      </levels>
      <selections count="1">
        <selection n="[Range 1].[Length_of_Sta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dmission" xr10:uid="{00000000-0013-0000-FFFF-FFFF04000000}" sourceName="[Range 1].[Readmission]">
  <data>
    <olap pivotCacheId="1558550220">
      <levels count="2">
        <level uniqueName="[Range 1].[Readmission].[(All)]" sourceCaption="(All)" count="0"/>
        <level uniqueName="[Range 1].[Readmission].[Readmission]" sourceCaption="Readmission" count="3">
          <ranges>
            <range startItem="0">
              <i n="[Range 1].[Readmission].&amp;[No]" c="No"/>
              <i n="[Range 1].[Readmission].&amp;[Yes]" c="Yes"/>
              <i n="[Range 1].[Readmission].&amp;" c="(blank)"/>
            </range>
          </ranges>
        </level>
      </levels>
      <selections count="1">
        <selection n="[Range 1].[Readmiss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Coverage__Grade" xr10:uid="{00000000-0013-0000-FFFF-FFFF05000000}" sourceName="[Range 3].[Insurance_Coverage_ Grade]">
  <data>
    <olap pivotCacheId="1558550220">
      <levels count="2">
        <level uniqueName="[Range 3].[Insurance_Coverage_ Grade].[(All)]" sourceCaption="(All)" count="0"/>
        <level uniqueName="[Range 3].[Insurance_Coverage_ Grade].[Insurance_Coverage_ Grade]" sourceCaption="Insurance_Coverage_ Grade" count="4">
          <ranges>
            <range startItem="0">
              <i n="[Range 3].[Insurance_Coverage_ Grade].&amp;[high]" c="high"/>
              <i n="[Range 3].[Insurance_Coverage_ Grade].&amp;[low]" c="low"/>
              <i n="[Range 3].[Insurance_Coverage_ Grade].&amp;[Medium]" c="Medium"/>
              <i n="[Range 3].[Insurance_Coverage_ Grade].&amp;" c="(blank)"/>
            </range>
          </ranges>
        </level>
      </levels>
      <selections count="1">
        <selection n="[Range 3].[Insurance_Coverage_ Grad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6000000}" sourceName="[Range 1].[Month]">
  <data>
    <olap pivotCacheId="1558550220">
      <levels count="2">
        <level uniqueName="[Range 1].[Month].[(All)]" sourceCaption="(All)" count="0"/>
        <level uniqueName="[Range 1].[Month].[Month]" sourceCaption="Month" count="13">
          <ranges>
            <range startItem="0">
              <i n="[Range 1].[Month].&amp;[April]" c="April"/>
              <i n="[Range 1].[Month].&amp;[August]" c="August"/>
              <i n="[Range 1].[Month].&amp;[December]" c="December"/>
              <i n="[Range 1].[Month].&amp;[February]" c="February"/>
              <i n="[Range 1].[Month].&amp;[January]" c="January"/>
              <i n="[Range 1].[Month].&amp;[July]" c="July"/>
              <i n="[Range 1].[Month].&amp;[June]" c="June"/>
              <i n="[Range 1].[Month].&amp;[March]" c="March"/>
              <i n="[Range 1].[Month].&amp;[May]" c="May"/>
              <i n="[Range 1].[Month].&amp;[November]" c="November"/>
              <i n="[Range 1].[Month].&amp;[October]" c="October"/>
              <i n="[Range 1].[Month].&amp;[September]" c="September"/>
              <i n="[Range 1].[Month].&amp;" c="(blank)"/>
            </range>
          </ranges>
        </level>
      </levels>
      <selections count="1">
        <selection n="[Range 1].[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00000000-0014-0000-FFFF-FFFF01000000}" cache="Slicer_Department" caption="Department" level="1" rowHeight="241300"/>
  <slicer name="Diagnosis_Type" xr10:uid="{00000000-0014-0000-FFFF-FFFF02000000}" cache="Slicer_Diagnosis_Type" caption="Diagnosis_Type" level="1" rowHeight="241300"/>
  <slicer name="Length_of_Stay" xr10:uid="{00000000-0014-0000-FFFF-FFFF03000000}" cache="Slicer_Length_of_Stay" caption="Length_of_Stay" startItem="1" level="1" rowHeight="241300"/>
  <slicer name="Readmission" xr10:uid="{00000000-0014-0000-FFFF-FFFF04000000}" cache="Slicer_Readmission" caption="Readmission" level="1" rowHeight="241300"/>
  <slicer name="Insurance_Coverage_ Grade" xr10:uid="{00000000-0014-0000-FFFF-FFFF05000000}" cache="Slicer_Insurance_Coverage__Grade" caption="Insurance_Coverage_ Grade" level="1" rowHeight="241300"/>
  <slicer name="Month" xr10:uid="{00000000-0014-0000-FFFF-FFFF06000000}" cache="Slicer_Month" caption="Month" level="1"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Wood Type">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Y300"/>
  <sheetViews>
    <sheetView topLeftCell="Q135" zoomScale="70" zoomScaleNormal="70" workbookViewId="0">
      <selection activeCell="Y143" sqref="Y143:Y145"/>
    </sheetView>
  </sheetViews>
  <sheetFormatPr defaultRowHeight="14.25" x14ac:dyDescent="0.2"/>
  <cols>
    <col min="1" max="1" width="13.625" bestFit="1" customWidth="1"/>
    <col min="2" max="2" width="26.875" bestFit="1" customWidth="1"/>
    <col min="3" max="3" width="8.375" customWidth="1"/>
    <col min="4" max="4" width="13.375" customWidth="1"/>
    <col min="5" max="5" width="11" customWidth="1"/>
    <col min="6" max="6" width="6.75" customWidth="1"/>
    <col min="7" max="7" width="11.25" customWidth="1"/>
    <col min="11" max="11" width="13.625" bestFit="1" customWidth="1"/>
    <col min="12" max="12" width="28.625" bestFit="1" customWidth="1"/>
    <col min="13" max="13" width="13.625" bestFit="1" customWidth="1"/>
    <col min="14" max="14" width="15.625" bestFit="1" customWidth="1"/>
    <col min="15" max="15" width="19.125" bestFit="1" customWidth="1"/>
    <col min="21" max="21" width="13.625" bestFit="1" customWidth="1"/>
    <col min="22" max="22" width="19.125" bestFit="1" customWidth="1"/>
    <col min="24" max="24" width="13.625" bestFit="1" customWidth="1"/>
    <col min="25" max="25" width="28.625" bestFit="1" customWidth="1"/>
  </cols>
  <sheetData>
    <row r="3" spans="1:2" x14ac:dyDescent="0.2">
      <c r="A3" s="5" t="s">
        <v>225</v>
      </c>
      <c r="B3" t="s">
        <v>228</v>
      </c>
    </row>
    <row r="4" spans="1:2" x14ac:dyDescent="0.2">
      <c r="A4" s="6" t="s">
        <v>233</v>
      </c>
      <c r="B4" s="4">
        <v>15</v>
      </c>
    </row>
    <row r="5" spans="1:2" x14ac:dyDescent="0.2">
      <c r="A5" s="6" t="s">
        <v>237</v>
      </c>
      <c r="B5" s="4">
        <v>16</v>
      </c>
    </row>
    <row r="6" spans="1:2" x14ac:dyDescent="0.2">
      <c r="A6" s="6" t="s">
        <v>241</v>
      </c>
      <c r="B6" s="4">
        <v>16</v>
      </c>
    </row>
    <row r="7" spans="1:2" x14ac:dyDescent="0.2">
      <c r="A7" s="6" t="s">
        <v>231</v>
      </c>
      <c r="B7" s="4">
        <v>22</v>
      </c>
    </row>
    <row r="8" spans="1:2" x14ac:dyDescent="0.2">
      <c r="A8" s="6" t="s">
        <v>230</v>
      </c>
      <c r="B8" s="4">
        <v>23</v>
      </c>
    </row>
    <row r="9" spans="1:2" x14ac:dyDescent="0.2">
      <c r="A9" s="6" t="s">
        <v>236</v>
      </c>
      <c r="B9" s="4">
        <v>15</v>
      </c>
    </row>
    <row r="10" spans="1:2" x14ac:dyDescent="0.2">
      <c r="A10" s="6" t="s">
        <v>235</v>
      </c>
      <c r="B10" s="4">
        <v>15</v>
      </c>
    </row>
    <row r="11" spans="1:2" x14ac:dyDescent="0.2">
      <c r="A11" s="6" t="s">
        <v>232</v>
      </c>
      <c r="B11" s="4">
        <v>17</v>
      </c>
    </row>
    <row r="12" spans="1:2" x14ac:dyDescent="0.2">
      <c r="A12" s="6" t="s">
        <v>234</v>
      </c>
      <c r="B12" s="4">
        <v>16</v>
      </c>
    </row>
    <row r="13" spans="1:2" x14ac:dyDescent="0.2">
      <c r="A13" s="6" t="s">
        <v>240</v>
      </c>
      <c r="B13" s="4">
        <v>15</v>
      </c>
    </row>
    <row r="14" spans="1:2" x14ac:dyDescent="0.2">
      <c r="A14" s="6" t="s">
        <v>239</v>
      </c>
      <c r="B14" s="4">
        <v>15</v>
      </c>
    </row>
    <row r="15" spans="1:2" x14ac:dyDescent="0.2">
      <c r="A15" s="6" t="s">
        <v>238</v>
      </c>
      <c r="B15" s="4">
        <v>15</v>
      </c>
    </row>
    <row r="16" spans="1:2" x14ac:dyDescent="0.2">
      <c r="A16" s="6" t="s">
        <v>226</v>
      </c>
      <c r="B16" s="4">
        <v>200</v>
      </c>
    </row>
    <row r="19" spans="1:13" x14ac:dyDescent="0.2">
      <c r="A19" s="5" t="s">
        <v>225</v>
      </c>
      <c r="B19" t="s">
        <v>229</v>
      </c>
    </row>
    <row r="20" spans="1:13" x14ac:dyDescent="0.2">
      <c r="A20" s="6" t="s">
        <v>25</v>
      </c>
      <c r="B20" s="8">
        <v>6.7714285714285714</v>
      </c>
    </row>
    <row r="21" spans="1:13" x14ac:dyDescent="0.2">
      <c r="A21" s="6" t="s">
        <v>41</v>
      </c>
      <c r="B21" s="8">
        <v>7.3255813953488369</v>
      </c>
      <c r="K21" s="5" t="s">
        <v>225</v>
      </c>
      <c r="L21" t="s">
        <v>229</v>
      </c>
      <c r="M21" t="s">
        <v>228</v>
      </c>
    </row>
    <row r="22" spans="1:13" x14ac:dyDescent="0.2">
      <c r="A22" s="6" t="s">
        <v>16</v>
      </c>
      <c r="B22" s="8">
        <v>7.7222222222222223</v>
      </c>
      <c r="K22" s="6" t="s">
        <v>244</v>
      </c>
      <c r="L22" s="8">
        <v>7.1551724137931032</v>
      </c>
      <c r="M22" s="4">
        <v>58</v>
      </c>
    </row>
    <row r="23" spans="1:13" x14ac:dyDescent="0.2">
      <c r="A23" s="6" t="s">
        <v>19</v>
      </c>
      <c r="B23" s="8">
        <v>8.0810810810810807</v>
      </c>
      <c r="K23" s="6" t="s">
        <v>245</v>
      </c>
      <c r="L23" s="8">
        <v>7.9629629629629628</v>
      </c>
      <c r="M23" s="4">
        <v>54</v>
      </c>
    </row>
    <row r="24" spans="1:13" x14ac:dyDescent="0.2">
      <c r="A24" s="6" t="s">
        <v>12</v>
      </c>
      <c r="B24" s="8">
        <v>8.0612244897959187</v>
      </c>
      <c r="K24" s="6" t="s">
        <v>246</v>
      </c>
      <c r="L24" s="8">
        <v>7.7159090909090908</v>
      </c>
      <c r="M24" s="4">
        <v>88</v>
      </c>
    </row>
    <row r="25" spans="1:13" x14ac:dyDescent="0.2">
      <c r="A25" s="6" t="s">
        <v>226</v>
      </c>
      <c r="B25" s="4">
        <v>7.62</v>
      </c>
      <c r="K25" s="6" t="s">
        <v>226</v>
      </c>
      <c r="L25" s="8">
        <v>7.62</v>
      </c>
      <c r="M25" s="4">
        <v>200</v>
      </c>
    </row>
    <row r="34" spans="1:12" x14ac:dyDescent="0.2">
      <c r="A34" s="5" t="s">
        <v>225</v>
      </c>
      <c r="B34" t="s">
        <v>228</v>
      </c>
    </row>
    <row r="35" spans="1:12" x14ac:dyDescent="0.2">
      <c r="A35" s="6" t="s">
        <v>25</v>
      </c>
      <c r="B35" s="4"/>
    </row>
    <row r="36" spans="1:12" x14ac:dyDescent="0.2">
      <c r="A36" s="7" t="s">
        <v>14</v>
      </c>
      <c r="B36" s="4">
        <v>27</v>
      </c>
      <c r="K36" s="5" t="s">
        <v>225</v>
      </c>
      <c r="L36" t="s">
        <v>228</v>
      </c>
    </row>
    <row r="37" spans="1:12" x14ac:dyDescent="0.2">
      <c r="A37" s="7" t="s">
        <v>21</v>
      </c>
      <c r="B37" s="4">
        <v>8</v>
      </c>
      <c r="K37" s="6" t="s">
        <v>244</v>
      </c>
      <c r="L37" s="4"/>
    </row>
    <row r="38" spans="1:12" x14ac:dyDescent="0.2">
      <c r="A38" s="6" t="s">
        <v>41</v>
      </c>
      <c r="B38" s="4"/>
      <c r="K38" s="7" t="s">
        <v>14</v>
      </c>
      <c r="L38" s="4">
        <v>38</v>
      </c>
    </row>
    <row r="39" spans="1:12" x14ac:dyDescent="0.2">
      <c r="A39" s="7" t="s">
        <v>14</v>
      </c>
      <c r="B39" s="4">
        <v>30</v>
      </c>
      <c r="K39" s="7" t="s">
        <v>21</v>
      </c>
      <c r="L39" s="4">
        <v>20</v>
      </c>
    </row>
    <row r="40" spans="1:12" x14ac:dyDescent="0.2">
      <c r="A40" s="7" t="s">
        <v>21</v>
      </c>
      <c r="B40" s="4">
        <v>13</v>
      </c>
      <c r="K40" s="6" t="s">
        <v>245</v>
      </c>
      <c r="L40" s="4"/>
    </row>
    <row r="41" spans="1:12" x14ac:dyDescent="0.2">
      <c r="A41" s="6" t="s">
        <v>16</v>
      </c>
      <c r="B41" s="4"/>
      <c r="K41" s="7" t="s">
        <v>14</v>
      </c>
      <c r="L41" s="4">
        <v>39</v>
      </c>
    </row>
    <row r="42" spans="1:12" x14ac:dyDescent="0.2">
      <c r="A42" s="7" t="s">
        <v>14</v>
      </c>
      <c r="B42" s="4">
        <v>22</v>
      </c>
      <c r="K42" s="7" t="s">
        <v>21</v>
      </c>
      <c r="L42" s="4">
        <v>15</v>
      </c>
    </row>
    <row r="43" spans="1:12" x14ac:dyDescent="0.2">
      <c r="A43" s="7" t="s">
        <v>21</v>
      </c>
      <c r="B43" s="4">
        <v>14</v>
      </c>
      <c r="K43" s="6" t="s">
        <v>246</v>
      </c>
      <c r="L43" s="4"/>
    </row>
    <row r="44" spans="1:12" x14ac:dyDescent="0.2">
      <c r="A44" s="6" t="s">
        <v>19</v>
      </c>
      <c r="B44" s="4"/>
      <c r="K44" s="7" t="s">
        <v>14</v>
      </c>
      <c r="L44" s="4">
        <v>59</v>
      </c>
    </row>
    <row r="45" spans="1:12" x14ac:dyDescent="0.2">
      <c r="A45" s="7" t="s">
        <v>14</v>
      </c>
      <c r="B45" s="4">
        <v>24</v>
      </c>
      <c r="K45" s="7" t="s">
        <v>21</v>
      </c>
      <c r="L45" s="4">
        <v>29</v>
      </c>
    </row>
    <row r="46" spans="1:12" x14ac:dyDescent="0.2">
      <c r="A46" s="7" t="s">
        <v>21</v>
      </c>
      <c r="B46" s="4">
        <v>13</v>
      </c>
      <c r="K46" s="6" t="s">
        <v>226</v>
      </c>
      <c r="L46" s="4">
        <v>200</v>
      </c>
    </row>
    <row r="47" spans="1:12" x14ac:dyDescent="0.2">
      <c r="A47" s="6" t="s">
        <v>12</v>
      </c>
      <c r="B47" s="4"/>
    </row>
    <row r="48" spans="1:12" x14ac:dyDescent="0.2">
      <c r="A48" s="7" t="s">
        <v>14</v>
      </c>
      <c r="B48" s="4">
        <v>33</v>
      </c>
    </row>
    <row r="49" spans="1:12" x14ac:dyDescent="0.2">
      <c r="A49" s="7" t="s">
        <v>21</v>
      </c>
      <c r="B49" s="4">
        <v>16</v>
      </c>
    </row>
    <row r="50" spans="1:12" x14ac:dyDescent="0.2">
      <c r="A50" s="6" t="s">
        <v>226</v>
      </c>
      <c r="B50" s="4">
        <v>200</v>
      </c>
    </row>
    <row r="51" spans="1:12" x14ac:dyDescent="0.2">
      <c r="K51" s="5" t="s">
        <v>225</v>
      </c>
      <c r="L51" t="s">
        <v>224</v>
      </c>
    </row>
    <row r="52" spans="1:12" x14ac:dyDescent="0.2">
      <c r="K52" s="6" t="s">
        <v>25</v>
      </c>
      <c r="L52" s="2">
        <v>282052.5</v>
      </c>
    </row>
    <row r="53" spans="1:12" x14ac:dyDescent="0.2">
      <c r="K53" s="6" t="s">
        <v>41</v>
      </c>
      <c r="L53" s="2">
        <v>369031.7</v>
      </c>
    </row>
    <row r="54" spans="1:12" x14ac:dyDescent="0.2">
      <c r="A54" s="5" t="s">
        <v>225</v>
      </c>
      <c r="B54" t="s">
        <v>228</v>
      </c>
      <c r="K54" s="6" t="s">
        <v>16</v>
      </c>
      <c r="L54" s="2">
        <v>321178.36</v>
      </c>
    </row>
    <row r="55" spans="1:12" x14ac:dyDescent="0.2">
      <c r="A55" s="6" t="s">
        <v>20</v>
      </c>
      <c r="B55" s="4"/>
      <c r="K55" s="6" t="s">
        <v>19</v>
      </c>
      <c r="L55" s="2">
        <v>364448.88</v>
      </c>
    </row>
    <row r="56" spans="1:12" x14ac:dyDescent="0.2">
      <c r="A56" s="7" t="s">
        <v>14</v>
      </c>
      <c r="B56" s="4">
        <v>37</v>
      </c>
      <c r="K56" s="6" t="s">
        <v>12</v>
      </c>
      <c r="L56" s="2">
        <v>452196.96</v>
      </c>
    </row>
    <row r="57" spans="1:12" x14ac:dyDescent="0.2">
      <c r="A57" s="7" t="s">
        <v>21</v>
      </c>
      <c r="B57" s="4">
        <v>14</v>
      </c>
      <c r="K57" s="6" t="s">
        <v>226</v>
      </c>
      <c r="L57" s="2">
        <v>1788908.4</v>
      </c>
    </row>
    <row r="58" spans="1:12" x14ac:dyDescent="0.2">
      <c r="A58" s="6" t="s">
        <v>17</v>
      </c>
      <c r="B58" s="4"/>
    </row>
    <row r="59" spans="1:12" x14ac:dyDescent="0.2">
      <c r="A59" s="7" t="s">
        <v>14</v>
      </c>
      <c r="B59" s="4">
        <v>22</v>
      </c>
    </row>
    <row r="60" spans="1:12" x14ac:dyDescent="0.2">
      <c r="A60" s="7" t="s">
        <v>21</v>
      </c>
      <c r="B60" s="4">
        <v>11</v>
      </c>
    </row>
    <row r="61" spans="1:12" x14ac:dyDescent="0.2">
      <c r="A61" s="6" t="s">
        <v>13</v>
      </c>
      <c r="B61" s="4"/>
    </row>
    <row r="62" spans="1:12" x14ac:dyDescent="0.2">
      <c r="A62" s="7" t="s">
        <v>14</v>
      </c>
      <c r="B62" s="4">
        <v>22</v>
      </c>
    </row>
    <row r="63" spans="1:12" x14ac:dyDescent="0.2">
      <c r="A63" s="7" t="s">
        <v>21</v>
      </c>
      <c r="B63" s="4">
        <v>12</v>
      </c>
    </row>
    <row r="64" spans="1:12" x14ac:dyDescent="0.2">
      <c r="A64" s="6" t="s">
        <v>29</v>
      </c>
      <c r="B64" s="4"/>
    </row>
    <row r="65" spans="1:12" x14ac:dyDescent="0.2">
      <c r="A65" s="7" t="s">
        <v>14</v>
      </c>
      <c r="B65" s="4">
        <v>30</v>
      </c>
    </row>
    <row r="66" spans="1:12" x14ac:dyDescent="0.2">
      <c r="A66" s="7" t="s">
        <v>21</v>
      </c>
      <c r="B66" s="4">
        <v>13</v>
      </c>
      <c r="K66" s="5" t="s">
        <v>225</v>
      </c>
      <c r="L66" t="s">
        <v>247</v>
      </c>
    </row>
    <row r="67" spans="1:12" x14ac:dyDescent="0.2">
      <c r="A67" s="6" t="s">
        <v>26</v>
      </c>
      <c r="B67" s="4"/>
      <c r="K67" s="6" t="s">
        <v>25</v>
      </c>
      <c r="L67" s="8">
        <v>7.7914285714285709</v>
      </c>
    </row>
    <row r="68" spans="1:12" x14ac:dyDescent="0.2">
      <c r="A68" s="7" t="s">
        <v>14</v>
      </c>
      <c r="B68" s="4">
        <v>25</v>
      </c>
      <c r="K68" s="6" t="s">
        <v>41</v>
      </c>
      <c r="L68" s="8">
        <v>7.6581395348837216</v>
      </c>
    </row>
    <row r="69" spans="1:12" x14ac:dyDescent="0.2">
      <c r="A69" s="7" t="s">
        <v>21</v>
      </c>
      <c r="B69" s="4">
        <v>14</v>
      </c>
      <c r="K69" s="6" t="s">
        <v>16</v>
      </c>
      <c r="L69" s="8">
        <v>7.6777777777777771</v>
      </c>
    </row>
    <row r="70" spans="1:12" x14ac:dyDescent="0.2">
      <c r="A70" s="6" t="s">
        <v>226</v>
      </c>
      <c r="B70" s="4">
        <v>200</v>
      </c>
      <c r="K70" s="6" t="s">
        <v>19</v>
      </c>
      <c r="L70" s="8">
        <v>7.3810810810810814</v>
      </c>
    </row>
    <row r="71" spans="1:12" x14ac:dyDescent="0.2">
      <c r="K71" s="6" t="s">
        <v>12</v>
      </c>
      <c r="L71" s="8">
        <v>7.5224489795918368</v>
      </c>
    </row>
    <row r="72" spans="1:12" x14ac:dyDescent="0.2">
      <c r="K72" s="6" t="s">
        <v>226</v>
      </c>
      <c r="L72" s="8">
        <v>7.6004999999999994</v>
      </c>
    </row>
    <row r="73" spans="1:12" x14ac:dyDescent="0.2">
      <c r="A73" s="5" t="s">
        <v>225</v>
      </c>
      <c r="B73" t="s">
        <v>227</v>
      </c>
    </row>
    <row r="74" spans="1:12" x14ac:dyDescent="0.2">
      <c r="A74" s="6">
        <v>2</v>
      </c>
      <c r="B74" s="2">
        <v>2311.8434782608697</v>
      </c>
    </row>
    <row r="75" spans="1:12" x14ac:dyDescent="0.2">
      <c r="A75" s="6">
        <v>3</v>
      </c>
      <c r="B75" s="2">
        <v>3510.9716666666664</v>
      </c>
    </row>
    <row r="76" spans="1:12" x14ac:dyDescent="0.2">
      <c r="A76" s="6">
        <v>4</v>
      </c>
      <c r="B76" s="2">
        <v>4393.7371428571432</v>
      </c>
    </row>
    <row r="77" spans="1:12" x14ac:dyDescent="0.2">
      <c r="A77" s="6">
        <v>5</v>
      </c>
      <c r="B77" s="2">
        <v>5806.6333333333332</v>
      </c>
    </row>
    <row r="78" spans="1:12" x14ac:dyDescent="0.2">
      <c r="A78" s="6">
        <v>6</v>
      </c>
      <c r="B78" s="2">
        <v>6664.1928000000007</v>
      </c>
    </row>
    <row r="79" spans="1:12" x14ac:dyDescent="0.2">
      <c r="A79" s="6">
        <v>7</v>
      </c>
      <c r="B79" s="2">
        <v>8294.9005263157887</v>
      </c>
    </row>
    <row r="80" spans="1:12" x14ac:dyDescent="0.2">
      <c r="A80" s="6">
        <v>8</v>
      </c>
      <c r="B80" s="2">
        <v>9446.3212500000009</v>
      </c>
    </row>
    <row r="81" spans="1:12" x14ac:dyDescent="0.2">
      <c r="A81" s="6">
        <v>9</v>
      </c>
      <c r="B81" s="2">
        <v>10075.065000000001</v>
      </c>
    </row>
    <row r="82" spans="1:12" x14ac:dyDescent="0.2">
      <c r="A82" s="6">
        <v>10</v>
      </c>
      <c r="B82" s="2">
        <v>10963.450769230769</v>
      </c>
      <c r="K82" s="5" t="s">
        <v>225</v>
      </c>
      <c r="L82" t="s">
        <v>247</v>
      </c>
    </row>
    <row r="83" spans="1:12" x14ac:dyDescent="0.2">
      <c r="A83" s="6">
        <v>11</v>
      </c>
      <c r="B83" s="2">
        <v>12937.257857142857</v>
      </c>
      <c r="K83" s="6">
        <v>2</v>
      </c>
      <c r="L83" s="8">
        <v>8.6347826086956516</v>
      </c>
    </row>
    <row r="84" spans="1:12" x14ac:dyDescent="0.2">
      <c r="A84" s="6">
        <v>12</v>
      </c>
      <c r="B84" s="2">
        <v>14915.177857142857</v>
      </c>
      <c r="K84" s="6">
        <v>3</v>
      </c>
      <c r="L84" s="8">
        <v>8.4499999999999993</v>
      </c>
    </row>
    <row r="85" spans="1:12" x14ac:dyDescent="0.2">
      <c r="A85" s="6">
        <v>13</v>
      </c>
      <c r="B85" s="2">
        <v>15617.340555555556</v>
      </c>
      <c r="K85" s="6">
        <v>4</v>
      </c>
      <c r="L85" s="8">
        <v>8.6214285714285719</v>
      </c>
    </row>
    <row r="86" spans="1:12" x14ac:dyDescent="0.2">
      <c r="A86" s="6">
        <v>14</v>
      </c>
      <c r="B86" s="2">
        <v>17270.470769230767</v>
      </c>
      <c r="K86" s="6">
        <v>5</v>
      </c>
      <c r="L86" s="8">
        <v>8.1333333333333329</v>
      </c>
    </row>
    <row r="87" spans="1:12" x14ac:dyDescent="0.2">
      <c r="A87" s="6" t="s">
        <v>226</v>
      </c>
      <c r="B87" s="2">
        <v>8944.5419999999995</v>
      </c>
      <c r="K87" s="6">
        <v>6</v>
      </c>
      <c r="L87" s="8">
        <v>7.8679999999999994</v>
      </c>
    </row>
    <row r="88" spans="1:12" x14ac:dyDescent="0.2">
      <c r="K88" s="6">
        <v>7</v>
      </c>
      <c r="L88" s="8">
        <v>7.7789473684210533</v>
      </c>
    </row>
    <row r="89" spans="1:12" x14ac:dyDescent="0.2">
      <c r="K89" s="6">
        <v>8</v>
      </c>
      <c r="L89" s="8">
        <v>7.8250000000000002</v>
      </c>
    </row>
    <row r="90" spans="1:12" x14ac:dyDescent="0.2">
      <c r="A90" s="5" t="s">
        <v>225</v>
      </c>
      <c r="B90" t="s">
        <v>227</v>
      </c>
      <c r="K90" s="6">
        <v>9</v>
      </c>
      <c r="L90" s="8">
        <v>7.2749999999999995</v>
      </c>
    </row>
    <row r="91" spans="1:12" x14ac:dyDescent="0.2">
      <c r="A91" s="6" t="s">
        <v>25</v>
      </c>
      <c r="B91" s="2">
        <v>8058.6428571428569</v>
      </c>
      <c r="K91" s="6">
        <v>10</v>
      </c>
      <c r="L91" s="8">
        <v>7.3307692307692305</v>
      </c>
    </row>
    <row r="92" spans="1:12" x14ac:dyDescent="0.2">
      <c r="A92" s="6" t="s">
        <v>41</v>
      </c>
      <c r="B92" s="2">
        <v>8582.1325581395358</v>
      </c>
      <c r="K92" s="6">
        <v>11</v>
      </c>
      <c r="L92" s="8">
        <v>6.9357142857142851</v>
      </c>
    </row>
    <row r="93" spans="1:12" x14ac:dyDescent="0.2">
      <c r="A93" s="6" t="s">
        <v>16</v>
      </c>
      <c r="B93" s="2">
        <v>8921.6211111111115</v>
      </c>
      <c r="K93" s="6">
        <v>12</v>
      </c>
      <c r="L93" s="8">
        <v>6.5785714285714283</v>
      </c>
    </row>
    <row r="94" spans="1:12" x14ac:dyDescent="0.2">
      <c r="A94" s="6" t="s">
        <v>19</v>
      </c>
      <c r="B94" s="2">
        <v>9849.9697297297298</v>
      </c>
      <c r="K94" s="6">
        <v>13</v>
      </c>
      <c r="L94" s="8">
        <v>6.3666666666666663</v>
      </c>
    </row>
    <row r="95" spans="1:12" x14ac:dyDescent="0.2">
      <c r="A95" s="6" t="s">
        <v>12</v>
      </c>
      <c r="B95" s="2">
        <v>9228.5093877551026</v>
      </c>
      <c r="K95" s="6">
        <v>14</v>
      </c>
      <c r="L95" s="8">
        <v>6.3076923076923075</v>
      </c>
    </row>
    <row r="96" spans="1:12" x14ac:dyDescent="0.2">
      <c r="A96" s="6" t="s">
        <v>226</v>
      </c>
      <c r="B96" s="2">
        <v>8944.5419999999995</v>
      </c>
      <c r="K96" s="6" t="s">
        <v>226</v>
      </c>
      <c r="L96" s="8">
        <v>7.6004999999999994</v>
      </c>
    </row>
    <row r="99" spans="1:12" x14ac:dyDescent="0.2">
      <c r="K99" s="5" t="s">
        <v>225</v>
      </c>
      <c r="L99" t="s">
        <v>247</v>
      </c>
    </row>
    <row r="100" spans="1:12" x14ac:dyDescent="0.2">
      <c r="K100" s="9">
        <v>1625.54</v>
      </c>
      <c r="L100" s="4">
        <v>9.3000000000000007</v>
      </c>
    </row>
    <row r="101" spans="1:12" x14ac:dyDescent="0.2">
      <c r="K101" s="9">
        <v>1723.02</v>
      </c>
      <c r="L101" s="4">
        <v>8.3000000000000007</v>
      </c>
    </row>
    <row r="102" spans="1:12" x14ac:dyDescent="0.2">
      <c r="K102" s="9">
        <v>1763.37</v>
      </c>
      <c r="L102" s="4">
        <v>7.7</v>
      </c>
    </row>
    <row r="103" spans="1:12" x14ac:dyDescent="0.2">
      <c r="K103" s="9">
        <v>1819.77</v>
      </c>
      <c r="L103" s="4">
        <v>8.3000000000000007</v>
      </c>
    </row>
    <row r="104" spans="1:12" x14ac:dyDescent="0.2">
      <c r="A104" s="5" t="s">
        <v>225</v>
      </c>
      <c r="B104" t="s">
        <v>227</v>
      </c>
      <c r="K104" s="9">
        <v>1852.09</v>
      </c>
      <c r="L104" s="4">
        <v>7.9</v>
      </c>
    </row>
    <row r="105" spans="1:12" x14ac:dyDescent="0.2">
      <c r="A105" s="6" t="s">
        <v>20</v>
      </c>
      <c r="B105" s="2">
        <v>9036.495098039215</v>
      </c>
      <c r="K105" s="9">
        <v>1886.36</v>
      </c>
      <c r="L105" s="4">
        <v>8.5</v>
      </c>
    </row>
    <row r="106" spans="1:12" x14ac:dyDescent="0.2">
      <c r="A106" s="6" t="s">
        <v>17</v>
      </c>
      <c r="B106" s="2">
        <v>7247.7327272727271</v>
      </c>
      <c r="K106" s="9">
        <v>1929.97</v>
      </c>
      <c r="L106" s="4">
        <v>8.5</v>
      </c>
    </row>
    <row r="107" spans="1:12" x14ac:dyDescent="0.2">
      <c r="A107" s="6" t="s">
        <v>13</v>
      </c>
      <c r="B107" s="2">
        <v>10498.456176470589</v>
      </c>
      <c r="K107" s="9">
        <v>2130.35</v>
      </c>
      <c r="L107" s="4">
        <v>9.6</v>
      </c>
    </row>
    <row r="108" spans="1:12" x14ac:dyDescent="0.2">
      <c r="A108" s="6" t="s">
        <v>29</v>
      </c>
      <c r="B108" s="2">
        <v>9111.2758139534872</v>
      </c>
      <c r="K108" s="9">
        <v>2232.73</v>
      </c>
      <c r="L108" s="4">
        <v>8.6999999999999993</v>
      </c>
    </row>
    <row r="109" spans="1:12" x14ac:dyDescent="0.2">
      <c r="A109" s="6" t="s">
        <v>26</v>
      </c>
      <c r="B109" s="2">
        <v>8721.5282051282047</v>
      </c>
      <c r="K109" s="9">
        <v>2263.56</v>
      </c>
      <c r="L109" s="4">
        <v>8.6999999999999993</v>
      </c>
    </row>
    <row r="110" spans="1:12" x14ac:dyDescent="0.2">
      <c r="A110" s="6" t="s">
        <v>226</v>
      </c>
      <c r="B110" s="2">
        <v>8944.5419999999995</v>
      </c>
      <c r="K110" s="9">
        <v>2316.3200000000002</v>
      </c>
      <c r="L110" s="4">
        <v>8.1999999999999993</v>
      </c>
    </row>
    <row r="111" spans="1:12" x14ac:dyDescent="0.2">
      <c r="K111" s="9">
        <v>2349.0500000000002</v>
      </c>
      <c r="L111" s="4">
        <v>9.4</v>
      </c>
    </row>
    <row r="112" spans="1:12" x14ac:dyDescent="0.2">
      <c r="K112" s="9">
        <v>2402.41</v>
      </c>
      <c r="L112" s="4">
        <v>9.5</v>
      </c>
    </row>
    <row r="113" spans="11:14" x14ac:dyDescent="0.2">
      <c r="K113" s="9">
        <v>2418.67</v>
      </c>
      <c r="L113" s="4">
        <v>8.1</v>
      </c>
    </row>
    <row r="114" spans="11:14" x14ac:dyDescent="0.2">
      <c r="K114" s="9">
        <v>2445.54</v>
      </c>
      <c r="L114" s="4">
        <v>8.5</v>
      </c>
    </row>
    <row r="115" spans="11:14" x14ac:dyDescent="0.2">
      <c r="K115" s="9">
        <v>2501</v>
      </c>
      <c r="L115" s="4">
        <v>8.5</v>
      </c>
    </row>
    <row r="116" spans="11:14" x14ac:dyDescent="0.2">
      <c r="K116" s="9">
        <v>2508.35</v>
      </c>
      <c r="L116" s="4">
        <v>8.1</v>
      </c>
    </row>
    <row r="117" spans="11:14" x14ac:dyDescent="0.2">
      <c r="K117" s="9">
        <v>2539.9</v>
      </c>
      <c r="L117" s="4">
        <v>8.1</v>
      </c>
    </row>
    <row r="118" spans="11:14" x14ac:dyDescent="0.2">
      <c r="K118" s="9">
        <v>2590.12</v>
      </c>
      <c r="L118" s="4">
        <v>7.8</v>
      </c>
    </row>
    <row r="119" spans="11:14" x14ac:dyDescent="0.2">
      <c r="K119" s="9">
        <v>2644.36</v>
      </c>
      <c r="L119" s="4">
        <v>7.9</v>
      </c>
    </row>
    <row r="120" spans="11:14" x14ac:dyDescent="0.2">
      <c r="K120" s="9">
        <v>2749.21</v>
      </c>
      <c r="L120" s="4">
        <v>8.1999999999999993</v>
      </c>
    </row>
    <row r="121" spans="11:14" x14ac:dyDescent="0.2">
      <c r="K121" s="9">
        <v>2750.13</v>
      </c>
      <c r="L121" s="4">
        <v>8.3000000000000007</v>
      </c>
    </row>
    <row r="122" spans="11:14" x14ac:dyDescent="0.2">
      <c r="K122" s="9">
        <v>2779.24</v>
      </c>
      <c r="L122" s="4">
        <v>9.4</v>
      </c>
      <c r="M122" s="5" t="s">
        <v>225</v>
      </c>
      <c r="N122" t="s">
        <v>228</v>
      </c>
    </row>
    <row r="123" spans="11:14" x14ac:dyDescent="0.2">
      <c r="K123" s="9">
        <v>2791.02</v>
      </c>
      <c r="L123" s="4">
        <v>9.3000000000000007</v>
      </c>
      <c r="M123" s="6" t="s">
        <v>20</v>
      </c>
      <c r="N123" s="4">
        <v>51</v>
      </c>
    </row>
    <row r="124" spans="11:14" x14ac:dyDescent="0.2">
      <c r="K124" s="9">
        <v>2955.19</v>
      </c>
      <c r="L124" s="4">
        <v>9.5</v>
      </c>
      <c r="M124" s="6" t="s">
        <v>17</v>
      </c>
      <c r="N124" s="4">
        <v>33</v>
      </c>
    </row>
    <row r="125" spans="11:14" x14ac:dyDescent="0.2">
      <c r="K125" s="9">
        <v>2996.16</v>
      </c>
      <c r="L125" s="4">
        <v>9.1999999999999993</v>
      </c>
      <c r="M125" s="6" t="s">
        <v>13</v>
      </c>
      <c r="N125" s="4">
        <v>34</v>
      </c>
    </row>
    <row r="126" spans="11:14" x14ac:dyDescent="0.2">
      <c r="K126" s="9">
        <v>3098.91</v>
      </c>
      <c r="L126" s="4">
        <v>8.5</v>
      </c>
      <c r="M126" s="6" t="s">
        <v>29</v>
      </c>
      <c r="N126" s="4">
        <v>43</v>
      </c>
    </row>
    <row r="127" spans="11:14" x14ac:dyDescent="0.2">
      <c r="K127" s="9">
        <v>3167.25</v>
      </c>
      <c r="L127" s="4">
        <v>9</v>
      </c>
      <c r="M127" s="6" t="s">
        <v>26</v>
      </c>
      <c r="N127" s="4">
        <v>39</v>
      </c>
    </row>
    <row r="128" spans="11:14" x14ac:dyDescent="0.2">
      <c r="K128" s="9">
        <v>3306.21</v>
      </c>
      <c r="L128" s="4">
        <v>8.6999999999999993</v>
      </c>
      <c r="M128" s="6" t="s">
        <v>226</v>
      </c>
      <c r="N128" s="4">
        <v>200</v>
      </c>
    </row>
    <row r="129" spans="11:25" x14ac:dyDescent="0.2">
      <c r="K129" s="9">
        <v>3400.9</v>
      </c>
      <c r="L129" s="4">
        <v>8.5</v>
      </c>
    </row>
    <row r="130" spans="11:25" x14ac:dyDescent="0.2">
      <c r="K130" s="9">
        <v>3410.41</v>
      </c>
      <c r="L130" s="4">
        <v>7.8</v>
      </c>
    </row>
    <row r="131" spans="11:25" x14ac:dyDescent="0.2">
      <c r="K131" s="9">
        <v>3436.65</v>
      </c>
      <c r="L131" s="4">
        <v>8.9</v>
      </c>
    </row>
    <row r="132" spans="11:25" x14ac:dyDescent="0.2">
      <c r="K132" s="9">
        <v>3533.54</v>
      </c>
      <c r="L132" s="4">
        <v>8.1999999999999993</v>
      </c>
    </row>
    <row r="133" spans="11:25" x14ac:dyDescent="0.2">
      <c r="K133" s="9">
        <v>3539.98</v>
      </c>
      <c r="L133" s="4">
        <v>7.9</v>
      </c>
    </row>
    <row r="134" spans="11:25" x14ac:dyDescent="0.2">
      <c r="K134" s="9">
        <v>3560.5</v>
      </c>
      <c r="L134" s="4">
        <v>9.3000000000000007</v>
      </c>
    </row>
    <row r="135" spans="11:25" x14ac:dyDescent="0.2">
      <c r="K135" s="9">
        <v>3587.57</v>
      </c>
      <c r="L135" s="4">
        <v>8.6999999999999993</v>
      </c>
    </row>
    <row r="136" spans="11:25" x14ac:dyDescent="0.2">
      <c r="K136" s="9">
        <v>3600.76</v>
      </c>
      <c r="L136" s="4">
        <v>9.1</v>
      </c>
    </row>
    <row r="137" spans="11:25" x14ac:dyDescent="0.2">
      <c r="K137" s="9">
        <v>3675.87</v>
      </c>
      <c r="L137" s="4">
        <v>8.6</v>
      </c>
    </row>
    <row r="138" spans="11:25" x14ac:dyDescent="0.2">
      <c r="K138" s="9">
        <v>3774.22</v>
      </c>
      <c r="L138" s="4">
        <v>9</v>
      </c>
    </row>
    <row r="139" spans="11:25" x14ac:dyDescent="0.2">
      <c r="K139" s="9">
        <v>3863.62</v>
      </c>
      <c r="L139" s="4">
        <v>9.4</v>
      </c>
    </row>
    <row r="140" spans="11:25" x14ac:dyDescent="0.2">
      <c r="K140" s="9">
        <v>3884.19</v>
      </c>
      <c r="L140" s="4">
        <v>7.9</v>
      </c>
    </row>
    <row r="141" spans="11:25" x14ac:dyDescent="0.2">
      <c r="K141" s="9">
        <v>3948.55</v>
      </c>
      <c r="L141" s="4">
        <v>7.9</v>
      </c>
      <c r="N141" s="5" t="s">
        <v>225</v>
      </c>
      <c r="O141" t="s">
        <v>228</v>
      </c>
    </row>
    <row r="142" spans="11:25" x14ac:dyDescent="0.2">
      <c r="K142" s="9">
        <v>4020.95</v>
      </c>
      <c r="L142" s="4">
        <v>9.1</v>
      </c>
      <c r="N142" s="6" t="s">
        <v>233</v>
      </c>
      <c r="O142" s="4">
        <v>6</v>
      </c>
      <c r="X142" s="5" t="s">
        <v>225</v>
      </c>
      <c r="Y142" t="s">
        <v>247</v>
      </c>
    </row>
    <row r="143" spans="11:25" x14ac:dyDescent="0.2">
      <c r="K143" s="9">
        <v>4106.6499999999996</v>
      </c>
      <c r="L143" s="4">
        <v>8.5</v>
      </c>
      <c r="N143" s="6" t="s">
        <v>237</v>
      </c>
      <c r="O143" s="4">
        <v>8</v>
      </c>
      <c r="X143" s="6" t="s">
        <v>244</v>
      </c>
      <c r="Y143" s="15">
        <v>8.4155172413793107</v>
      </c>
    </row>
    <row r="144" spans="11:25" x14ac:dyDescent="0.2">
      <c r="K144" s="9">
        <v>4124.28</v>
      </c>
      <c r="L144" s="4">
        <v>7.5</v>
      </c>
      <c r="N144" s="6" t="s">
        <v>241</v>
      </c>
      <c r="O144" s="4">
        <v>8</v>
      </c>
      <c r="X144" s="6" t="s">
        <v>245</v>
      </c>
      <c r="Y144" s="15">
        <v>6.7759259259259252</v>
      </c>
    </row>
    <row r="145" spans="11:25" x14ac:dyDescent="0.2">
      <c r="K145" s="9">
        <v>4132.78</v>
      </c>
      <c r="L145" s="4">
        <v>7.7</v>
      </c>
      <c r="N145" s="6" t="s">
        <v>231</v>
      </c>
      <c r="O145" s="4">
        <v>6</v>
      </c>
      <c r="X145" s="6" t="s">
        <v>246</v>
      </c>
      <c r="Y145" s="15">
        <v>7.5693181818181818</v>
      </c>
    </row>
    <row r="146" spans="11:25" x14ac:dyDescent="0.2">
      <c r="K146" s="9">
        <v>4159.07</v>
      </c>
      <c r="L146" s="4">
        <v>8.6999999999999993</v>
      </c>
      <c r="N146" s="6" t="s">
        <v>230</v>
      </c>
      <c r="O146" s="4">
        <v>7</v>
      </c>
      <c r="X146" s="6" t="s">
        <v>226</v>
      </c>
      <c r="Y146" s="4">
        <v>7.6004999999999994</v>
      </c>
    </row>
    <row r="147" spans="11:25" x14ac:dyDescent="0.2">
      <c r="K147" s="9">
        <v>4260.5600000000004</v>
      </c>
      <c r="L147" s="4">
        <v>8.6</v>
      </c>
      <c r="N147" s="6" t="s">
        <v>236</v>
      </c>
      <c r="O147" s="4">
        <v>2</v>
      </c>
    </row>
    <row r="148" spans="11:25" x14ac:dyDescent="0.2">
      <c r="K148" s="9">
        <v>4359.17</v>
      </c>
      <c r="L148" s="4">
        <v>8.9</v>
      </c>
      <c r="N148" s="6" t="s">
        <v>235</v>
      </c>
      <c r="O148" s="4">
        <v>6</v>
      </c>
    </row>
    <row r="149" spans="11:25" x14ac:dyDescent="0.2">
      <c r="K149" s="9">
        <v>4360.75</v>
      </c>
      <c r="L149" s="4">
        <v>8.3000000000000007</v>
      </c>
      <c r="N149" s="6" t="s">
        <v>232</v>
      </c>
      <c r="O149" s="4">
        <v>4</v>
      </c>
    </row>
    <row r="150" spans="11:25" x14ac:dyDescent="0.2">
      <c r="K150" s="9">
        <v>4373.45</v>
      </c>
      <c r="L150" s="4">
        <v>8</v>
      </c>
      <c r="N150" s="6" t="s">
        <v>234</v>
      </c>
      <c r="O150" s="4">
        <v>5</v>
      </c>
    </row>
    <row r="151" spans="11:25" x14ac:dyDescent="0.2">
      <c r="K151" s="9">
        <v>4524.87</v>
      </c>
      <c r="L151" s="4">
        <v>8.9</v>
      </c>
      <c r="N151" s="6" t="s">
        <v>240</v>
      </c>
      <c r="O151" s="4">
        <v>2</v>
      </c>
    </row>
    <row r="152" spans="11:25" x14ac:dyDescent="0.2">
      <c r="K152" s="9">
        <v>4816.96</v>
      </c>
      <c r="L152" s="4">
        <v>8.6999999999999993</v>
      </c>
      <c r="N152" s="6" t="s">
        <v>239</v>
      </c>
      <c r="O152" s="4">
        <v>8</v>
      </c>
    </row>
    <row r="153" spans="11:25" x14ac:dyDescent="0.2">
      <c r="K153" s="9">
        <v>4933.58</v>
      </c>
      <c r="L153" s="4">
        <v>7.9</v>
      </c>
      <c r="N153" s="6" t="s">
        <v>238</v>
      </c>
      <c r="O153" s="4">
        <v>2</v>
      </c>
    </row>
    <row r="154" spans="11:25" x14ac:dyDescent="0.2">
      <c r="K154" s="9">
        <v>5116.8</v>
      </c>
      <c r="L154" s="4">
        <v>8.4</v>
      </c>
      <c r="N154" s="6" t="s">
        <v>226</v>
      </c>
      <c r="O154" s="4">
        <v>64</v>
      </c>
    </row>
    <row r="155" spans="11:25" x14ac:dyDescent="0.2">
      <c r="K155" s="9">
        <v>5125.54</v>
      </c>
      <c r="L155" s="4">
        <v>7.6</v>
      </c>
    </row>
    <row r="156" spans="11:25" x14ac:dyDescent="0.2">
      <c r="K156" s="9">
        <v>5142.41</v>
      </c>
      <c r="L156" s="4">
        <v>8.9</v>
      </c>
    </row>
    <row r="157" spans="11:25" x14ac:dyDescent="0.2">
      <c r="K157" s="9">
        <v>5166.62</v>
      </c>
      <c r="L157" s="4">
        <v>7.8</v>
      </c>
      <c r="N157" s="5" t="s">
        <v>225</v>
      </c>
      <c r="O157" t="s">
        <v>228</v>
      </c>
      <c r="U157" s="5" t="s">
        <v>225</v>
      </c>
      <c r="V157" t="s">
        <v>228</v>
      </c>
    </row>
    <row r="158" spans="11:25" x14ac:dyDescent="0.2">
      <c r="K158" s="9">
        <v>5169.13</v>
      </c>
      <c r="L158" s="4">
        <v>7.2</v>
      </c>
      <c r="N158" s="6" t="s">
        <v>25</v>
      </c>
      <c r="O158" s="4">
        <v>35</v>
      </c>
      <c r="U158" s="6" t="s">
        <v>250</v>
      </c>
      <c r="V158" s="4"/>
    </row>
    <row r="159" spans="11:25" x14ac:dyDescent="0.2">
      <c r="K159" s="9">
        <v>5301.41</v>
      </c>
      <c r="L159" s="4">
        <v>8.5</v>
      </c>
      <c r="N159" s="6" t="s">
        <v>41</v>
      </c>
      <c r="O159" s="4">
        <v>43</v>
      </c>
      <c r="U159" s="7" t="s">
        <v>14</v>
      </c>
      <c r="V159" s="4">
        <v>27</v>
      </c>
    </row>
    <row r="160" spans="11:25" x14ac:dyDescent="0.2">
      <c r="K160" s="9">
        <v>5359.09</v>
      </c>
      <c r="L160" s="4">
        <v>8.3000000000000007</v>
      </c>
      <c r="N160" s="6" t="s">
        <v>16</v>
      </c>
      <c r="O160" s="4">
        <v>36</v>
      </c>
      <c r="U160" s="7" t="s">
        <v>21</v>
      </c>
      <c r="V160" s="4">
        <v>14</v>
      </c>
    </row>
    <row r="161" spans="11:22" x14ac:dyDescent="0.2">
      <c r="K161" s="9">
        <v>5383.06</v>
      </c>
      <c r="L161" s="4">
        <v>8.8000000000000007</v>
      </c>
      <c r="N161" s="6" t="s">
        <v>19</v>
      </c>
      <c r="O161" s="4">
        <v>37</v>
      </c>
      <c r="U161" s="6" t="s">
        <v>251</v>
      </c>
      <c r="V161" s="4"/>
    </row>
    <row r="162" spans="11:22" x14ac:dyDescent="0.2">
      <c r="K162" s="9">
        <v>5612.72</v>
      </c>
      <c r="L162" s="4">
        <v>8.3000000000000007</v>
      </c>
      <c r="N162" s="6" t="s">
        <v>12</v>
      </c>
      <c r="O162" s="4">
        <v>49</v>
      </c>
      <c r="U162" s="7" t="s">
        <v>14</v>
      </c>
      <c r="V162" s="4">
        <v>42</v>
      </c>
    </row>
    <row r="163" spans="11:22" x14ac:dyDescent="0.2">
      <c r="K163" s="9">
        <v>5659.8</v>
      </c>
      <c r="L163" s="4">
        <v>9</v>
      </c>
      <c r="N163" s="6" t="s">
        <v>226</v>
      </c>
      <c r="O163" s="4">
        <v>200</v>
      </c>
      <c r="U163" s="7" t="s">
        <v>21</v>
      </c>
      <c r="V163" s="4">
        <v>25</v>
      </c>
    </row>
    <row r="164" spans="11:22" x14ac:dyDescent="0.2">
      <c r="K164" s="9">
        <v>5809.64</v>
      </c>
      <c r="L164" s="4">
        <v>8.3000000000000007</v>
      </c>
      <c r="U164" s="6" t="s">
        <v>252</v>
      </c>
      <c r="V164" s="4"/>
    </row>
    <row r="165" spans="11:22" x14ac:dyDescent="0.2">
      <c r="K165" s="9">
        <v>5853.01</v>
      </c>
      <c r="L165" s="4">
        <v>8.1</v>
      </c>
      <c r="U165" s="7" t="s">
        <v>14</v>
      </c>
      <c r="V165" s="4">
        <v>67</v>
      </c>
    </row>
    <row r="166" spans="11:22" x14ac:dyDescent="0.2">
      <c r="K166" s="9">
        <v>5873.67</v>
      </c>
      <c r="L166" s="4">
        <v>8</v>
      </c>
      <c r="U166" s="7" t="s">
        <v>21</v>
      </c>
      <c r="V166" s="4">
        <v>25</v>
      </c>
    </row>
    <row r="167" spans="11:22" x14ac:dyDescent="0.2">
      <c r="K167" s="9">
        <v>5889.51</v>
      </c>
      <c r="L167" s="4">
        <v>8.1</v>
      </c>
      <c r="U167" s="6" t="s">
        <v>226</v>
      </c>
      <c r="V167" s="4">
        <v>200</v>
      </c>
    </row>
    <row r="168" spans="11:22" x14ac:dyDescent="0.2">
      <c r="K168" s="9">
        <v>6044.7</v>
      </c>
      <c r="L168" s="4">
        <v>7.8</v>
      </c>
    </row>
    <row r="169" spans="11:22" x14ac:dyDescent="0.2">
      <c r="K169" s="9">
        <v>6128.03</v>
      </c>
      <c r="L169" s="4">
        <v>8.4</v>
      </c>
    </row>
    <row r="170" spans="11:22" x14ac:dyDescent="0.2">
      <c r="K170" s="9">
        <v>6146.7</v>
      </c>
      <c r="L170" s="4">
        <v>8.5</v>
      </c>
    </row>
    <row r="171" spans="11:22" x14ac:dyDescent="0.2">
      <c r="K171" s="9">
        <v>6249.35</v>
      </c>
      <c r="L171" s="4">
        <v>8.3000000000000007</v>
      </c>
    </row>
    <row r="172" spans="11:22" x14ac:dyDescent="0.2">
      <c r="K172" s="9">
        <v>6295.16</v>
      </c>
      <c r="L172" s="4">
        <v>7.1</v>
      </c>
    </row>
    <row r="173" spans="11:22" x14ac:dyDescent="0.2">
      <c r="K173" s="9">
        <v>6350.77</v>
      </c>
      <c r="L173" s="4">
        <v>7.2</v>
      </c>
    </row>
    <row r="174" spans="11:22" x14ac:dyDescent="0.2">
      <c r="K174" s="9">
        <v>6384.6</v>
      </c>
      <c r="L174" s="4">
        <v>7.4</v>
      </c>
    </row>
    <row r="175" spans="11:22" x14ac:dyDescent="0.2">
      <c r="K175" s="9">
        <v>6517.61</v>
      </c>
      <c r="L175" s="4">
        <v>8.6999999999999993</v>
      </c>
    </row>
    <row r="176" spans="11:22" x14ac:dyDescent="0.2">
      <c r="K176" s="9">
        <v>6528.98</v>
      </c>
      <c r="L176" s="4">
        <v>7.4</v>
      </c>
    </row>
    <row r="177" spans="11:12" x14ac:dyDescent="0.2">
      <c r="K177" s="9">
        <v>6641.22</v>
      </c>
      <c r="L177" s="4">
        <v>8.1999999999999993</v>
      </c>
    </row>
    <row r="178" spans="11:12" x14ac:dyDescent="0.2">
      <c r="K178" s="9">
        <v>6707.93</v>
      </c>
      <c r="L178" s="4">
        <v>8.6999999999999993</v>
      </c>
    </row>
    <row r="179" spans="11:12" x14ac:dyDescent="0.2">
      <c r="K179" s="9">
        <v>6722.22</v>
      </c>
      <c r="L179" s="4">
        <v>8.4</v>
      </c>
    </row>
    <row r="180" spans="11:12" x14ac:dyDescent="0.2">
      <c r="K180" s="9">
        <v>6814.24</v>
      </c>
      <c r="L180" s="4">
        <v>7.5</v>
      </c>
    </row>
    <row r="181" spans="11:12" x14ac:dyDescent="0.2">
      <c r="K181" s="9">
        <v>6892.64</v>
      </c>
      <c r="L181" s="4">
        <v>8.3000000000000007</v>
      </c>
    </row>
    <row r="182" spans="11:12" x14ac:dyDescent="0.2">
      <c r="K182" s="9">
        <v>7075.2</v>
      </c>
      <c r="L182" s="4">
        <v>8.4</v>
      </c>
    </row>
    <row r="183" spans="11:12" x14ac:dyDescent="0.2">
      <c r="K183" s="9">
        <v>7104.13</v>
      </c>
      <c r="L183" s="4">
        <v>8.1999999999999993</v>
      </c>
    </row>
    <row r="184" spans="11:12" x14ac:dyDescent="0.2">
      <c r="K184" s="9">
        <v>7129.76</v>
      </c>
      <c r="L184" s="4">
        <v>8.6</v>
      </c>
    </row>
    <row r="185" spans="11:12" x14ac:dyDescent="0.2">
      <c r="K185" s="9">
        <v>7219.19</v>
      </c>
      <c r="L185" s="4">
        <v>7.6</v>
      </c>
    </row>
    <row r="186" spans="11:12" x14ac:dyDescent="0.2">
      <c r="K186" s="9">
        <v>7280.34</v>
      </c>
      <c r="L186" s="4">
        <v>8.6</v>
      </c>
    </row>
    <row r="187" spans="11:12" x14ac:dyDescent="0.2">
      <c r="K187" s="9">
        <v>7303.33</v>
      </c>
      <c r="L187" s="4">
        <v>8.4</v>
      </c>
    </row>
    <row r="188" spans="11:12" x14ac:dyDescent="0.2">
      <c r="K188" s="9">
        <v>7313.46</v>
      </c>
      <c r="L188" s="4">
        <v>7.1</v>
      </c>
    </row>
    <row r="189" spans="11:12" x14ac:dyDescent="0.2">
      <c r="K189" s="9">
        <v>7421.23</v>
      </c>
      <c r="L189" s="4">
        <v>6.9</v>
      </c>
    </row>
    <row r="190" spans="11:12" x14ac:dyDescent="0.2">
      <c r="K190" s="9">
        <v>7517.24</v>
      </c>
      <c r="L190" s="4">
        <v>8.4</v>
      </c>
    </row>
    <row r="191" spans="11:12" x14ac:dyDescent="0.2">
      <c r="K191" s="9">
        <v>7518.26</v>
      </c>
      <c r="L191" s="4">
        <v>7</v>
      </c>
    </row>
    <row r="192" spans="11:12" x14ac:dyDescent="0.2">
      <c r="K192" s="9">
        <v>7550.62</v>
      </c>
      <c r="L192" s="4">
        <v>7.3</v>
      </c>
    </row>
    <row r="193" spans="11:12" x14ac:dyDescent="0.2">
      <c r="K193" s="9">
        <v>7592.75</v>
      </c>
      <c r="L193" s="4">
        <v>7.7</v>
      </c>
    </row>
    <row r="194" spans="11:12" x14ac:dyDescent="0.2">
      <c r="K194" s="9">
        <v>7786</v>
      </c>
      <c r="L194" s="4">
        <v>8</v>
      </c>
    </row>
    <row r="195" spans="11:12" x14ac:dyDescent="0.2">
      <c r="K195" s="9">
        <v>7799.07</v>
      </c>
      <c r="L195" s="4">
        <v>8.6</v>
      </c>
    </row>
    <row r="196" spans="11:12" x14ac:dyDescent="0.2">
      <c r="K196" s="9">
        <v>8018.98</v>
      </c>
      <c r="L196" s="4">
        <v>7.4</v>
      </c>
    </row>
    <row r="197" spans="11:12" x14ac:dyDescent="0.2">
      <c r="K197" s="9">
        <v>8024.67</v>
      </c>
      <c r="L197" s="4">
        <v>7.5</v>
      </c>
    </row>
    <row r="198" spans="11:12" x14ac:dyDescent="0.2">
      <c r="K198" s="9">
        <v>8037.1</v>
      </c>
      <c r="L198" s="4">
        <v>7.2</v>
      </c>
    </row>
    <row r="199" spans="11:12" x14ac:dyDescent="0.2">
      <c r="K199" s="9">
        <v>8079.91</v>
      </c>
      <c r="L199" s="4">
        <v>6.8</v>
      </c>
    </row>
    <row r="200" spans="11:12" x14ac:dyDescent="0.2">
      <c r="K200" s="9">
        <v>8203.2000000000007</v>
      </c>
      <c r="L200" s="4">
        <v>8.6</v>
      </c>
    </row>
    <row r="201" spans="11:12" x14ac:dyDescent="0.2">
      <c r="K201" s="9">
        <v>8330.98</v>
      </c>
      <c r="L201" s="4">
        <v>7.7</v>
      </c>
    </row>
    <row r="202" spans="11:12" x14ac:dyDescent="0.2">
      <c r="K202" s="9">
        <v>8390.0300000000007</v>
      </c>
      <c r="L202" s="4">
        <v>6.8</v>
      </c>
    </row>
    <row r="203" spans="11:12" x14ac:dyDescent="0.2">
      <c r="K203" s="9">
        <v>8491.51</v>
      </c>
      <c r="L203" s="4">
        <v>7.8</v>
      </c>
    </row>
    <row r="204" spans="11:12" x14ac:dyDescent="0.2">
      <c r="K204" s="9">
        <v>8523.68</v>
      </c>
      <c r="L204" s="4">
        <v>8.6999999999999993</v>
      </c>
    </row>
    <row r="205" spans="11:12" x14ac:dyDescent="0.2">
      <c r="K205" s="9">
        <v>8578.6</v>
      </c>
      <c r="L205" s="4">
        <v>7.6</v>
      </c>
    </row>
    <row r="206" spans="11:12" x14ac:dyDescent="0.2">
      <c r="K206" s="9">
        <v>8619.6</v>
      </c>
      <c r="L206" s="4">
        <v>7.6</v>
      </c>
    </row>
    <row r="207" spans="11:12" x14ac:dyDescent="0.2">
      <c r="K207" s="9">
        <v>8624.43</v>
      </c>
      <c r="L207" s="4">
        <v>8.6</v>
      </c>
    </row>
    <row r="208" spans="11:12" x14ac:dyDescent="0.2">
      <c r="K208" s="9">
        <v>8646.0300000000007</v>
      </c>
      <c r="L208" s="4">
        <v>6.9</v>
      </c>
    </row>
    <row r="209" spans="11:12" x14ac:dyDescent="0.2">
      <c r="K209" s="9">
        <v>8705.42</v>
      </c>
      <c r="L209" s="4">
        <v>6.8</v>
      </c>
    </row>
    <row r="210" spans="11:12" x14ac:dyDescent="0.2">
      <c r="K210" s="9">
        <v>8858.01</v>
      </c>
      <c r="L210" s="4">
        <v>7.5</v>
      </c>
    </row>
    <row r="211" spans="11:12" x14ac:dyDescent="0.2">
      <c r="K211" s="9">
        <v>9012.86</v>
      </c>
      <c r="L211" s="4">
        <v>6.7</v>
      </c>
    </row>
    <row r="212" spans="11:12" x14ac:dyDescent="0.2">
      <c r="K212" s="9">
        <v>9207.61</v>
      </c>
      <c r="L212" s="4">
        <v>8.5</v>
      </c>
    </row>
    <row r="213" spans="11:12" x14ac:dyDescent="0.2">
      <c r="K213" s="9">
        <v>9233.16</v>
      </c>
      <c r="L213" s="4">
        <v>7.2</v>
      </c>
    </row>
    <row r="214" spans="11:12" x14ac:dyDescent="0.2">
      <c r="K214" s="9">
        <v>9429.42</v>
      </c>
      <c r="L214" s="4">
        <v>7.5</v>
      </c>
    </row>
    <row r="215" spans="11:12" x14ac:dyDescent="0.2">
      <c r="K215" s="9">
        <v>9431.1200000000008</v>
      </c>
      <c r="L215" s="4">
        <v>6.5</v>
      </c>
    </row>
    <row r="216" spans="11:12" x14ac:dyDescent="0.2">
      <c r="K216" s="9">
        <v>9592.4500000000007</v>
      </c>
      <c r="L216" s="4">
        <v>8.4</v>
      </c>
    </row>
    <row r="217" spans="11:12" x14ac:dyDescent="0.2">
      <c r="K217" s="9">
        <v>9656.91</v>
      </c>
      <c r="L217" s="4">
        <v>8</v>
      </c>
    </row>
    <row r="218" spans="11:12" x14ac:dyDescent="0.2">
      <c r="K218" s="9">
        <v>9725.75</v>
      </c>
      <c r="L218" s="4">
        <v>8.1999999999999993</v>
      </c>
    </row>
    <row r="219" spans="11:12" x14ac:dyDescent="0.2">
      <c r="K219" s="9">
        <v>9744.76</v>
      </c>
      <c r="L219" s="4">
        <v>6.8</v>
      </c>
    </row>
    <row r="220" spans="11:12" x14ac:dyDescent="0.2">
      <c r="K220" s="9">
        <v>9773.67</v>
      </c>
      <c r="L220" s="4">
        <v>8.4</v>
      </c>
    </row>
    <row r="221" spans="11:12" x14ac:dyDescent="0.2">
      <c r="K221" s="9">
        <v>9854.68</v>
      </c>
      <c r="L221" s="4">
        <v>7.2</v>
      </c>
    </row>
    <row r="222" spans="11:12" x14ac:dyDescent="0.2">
      <c r="K222" s="9">
        <v>9884.16</v>
      </c>
      <c r="L222" s="4">
        <v>7.9</v>
      </c>
    </row>
    <row r="223" spans="11:12" x14ac:dyDescent="0.2">
      <c r="K223" s="9">
        <v>10008.27</v>
      </c>
      <c r="L223" s="4">
        <v>8.1</v>
      </c>
    </row>
    <row r="224" spans="11:12" x14ac:dyDescent="0.2">
      <c r="K224" s="9">
        <v>10264.049999999999</v>
      </c>
      <c r="L224" s="4">
        <v>6.6</v>
      </c>
    </row>
    <row r="225" spans="11:12" x14ac:dyDescent="0.2">
      <c r="K225" s="9">
        <v>10312.44</v>
      </c>
      <c r="L225" s="4">
        <v>7.4</v>
      </c>
    </row>
    <row r="226" spans="11:12" x14ac:dyDescent="0.2">
      <c r="K226" s="9">
        <v>10353.32</v>
      </c>
      <c r="L226" s="4">
        <v>8.1999999999999993</v>
      </c>
    </row>
    <row r="227" spans="11:12" x14ac:dyDescent="0.2">
      <c r="K227" s="9">
        <v>10359.09</v>
      </c>
      <c r="L227" s="4">
        <v>7.9</v>
      </c>
    </row>
    <row r="228" spans="11:12" x14ac:dyDescent="0.2">
      <c r="K228" s="9">
        <v>10377.83</v>
      </c>
      <c r="L228" s="4">
        <v>6.7</v>
      </c>
    </row>
    <row r="229" spans="11:12" x14ac:dyDescent="0.2">
      <c r="K229" s="9">
        <v>10397.18</v>
      </c>
      <c r="L229" s="4">
        <v>8</v>
      </c>
    </row>
    <row r="230" spans="11:12" x14ac:dyDescent="0.2">
      <c r="K230" s="9">
        <v>10485.73</v>
      </c>
      <c r="L230" s="4">
        <v>6.7</v>
      </c>
    </row>
    <row r="231" spans="11:12" x14ac:dyDescent="0.2">
      <c r="K231" s="9">
        <v>10579.83</v>
      </c>
      <c r="L231" s="4">
        <v>7.1</v>
      </c>
    </row>
    <row r="232" spans="11:12" x14ac:dyDescent="0.2">
      <c r="K232" s="9">
        <v>10618.1</v>
      </c>
      <c r="L232" s="4">
        <v>7.1</v>
      </c>
    </row>
    <row r="233" spans="11:12" x14ac:dyDescent="0.2">
      <c r="K233" s="9">
        <v>10802.1</v>
      </c>
      <c r="L233" s="4">
        <v>7.5</v>
      </c>
    </row>
    <row r="234" spans="11:12" x14ac:dyDescent="0.2">
      <c r="K234" s="9">
        <v>10912.84</v>
      </c>
      <c r="L234" s="4">
        <v>7.8</v>
      </c>
    </row>
    <row r="235" spans="11:12" x14ac:dyDescent="0.2">
      <c r="K235" s="9">
        <v>11354.31</v>
      </c>
      <c r="L235" s="4">
        <v>7.8</v>
      </c>
    </row>
    <row r="236" spans="11:12" x14ac:dyDescent="0.2">
      <c r="K236" s="9">
        <v>11467.97</v>
      </c>
      <c r="L236" s="4">
        <v>7</v>
      </c>
    </row>
    <row r="237" spans="11:12" x14ac:dyDescent="0.2">
      <c r="K237" s="9">
        <v>11529.14</v>
      </c>
      <c r="L237" s="4">
        <v>6.2</v>
      </c>
    </row>
    <row r="238" spans="11:12" x14ac:dyDescent="0.2">
      <c r="K238" s="9">
        <v>11559.02</v>
      </c>
      <c r="L238" s="4">
        <v>7.3</v>
      </c>
    </row>
    <row r="239" spans="11:12" x14ac:dyDescent="0.2">
      <c r="K239" s="9">
        <v>11595.31</v>
      </c>
      <c r="L239" s="4">
        <v>8</v>
      </c>
    </row>
    <row r="240" spans="11:12" x14ac:dyDescent="0.2">
      <c r="K240" s="9">
        <v>11744.43</v>
      </c>
      <c r="L240" s="4">
        <v>8</v>
      </c>
    </row>
    <row r="241" spans="11:12" x14ac:dyDescent="0.2">
      <c r="K241" s="9">
        <v>11760.84</v>
      </c>
      <c r="L241" s="4">
        <v>6.6</v>
      </c>
    </row>
    <row r="242" spans="11:12" x14ac:dyDescent="0.2">
      <c r="K242" s="9">
        <v>11858.16</v>
      </c>
      <c r="L242" s="4">
        <v>6.7</v>
      </c>
    </row>
    <row r="243" spans="11:12" x14ac:dyDescent="0.2">
      <c r="K243" s="9">
        <v>11987.72</v>
      </c>
      <c r="L243" s="4">
        <v>7.9</v>
      </c>
    </row>
    <row r="244" spans="11:12" x14ac:dyDescent="0.2">
      <c r="K244" s="9">
        <v>12058.78</v>
      </c>
      <c r="L244" s="4">
        <v>6.5</v>
      </c>
    </row>
    <row r="245" spans="11:12" x14ac:dyDescent="0.2">
      <c r="K245" s="9">
        <v>12096.29</v>
      </c>
      <c r="L245" s="4">
        <v>7.4</v>
      </c>
    </row>
    <row r="246" spans="11:12" x14ac:dyDescent="0.2">
      <c r="K246" s="9">
        <v>12318.9</v>
      </c>
      <c r="L246" s="4">
        <v>6.3</v>
      </c>
    </row>
    <row r="247" spans="11:12" x14ac:dyDescent="0.2">
      <c r="K247" s="9">
        <v>12767.32</v>
      </c>
      <c r="L247" s="4">
        <v>7.2</v>
      </c>
    </row>
    <row r="248" spans="11:12" x14ac:dyDescent="0.2">
      <c r="K248" s="9">
        <v>12780.87</v>
      </c>
      <c r="L248" s="4">
        <v>7.7</v>
      </c>
    </row>
    <row r="249" spans="11:12" x14ac:dyDescent="0.2">
      <c r="K249" s="9">
        <v>12814.49</v>
      </c>
      <c r="L249" s="4">
        <v>7.7</v>
      </c>
    </row>
    <row r="250" spans="11:12" x14ac:dyDescent="0.2">
      <c r="K250" s="9">
        <v>13026.7</v>
      </c>
      <c r="L250" s="4">
        <v>7.4</v>
      </c>
    </row>
    <row r="251" spans="11:12" x14ac:dyDescent="0.2">
      <c r="K251" s="9">
        <v>13285.46</v>
      </c>
      <c r="L251" s="4">
        <v>6.9</v>
      </c>
    </row>
    <row r="252" spans="11:12" x14ac:dyDescent="0.2">
      <c r="K252" s="9">
        <v>13393.72</v>
      </c>
      <c r="L252" s="4">
        <v>7.5</v>
      </c>
    </row>
    <row r="253" spans="11:12" x14ac:dyDescent="0.2">
      <c r="K253" s="9">
        <v>13485.46</v>
      </c>
      <c r="L253" s="4">
        <v>6.2</v>
      </c>
    </row>
    <row r="254" spans="11:12" x14ac:dyDescent="0.2">
      <c r="K254" s="9">
        <v>13697.6</v>
      </c>
      <c r="L254" s="4">
        <v>6</v>
      </c>
    </row>
    <row r="255" spans="11:12" x14ac:dyDescent="0.2">
      <c r="K255" s="9">
        <v>13722.29</v>
      </c>
      <c r="L255" s="4">
        <v>6.8</v>
      </c>
    </row>
    <row r="256" spans="11:12" x14ac:dyDescent="0.2">
      <c r="K256" s="9">
        <v>13870.08</v>
      </c>
      <c r="L256" s="4">
        <v>7.3</v>
      </c>
    </row>
    <row r="257" spans="11:12" x14ac:dyDescent="0.2">
      <c r="K257" s="9">
        <v>14107.36</v>
      </c>
      <c r="L257" s="4">
        <v>7</v>
      </c>
    </row>
    <row r="258" spans="11:12" x14ac:dyDescent="0.2">
      <c r="K258" s="9">
        <v>14209.21</v>
      </c>
      <c r="L258" s="4">
        <v>5.8</v>
      </c>
    </row>
    <row r="259" spans="11:12" x14ac:dyDescent="0.2">
      <c r="K259" s="9">
        <v>14356.29</v>
      </c>
      <c r="L259" s="4">
        <v>6.1</v>
      </c>
    </row>
    <row r="260" spans="11:12" x14ac:dyDescent="0.2">
      <c r="K260" s="9">
        <v>14506.98</v>
      </c>
      <c r="L260" s="4">
        <v>6.5</v>
      </c>
    </row>
    <row r="261" spans="11:12" x14ac:dyDescent="0.2">
      <c r="K261" s="9">
        <v>14541.78</v>
      </c>
      <c r="L261" s="4">
        <v>7.1</v>
      </c>
    </row>
    <row r="262" spans="11:12" x14ac:dyDescent="0.2">
      <c r="K262" s="9">
        <v>14587.08</v>
      </c>
      <c r="L262" s="4">
        <v>6.5</v>
      </c>
    </row>
    <row r="263" spans="11:12" x14ac:dyDescent="0.2">
      <c r="K263" s="9">
        <v>14631.85</v>
      </c>
      <c r="L263" s="4">
        <v>6.4</v>
      </c>
    </row>
    <row r="264" spans="11:12" x14ac:dyDescent="0.2">
      <c r="K264" s="9">
        <v>14795</v>
      </c>
      <c r="L264" s="4">
        <v>5.8</v>
      </c>
    </row>
    <row r="265" spans="11:12" x14ac:dyDescent="0.2">
      <c r="K265" s="9">
        <v>14903.8</v>
      </c>
      <c r="L265" s="4">
        <v>7.3</v>
      </c>
    </row>
    <row r="266" spans="11:12" x14ac:dyDescent="0.2">
      <c r="K266" s="9">
        <v>14970.82</v>
      </c>
      <c r="L266" s="4">
        <v>6.2</v>
      </c>
    </row>
    <row r="267" spans="11:12" x14ac:dyDescent="0.2">
      <c r="K267" s="9">
        <v>15221.54</v>
      </c>
      <c r="L267" s="4">
        <v>7.5</v>
      </c>
    </row>
    <row r="268" spans="11:12" x14ac:dyDescent="0.2">
      <c r="K268" s="9">
        <v>15239.9</v>
      </c>
      <c r="L268" s="4">
        <v>6.1</v>
      </c>
    </row>
    <row r="269" spans="11:12" x14ac:dyDescent="0.2">
      <c r="K269" s="9">
        <v>15263.25</v>
      </c>
      <c r="L269" s="4">
        <v>5.7</v>
      </c>
    </row>
    <row r="270" spans="11:12" x14ac:dyDescent="0.2">
      <c r="K270" s="9">
        <v>15302.19</v>
      </c>
      <c r="L270" s="4">
        <v>7.5</v>
      </c>
    </row>
    <row r="271" spans="11:12" x14ac:dyDescent="0.2">
      <c r="K271" s="9">
        <v>15475.45</v>
      </c>
      <c r="L271" s="4">
        <v>7.2</v>
      </c>
    </row>
    <row r="272" spans="11:12" x14ac:dyDescent="0.2">
      <c r="K272" s="9">
        <v>15477.56</v>
      </c>
      <c r="L272" s="4">
        <v>5.9</v>
      </c>
    </row>
    <row r="273" spans="11:12" x14ac:dyDescent="0.2">
      <c r="K273" s="9">
        <v>15532.08</v>
      </c>
      <c r="L273" s="4">
        <v>5.9</v>
      </c>
    </row>
    <row r="274" spans="11:12" x14ac:dyDescent="0.2">
      <c r="K274" s="9">
        <v>15672.33</v>
      </c>
      <c r="L274" s="4">
        <v>6.7</v>
      </c>
    </row>
    <row r="275" spans="11:12" x14ac:dyDescent="0.2">
      <c r="K275" s="9">
        <v>15736.61</v>
      </c>
      <c r="L275" s="4">
        <v>6.7</v>
      </c>
    </row>
    <row r="276" spans="11:12" x14ac:dyDescent="0.2">
      <c r="K276" s="9">
        <v>15863.95</v>
      </c>
      <c r="L276" s="4">
        <v>6.6</v>
      </c>
    </row>
    <row r="277" spans="11:12" x14ac:dyDescent="0.2">
      <c r="K277" s="9">
        <v>15933.66</v>
      </c>
      <c r="L277" s="4">
        <v>6.4</v>
      </c>
    </row>
    <row r="278" spans="11:12" x14ac:dyDescent="0.2">
      <c r="K278" s="9">
        <v>16041.02</v>
      </c>
      <c r="L278" s="4">
        <v>6.9</v>
      </c>
    </row>
    <row r="279" spans="11:12" x14ac:dyDescent="0.2">
      <c r="K279" s="9">
        <v>16316.11</v>
      </c>
      <c r="L279" s="4">
        <v>6.2</v>
      </c>
    </row>
    <row r="280" spans="11:12" x14ac:dyDescent="0.2">
      <c r="K280" s="9">
        <v>16545.11</v>
      </c>
      <c r="L280" s="4">
        <v>6.1</v>
      </c>
    </row>
    <row r="281" spans="11:12" x14ac:dyDescent="0.2">
      <c r="K281" s="9">
        <v>16731.689999999999</v>
      </c>
      <c r="L281" s="4">
        <v>6.3</v>
      </c>
    </row>
    <row r="282" spans="11:12" x14ac:dyDescent="0.2">
      <c r="K282" s="9">
        <v>16948.05</v>
      </c>
      <c r="L282" s="4">
        <v>6</v>
      </c>
    </row>
    <row r="283" spans="11:12" x14ac:dyDescent="0.2">
      <c r="K283" s="9">
        <v>16956.7</v>
      </c>
      <c r="L283" s="4">
        <v>6.3</v>
      </c>
    </row>
    <row r="284" spans="11:12" x14ac:dyDescent="0.2">
      <c r="K284" s="9">
        <v>17098.97</v>
      </c>
      <c r="L284" s="4">
        <v>7.2</v>
      </c>
    </row>
    <row r="285" spans="11:12" x14ac:dyDescent="0.2">
      <c r="K285" s="9">
        <v>17131.53</v>
      </c>
      <c r="L285" s="4">
        <v>7.1</v>
      </c>
    </row>
    <row r="286" spans="11:12" x14ac:dyDescent="0.2">
      <c r="K286" s="9">
        <v>17139.8</v>
      </c>
      <c r="L286" s="4">
        <v>6</v>
      </c>
    </row>
    <row r="287" spans="11:12" x14ac:dyDescent="0.2">
      <c r="K287" s="9">
        <v>17221.509999999998</v>
      </c>
      <c r="L287" s="4">
        <v>5.8</v>
      </c>
    </row>
    <row r="288" spans="11:12" x14ac:dyDescent="0.2">
      <c r="K288" s="9">
        <v>17246.87</v>
      </c>
      <c r="L288" s="4">
        <v>5.4</v>
      </c>
    </row>
    <row r="289" spans="11:12" x14ac:dyDescent="0.2">
      <c r="K289" s="9">
        <v>17656.23</v>
      </c>
      <c r="L289" s="4">
        <v>6</v>
      </c>
    </row>
    <row r="290" spans="11:12" x14ac:dyDescent="0.2">
      <c r="K290" s="9">
        <v>18218.55</v>
      </c>
      <c r="L290" s="4">
        <v>6.1</v>
      </c>
    </row>
    <row r="291" spans="11:12" x14ac:dyDescent="0.2">
      <c r="K291" s="9">
        <v>18240.88</v>
      </c>
      <c r="L291" s="4">
        <v>6.3</v>
      </c>
    </row>
    <row r="292" spans="11:12" x14ac:dyDescent="0.2">
      <c r="K292" s="9">
        <v>18420.86</v>
      </c>
      <c r="L292" s="4">
        <v>6</v>
      </c>
    </row>
    <row r="293" spans="11:12" x14ac:dyDescent="0.2">
      <c r="K293" s="9">
        <v>18661.580000000002</v>
      </c>
      <c r="L293" s="4">
        <v>6.9</v>
      </c>
    </row>
    <row r="294" spans="11:12" x14ac:dyDescent="0.2">
      <c r="K294" s="9">
        <v>18808.78</v>
      </c>
      <c r="L294" s="4">
        <v>5.2</v>
      </c>
    </row>
    <row r="295" spans="11:12" x14ac:dyDescent="0.2">
      <c r="K295" s="9">
        <v>18984.04</v>
      </c>
      <c r="L295" s="4">
        <v>6.6</v>
      </c>
    </row>
    <row r="296" spans="11:12" x14ac:dyDescent="0.2">
      <c r="K296" s="9">
        <v>19253.55</v>
      </c>
      <c r="L296" s="4">
        <v>5</v>
      </c>
    </row>
    <row r="297" spans="11:12" x14ac:dyDescent="0.2">
      <c r="K297" s="9">
        <v>19255.3</v>
      </c>
      <c r="L297" s="4">
        <v>5.0999999999999996</v>
      </c>
    </row>
    <row r="298" spans="11:12" x14ac:dyDescent="0.2">
      <c r="K298" s="9">
        <v>19417.46</v>
      </c>
      <c r="L298" s="4">
        <v>5.0999999999999996</v>
      </c>
    </row>
    <row r="299" spans="11:12" x14ac:dyDescent="0.2">
      <c r="K299" s="9">
        <v>19538.009999999998</v>
      </c>
      <c r="L299" s="4">
        <v>5.6</v>
      </c>
    </row>
    <row r="300" spans="11:12" x14ac:dyDescent="0.2">
      <c r="K300" s="9" t="s">
        <v>226</v>
      </c>
      <c r="L300" s="4">
        <v>7.6004999999999994</v>
      </c>
    </row>
  </sheetData>
  <pageMargins left="0.7" right="0.7" top="0.75" bottom="0.75" header="0.3" footer="0.3"/>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tabSelected="1" topLeftCell="BP178" zoomScale="55" zoomScaleNormal="55" workbookViewId="0">
      <selection activeCell="DH212" sqref="DH212"/>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01"/>
  <sheetViews>
    <sheetView topLeftCell="A177" zoomScale="85" zoomScaleNormal="85" workbookViewId="0">
      <selection activeCell="K2" sqref="K2:K201"/>
    </sheetView>
  </sheetViews>
  <sheetFormatPr defaultRowHeight="14.25" x14ac:dyDescent="0.2"/>
  <cols>
    <col min="1" max="1" width="12.125" bestFit="1" customWidth="1"/>
    <col min="2" max="2" width="17" style="1" bestFit="1" customWidth="1"/>
    <col min="3" max="3" width="16.75" style="1" bestFit="1" customWidth="1"/>
    <col min="4" max="4" width="16.75" bestFit="1" customWidth="1"/>
    <col min="5" max="5" width="14.625" bestFit="1" customWidth="1"/>
    <col min="6" max="6" width="16.875" bestFit="1" customWidth="1"/>
    <col min="7" max="7" width="16.875" style="2" bestFit="1" customWidth="1"/>
    <col min="8" max="8" width="20.75" style="3" bestFit="1" customWidth="1"/>
    <col min="9" max="9" width="13.75" bestFit="1" customWidth="1"/>
    <col min="10" max="10" width="18.75" style="1" bestFit="1" customWidth="1"/>
    <col min="11" max="11" width="19.125" bestFit="1" customWidth="1"/>
    <col min="12" max="12" width="9.875" bestFit="1" customWidth="1"/>
    <col min="13" max="13" width="6.875" bestFit="1" customWidth="1"/>
    <col min="14" max="14" width="27.5" bestFit="1" customWidth="1"/>
    <col min="15" max="15" width="20.625" bestFit="1" customWidth="1"/>
    <col min="16" max="16" width="23.25" bestFit="1" customWidth="1"/>
  </cols>
  <sheetData>
    <row r="1" spans="1:16" ht="15.75" x14ac:dyDescent="0.25">
      <c r="A1" s="11" t="s">
        <v>0</v>
      </c>
      <c r="B1" s="12" t="s">
        <v>1</v>
      </c>
      <c r="C1" s="12" t="s">
        <v>2</v>
      </c>
      <c r="D1" s="11" t="s">
        <v>3</v>
      </c>
      <c r="E1" s="11" t="s">
        <v>4</v>
      </c>
      <c r="F1" s="11" t="s">
        <v>5</v>
      </c>
      <c r="G1" s="13" t="s">
        <v>6</v>
      </c>
      <c r="H1" s="14" t="s">
        <v>7</v>
      </c>
      <c r="I1" s="11" t="s">
        <v>8</v>
      </c>
      <c r="J1" s="12" t="s">
        <v>9</v>
      </c>
      <c r="K1" s="11" t="s">
        <v>10</v>
      </c>
      <c r="L1" s="11" t="s">
        <v>223</v>
      </c>
      <c r="M1" s="11" t="s">
        <v>242</v>
      </c>
      <c r="N1" s="14" t="s">
        <v>243</v>
      </c>
      <c r="O1" s="12" t="s">
        <v>248</v>
      </c>
      <c r="P1" s="11" t="s">
        <v>249</v>
      </c>
    </row>
    <row r="2" spans="1:16" ht="15.75" x14ac:dyDescent="0.25">
      <c r="A2" s="11" t="s">
        <v>11</v>
      </c>
      <c r="B2" s="12">
        <v>45351</v>
      </c>
      <c r="C2" s="12">
        <v>45361</v>
      </c>
      <c r="D2" s="11">
        <v>10</v>
      </c>
      <c r="E2" s="11" t="s">
        <v>12</v>
      </c>
      <c r="F2" s="11" t="s">
        <v>13</v>
      </c>
      <c r="G2" s="13">
        <v>11760.84</v>
      </c>
      <c r="H2" s="14">
        <v>45.91</v>
      </c>
      <c r="I2" s="11" t="s">
        <v>14</v>
      </c>
      <c r="J2" s="12"/>
      <c r="K2" s="11">
        <v>6.6</v>
      </c>
      <c r="L2" s="11" t="str">
        <f>TEXT(B2,"mmmm")</f>
        <v>February</v>
      </c>
      <c r="M2" s="11" t="str">
        <f>TEXT(B2,"yyyy")</f>
        <v>2024</v>
      </c>
      <c r="N2" s="11" t="str" cm="1">
        <f t="array" ref="N2">_xlfn.IFS(H2&lt;=51,"low",H2&lt;=81,"Medium",H2&lt;=100,"high")</f>
        <v>low</v>
      </c>
      <c r="O2" s="11"/>
      <c r="P2" s="10" t="str" cm="1">
        <f t="array" ref="P2">_xlfn.IFS(D2&lt;=3,"fast",D2&lt;=7,"moderate",D2&gt;7,"slow")</f>
        <v>slow</v>
      </c>
    </row>
    <row r="3" spans="1:16" ht="15.75" x14ac:dyDescent="0.25">
      <c r="A3" s="11" t="s">
        <v>15</v>
      </c>
      <c r="B3" s="12">
        <v>45355</v>
      </c>
      <c r="C3" s="12">
        <v>45368</v>
      </c>
      <c r="D3" s="11">
        <v>13</v>
      </c>
      <c r="E3" s="11" t="s">
        <v>16</v>
      </c>
      <c r="F3" s="11" t="s">
        <v>17</v>
      </c>
      <c r="G3" s="13">
        <v>14587.08</v>
      </c>
      <c r="H3" s="14">
        <v>59.65</v>
      </c>
      <c r="I3" s="11" t="s">
        <v>14</v>
      </c>
      <c r="J3" s="12"/>
      <c r="K3" s="11">
        <v>6.5</v>
      </c>
      <c r="L3" s="11" t="str">
        <f t="shared" ref="L3:L66" si="0">TEXT(B3,"mmmm")</f>
        <v>March</v>
      </c>
      <c r="M3" s="11" t="str">
        <f t="shared" ref="M3:M66" si="1">TEXT(B3,"yyyy")</f>
        <v>2024</v>
      </c>
      <c r="N3" s="11" t="str" cm="1">
        <f t="array" ref="N3">_xlfn.IFS(H3&lt;=51,"low",H3&lt;=81,"Medium",H3&lt;=100,"high")</f>
        <v>Medium</v>
      </c>
      <c r="O3" s="11"/>
      <c r="P3" s="10" t="str" cm="1">
        <f t="array" ref="P3">_xlfn.IFS(D3&lt;=3,"fast",D3&lt;=7,"moderate",D3&gt;7,"slow")</f>
        <v>slow</v>
      </c>
    </row>
    <row r="4" spans="1:16" ht="15.75" x14ac:dyDescent="0.25">
      <c r="A4" s="11" t="s">
        <v>18</v>
      </c>
      <c r="B4" s="12">
        <v>45291</v>
      </c>
      <c r="C4" s="12">
        <v>45293</v>
      </c>
      <c r="D4" s="11">
        <v>2</v>
      </c>
      <c r="E4" s="11" t="s">
        <v>19</v>
      </c>
      <c r="F4" s="11" t="s">
        <v>20</v>
      </c>
      <c r="G4" s="13">
        <v>2418.67</v>
      </c>
      <c r="H4" s="14">
        <v>50.16</v>
      </c>
      <c r="I4" s="11" t="s">
        <v>21</v>
      </c>
      <c r="J4" s="12">
        <v>45317</v>
      </c>
      <c r="K4" s="11">
        <v>8.1</v>
      </c>
      <c r="L4" s="11" t="str">
        <f t="shared" si="0"/>
        <v>December</v>
      </c>
      <c r="M4" s="11" t="str">
        <f t="shared" si="1"/>
        <v>2023</v>
      </c>
      <c r="N4" s="11" t="str" cm="1">
        <f t="array" ref="N4">_xlfn.IFS(H4&lt;=51,"low",H4&lt;=81,"Medium",H4&lt;=100,"high")</f>
        <v>low</v>
      </c>
      <c r="O4" s="11" t="str">
        <f>TEXT(J4,"mmmm")</f>
        <v>January</v>
      </c>
      <c r="P4" s="10" t="str" cm="1">
        <f t="array" ref="P4">_xlfn.IFS(D4&lt;=3,"fast",D4&lt;=7,"moderate",D4&gt;7,"slow")</f>
        <v>fast</v>
      </c>
    </row>
    <row r="5" spans="1:16" ht="15.75" x14ac:dyDescent="0.25">
      <c r="A5" s="11" t="s">
        <v>22</v>
      </c>
      <c r="B5" s="12">
        <v>45719</v>
      </c>
      <c r="C5" s="12">
        <v>45729</v>
      </c>
      <c r="D5" s="11">
        <v>10</v>
      </c>
      <c r="E5" s="11" t="s">
        <v>16</v>
      </c>
      <c r="F5" s="11" t="s">
        <v>17</v>
      </c>
      <c r="G5" s="13">
        <v>10802.1</v>
      </c>
      <c r="H5" s="14">
        <v>73.05</v>
      </c>
      <c r="I5" s="11" t="s">
        <v>21</v>
      </c>
      <c r="J5" s="12">
        <v>45755</v>
      </c>
      <c r="K5" s="11">
        <v>7.5</v>
      </c>
      <c r="L5" s="11" t="str">
        <f t="shared" si="0"/>
        <v>March</v>
      </c>
      <c r="M5" s="11" t="str">
        <f t="shared" si="1"/>
        <v>2025</v>
      </c>
      <c r="N5" s="11" t="str" cm="1">
        <f t="array" ref="N5">_xlfn.IFS(H5&lt;=51,"low",H5&lt;=81,"Medium",H5&lt;=100,"high")</f>
        <v>Medium</v>
      </c>
      <c r="O5" s="11" t="str">
        <f>TEXT(J5,"mmmm")</f>
        <v>April</v>
      </c>
      <c r="P5" s="10" t="str" cm="1">
        <f t="array" ref="P5">_xlfn.IFS(D5&lt;=3,"fast",D5&lt;=7,"moderate",D5&gt;7,"slow")</f>
        <v>slow</v>
      </c>
    </row>
    <row r="6" spans="1:16" ht="15.75" x14ac:dyDescent="0.25">
      <c r="A6" s="11" t="s">
        <v>23</v>
      </c>
      <c r="B6" s="12">
        <v>45083</v>
      </c>
      <c r="C6" s="12">
        <v>45092</v>
      </c>
      <c r="D6" s="11">
        <v>9</v>
      </c>
      <c r="E6" s="11" t="s">
        <v>16</v>
      </c>
      <c r="F6" s="11" t="s">
        <v>20</v>
      </c>
      <c r="G6" s="13">
        <v>11595.31</v>
      </c>
      <c r="H6" s="14">
        <v>93.83</v>
      </c>
      <c r="I6" s="11" t="s">
        <v>21</v>
      </c>
      <c r="J6" s="12">
        <v>45117</v>
      </c>
      <c r="K6" s="11">
        <v>8</v>
      </c>
      <c r="L6" s="11" t="str">
        <f t="shared" si="0"/>
        <v>June</v>
      </c>
      <c r="M6" s="11" t="str">
        <f t="shared" si="1"/>
        <v>2023</v>
      </c>
      <c r="N6" s="11" t="str" cm="1">
        <f t="array" ref="N6">_xlfn.IFS(H6&lt;=51,"low",H6&lt;=81,"Medium",H6&lt;=100,"high")</f>
        <v>high</v>
      </c>
      <c r="O6" s="11" t="str">
        <f>TEXT(J6,"mmmm")</f>
        <v>July</v>
      </c>
      <c r="P6" s="10" t="str" cm="1">
        <f t="array" ref="P6">_xlfn.IFS(D6&lt;=3,"fast",D6&lt;=7,"moderate",D6&gt;7,"slow")</f>
        <v>slow</v>
      </c>
    </row>
    <row r="7" spans="1:16" ht="15.75" x14ac:dyDescent="0.25">
      <c r="A7" s="11" t="s">
        <v>24</v>
      </c>
      <c r="B7" s="12">
        <v>45087</v>
      </c>
      <c r="C7" s="12">
        <v>45089</v>
      </c>
      <c r="D7" s="11">
        <v>2</v>
      </c>
      <c r="E7" s="11" t="s">
        <v>25</v>
      </c>
      <c r="F7" s="11" t="s">
        <v>26</v>
      </c>
      <c r="G7" s="13">
        <v>1852.09</v>
      </c>
      <c r="H7" s="14">
        <v>39.74</v>
      </c>
      <c r="I7" s="11" t="s">
        <v>14</v>
      </c>
      <c r="J7" s="12"/>
      <c r="K7" s="11">
        <v>7.9</v>
      </c>
      <c r="L7" s="11" t="str">
        <f t="shared" si="0"/>
        <v>June</v>
      </c>
      <c r="M7" s="11" t="str">
        <f t="shared" si="1"/>
        <v>2023</v>
      </c>
      <c r="N7" s="11" t="str" cm="1">
        <f t="array" ref="N7">_xlfn.IFS(H7&lt;=51,"low",H7&lt;=81,"Medium",H7&lt;=100,"high")</f>
        <v>low</v>
      </c>
      <c r="O7" s="11"/>
      <c r="P7" s="10" t="str" cm="1">
        <f t="array" ref="P7">_xlfn.IFS(D7&lt;=3,"fast",D7&lt;=7,"moderate",D7&gt;7,"slow")</f>
        <v>fast</v>
      </c>
    </row>
    <row r="8" spans="1:16" ht="15.75" x14ac:dyDescent="0.25">
      <c r="A8" s="11" t="s">
        <v>27</v>
      </c>
      <c r="B8" s="12">
        <v>45171</v>
      </c>
      <c r="C8" s="12">
        <v>45178</v>
      </c>
      <c r="D8" s="11">
        <v>7</v>
      </c>
      <c r="E8" s="11" t="s">
        <v>19</v>
      </c>
      <c r="F8" s="11" t="s">
        <v>26</v>
      </c>
      <c r="G8" s="13">
        <v>9012.86</v>
      </c>
      <c r="H8" s="14">
        <v>37.06</v>
      </c>
      <c r="I8" s="11" t="s">
        <v>21</v>
      </c>
      <c r="J8" s="12">
        <v>45207</v>
      </c>
      <c r="K8" s="11">
        <v>6.7</v>
      </c>
      <c r="L8" s="11" t="str">
        <f t="shared" si="0"/>
        <v>September</v>
      </c>
      <c r="M8" s="11" t="str">
        <f t="shared" si="1"/>
        <v>2023</v>
      </c>
      <c r="N8" s="11" t="str" cm="1">
        <f t="array" ref="N8">_xlfn.IFS(H8&lt;=51,"low",H8&lt;=81,"Medium",H8&lt;=100,"high")</f>
        <v>low</v>
      </c>
      <c r="O8" s="11" t="str">
        <f>TEXT(J8,"mmmm")</f>
        <v>October</v>
      </c>
      <c r="P8" s="10" t="str" cm="1">
        <f t="array" ref="P8">_xlfn.IFS(D8&lt;=3,"fast",D8&lt;=7,"moderate",D8&gt;7,"slow")</f>
        <v>moderate</v>
      </c>
    </row>
    <row r="9" spans="1:16" ht="15.75" x14ac:dyDescent="0.25">
      <c r="A9" s="11" t="s">
        <v>28</v>
      </c>
      <c r="B9" s="12">
        <v>45151</v>
      </c>
      <c r="C9" s="12">
        <v>45157</v>
      </c>
      <c r="D9" s="11">
        <v>6</v>
      </c>
      <c r="E9" s="11" t="s">
        <v>19</v>
      </c>
      <c r="F9" s="11" t="s">
        <v>29</v>
      </c>
      <c r="G9" s="13">
        <v>6528.98</v>
      </c>
      <c r="H9" s="14">
        <v>47.92</v>
      </c>
      <c r="I9" s="11" t="s">
        <v>21</v>
      </c>
      <c r="J9" s="12">
        <v>45167</v>
      </c>
      <c r="K9" s="11">
        <v>7.4</v>
      </c>
      <c r="L9" s="11" t="str">
        <f t="shared" si="0"/>
        <v>August</v>
      </c>
      <c r="M9" s="11" t="str">
        <f t="shared" si="1"/>
        <v>2023</v>
      </c>
      <c r="N9" s="11" t="str" cm="1">
        <f t="array" ref="N9">_xlfn.IFS(H9&lt;=51,"low",H9&lt;=81,"Medium",H9&lt;=100,"high")</f>
        <v>low</v>
      </c>
      <c r="O9" s="11" t="str">
        <f>TEXT(J9,"mmmm")</f>
        <v>August</v>
      </c>
      <c r="P9" s="10" t="str" cm="1">
        <f t="array" ref="P9">_xlfn.IFS(D9&lt;=3,"fast",D9&lt;=7,"moderate",D9&gt;7,"slow")</f>
        <v>moderate</v>
      </c>
    </row>
    <row r="10" spans="1:16" ht="15.75" x14ac:dyDescent="0.25">
      <c r="A10" s="11" t="s">
        <v>30</v>
      </c>
      <c r="B10" s="12">
        <v>45247</v>
      </c>
      <c r="C10" s="12">
        <v>45254</v>
      </c>
      <c r="D10" s="11">
        <v>7</v>
      </c>
      <c r="E10" s="11" t="s">
        <v>19</v>
      </c>
      <c r="F10" s="11" t="s">
        <v>20</v>
      </c>
      <c r="G10" s="13">
        <v>9884.16</v>
      </c>
      <c r="H10" s="14">
        <v>80.83</v>
      </c>
      <c r="I10" s="11" t="s">
        <v>14</v>
      </c>
      <c r="J10" s="12"/>
      <c r="K10" s="11">
        <v>7.9</v>
      </c>
      <c r="L10" s="11" t="str">
        <f t="shared" si="0"/>
        <v>November</v>
      </c>
      <c r="M10" s="11" t="str">
        <f t="shared" si="1"/>
        <v>2023</v>
      </c>
      <c r="N10" s="11" t="str" cm="1">
        <f t="array" ref="N10">_xlfn.IFS(H10&lt;=51,"low",H10&lt;=81,"Medium",H10&lt;=100,"high")</f>
        <v>Medium</v>
      </c>
      <c r="O10" s="11"/>
      <c r="P10" s="10" t="str" cm="1">
        <f t="array" ref="P10">_xlfn.IFS(D10&lt;=3,"fast",D10&lt;=7,"moderate",D10&gt;7,"slow")</f>
        <v>moderate</v>
      </c>
    </row>
    <row r="11" spans="1:16" ht="15.75" x14ac:dyDescent="0.25">
      <c r="A11" s="11" t="s">
        <v>31</v>
      </c>
      <c r="B11" s="12">
        <v>45179</v>
      </c>
      <c r="C11" s="12">
        <v>45190</v>
      </c>
      <c r="D11" s="11">
        <v>11</v>
      </c>
      <c r="E11" s="11" t="s">
        <v>16</v>
      </c>
      <c r="F11" s="11" t="s">
        <v>29</v>
      </c>
      <c r="G11" s="13">
        <v>12767.32</v>
      </c>
      <c r="H11" s="14">
        <v>71.510000000000005</v>
      </c>
      <c r="I11" s="11" t="s">
        <v>14</v>
      </c>
      <c r="J11" s="12"/>
      <c r="K11" s="11">
        <v>7.2</v>
      </c>
      <c r="L11" s="11" t="str">
        <f t="shared" si="0"/>
        <v>September</v>
      </c>
      <c r="M11" s="11" t="str">
        <f t="shared" si="1"/>
        <v>2023</v>
      </c>
      <c r="N11" s="11" t="str" cm="1">
        <f t="array" ref="N11">_xlfn.IFS(H11&lt;=51,"low",H11&lt;=81,"Medium",H11&lt;=100,"high")</f>
        <v>Medium</v>
      </c>
      <c r="O11" s="11"/>
      <c r="P11" s="10" t="str" cm="1">
        <f t="array" ref="P11">_xlfn.IFS(D11&lt;=3,"fast",D11&lt;=7,"moderate",D11&gt;7,"slow")</f>
        <v>slow</v>
      </c>
    </row>
    <row r="12" spans="1:16" ht="15.75" x14ac:dyDescent="0.25">
      <c r="A12" s="11" t="s">
        <v>32</v>
      </c>
      <c r="B12" s="12">
        <v>44947</v>
      </c>
      <c r="C12" s="12">
        <v>44960</v>
      </c>
      <c r="D12" s="11">
        <v>13</v>
      </c>
      <c r="E12" s="11" t="s">
        <v>12</v>
      </c>
      <c r="F12" s="11" t="s">
        <v>13</v>
      </c>
      <c r="G12" s="13">
        <v>19255.3</v>
      </c>
      <c r="H12" s="14">
        <v>37.15</v>
      </c>
      <c r="I12" s="11" t="s">
        <v>14</v>
      </c>
      <c r="J12" s="12"/>
      <c r="K12" s="11">
        <v>5.0999999999999996</v>
      </c>
      <c r="L12" s="11" t="str">
        <f t="shared" si="0"/>
        <v>January</v>
      </c>
      <c r="M12" s="11" t="str">
        <f t="shared" si="1"/>
        <v>2023</v>
      </c>
      <c r="N12" s="11" t="str" cm="1">
        <f t="array" ref="N12">_xlfn.IFS(H12&lt;=51,"low",H12&lt;=81,"Medium",H12&lt;=100,"high")</f>
        <v>low</v>
      </c>
      <c r="O12" s="11"/>
      <c r="P12" s="10" t="str" cm="1">
        <f t="array" ref="P12">_xlfn.IFS(D12&lt;=3,"fast",D12&lt;=7,"moderate",D12&gt;7,"slow")</f>
        <v>slow</v>
      </c>
    </row>
    <row r="13" spans="1:16" ht="15.75" x14ac:dyDescent="0.25">
      <c r="A13" s="11" t="s">
        <v>33</v>
      </c>
      <c r="B13" s="12">
        <v>45159</v>
      </c>
      <c r="C13" s="12">
        <v>45173</v>
      </c>
      <c r="D13" s="11">
        <v>14</v>
      </c>
      <c r="E13" s="11" t="s">
        <v>19</v>
      </c>
      <c r="F13" s="11" t="s">
        <v>20</v>
      </c>
      <c r="G13" s="13">
        <v>17098.97</v>
      </c>
      <c r="H13" s="14">
        <v>94.31</v>
      </c>
      <c r="I13" s="11" t="s">
        <v>14</v>
      </c>
      <c r="J13" s="12"/>
      <c r="K13" s="11">
        <v>7.2</v>
      </c>
      <c r="L13" s="11" t="str">
        <f t="shared" si="0"/>
        <v>August</v>
      </c>
      <c r="M13" s="11" t="str">
        <f t="shared" si="1"/>
        <v>2023</v>
      </c>
      <c r="N13" s="11" t="str" cm="1">
        <f t="array" ref="N13">_xlfn.IFS(H13&lt;=51,"low",H13&lt;=81,"Medium",H13&lt;=100,"high")</f>
        <v>high</v>
      </c>
      <c r="O13" s="11"/>
      <c r="P13" s="10" t="str" cm="1">
        <f t="array" ref="P13">_xlfn.IFS(D13&lt;=3,"fast",D13&lt;=7,"moderate",D13&gt;7,"slow")</f>
        <v>slow</v>
      </c>
    </row>
    <row r="14" spans="1:16" ht="15.75" x14ac:dyDescent="0.25">
      <c r="A14" s="11" t="s">
        <v>34</v>
      </c>
      <c r="B14" s="12">
        <v>45155</v>
      </c>
      <c r="C14" s="12">
        <v>45169</v>
      </c>
      <c r="D14" s="11">
        <v>14</v>
      </c>
      <c r="E14" s="11" t="s">
        <v>16</v>
      </c>
      <c r="F14" s="11" t="s">
        <v>17</v>
      </c>
      <c r="G14" s="13">
        <v>13393.72</v>
      </c>
      <c r="H14" s="14">
        <v>85.31</v>
      </c>
      <c r="I14" s="11" t="s">
        <v>14</v>
      </c>
      <c r="J14" s="12"/>
      <c r="K14" s="11">
        <v>7.5</v>
      </c>
      <c r="L14" s="11" t="str">
        <f t="shared" si="0"/>
        <v>August</v>
      </c>
      <c r="M14" s="11" t="str">
        <f t="shared" si="1"/>
        <v>2023</v>
      </c>
      <c r="N14" s="11" t="str" cm="1">
        <f t="array" ref="N14">_xlfn.IFS(H14&lt;=51,"low",H14&lt;=81,"Medium",H14&lt;=100,"high")</f>
        <v>high</v>
      </c>
      <c r="O14" s="11"/>
      <c r="P14" s="10" t="str" cm="1">
        <f t="array" ref="P14">_xlfn.IFS(D14&lt;=3,"fast",D14&lt;=7,"moderate",D14&gt;7,"slow")</f>
        <v>slow</v>
      </c>
    </row>
    <row r="15" spans="1:16" ht="15.75" x14ac:dyDescent="0.25">
      <c r="A15" s="11" t="s">
        <v>35</v>
      </c>
      <c r="B15" s="12">
        <v>45339</v>
      </c>
      <c r="C15" s="12">
        <v>45353</v>
      </c>
      <c r="D15" s="11">
        <v>14</v>
      </c>
      <c r="E15" s="11" t="s">
        <v>25</v>
      </c>
      <c r="F15" s="11" t="s">
        <v>13</v>
      </c>
      <c r="G15" s="13">
        <v>19253.55</v>
      </c>
      <c r="H15" s="14">
        <v>31.61</v>
      </c>
      <c r="I15" s="11" t="s">
        <v>14</v>
      </c>
      <c r="J15" s="12"/>
      <c r="K15" s="11">
        <v>5</v>
      </c>
      <c r="L15" s="11" t="str">
        <f t="shared" si="0"/>
        <v>February</v>
      </c>
      <c r="M15" s="11" t="str">
        <f t="shared" si="1"/>
        <v>2024</v>
      </c>
      <c r="N15" s="11" t="str" cm="1">
        <f t="array" ref="N15">_xlfn.IFS(H15&lt;=51,"low",H15&lt;=81,"Medium",H15&lt;=100,"high")</f>
        <v>low</v>
      </c>
      <c r="O15" s="11"/>
      <c r="P15" s="10" t="str" cm="1">
        <f t="array" ref="P15">_xlfn.IFS(D15&lt;=3,"fast",D15&lt;=7,"moderate",D15&gt;7,"slow")</f>
        <v>slow</v>
      </c>
    </row>
    <row r="16" spans="1:16" ht="15.75" x14ac:dyDescent="0.25">
      <c r="A16" s="11" t="s">
        <v>36</v>
      </c>
      <c r="B16" s="12">
        <v>45579</v>
      </c>
      <c r="C16" s="12">
        <v>45585</v>
      </c>
      <c r="D16" s="11">
        <v>6</v>
      </c>
      <c r="E16" s="11" t="s">
        <v>12</v>
      </c>
      <c r="F16" s="11" t="s">
        <v>13</v>
      </c>
      <c r="G16" s="13">
        <v>6249.35</v>
      </c>
      <c r="H16" s="14">
        <v>75.599999999999994</v>
      </c>
      <c r="I16" s="11" t="s">
        <v>21</v>
      </c>
      <c r="J16" s="12">
        <v>45593</v>
      </c>
      <c r="K16" s="11">
        <v>8.3000000000000007</v>
      </c>
      <c r="L16" s="11" t="str">
        <f t="shared" si="0"/>
        <v>October</v>
      </c>
      <c r="M16" s="11" t="str">
        <f t="shared" si="1"/>
        <v>2024</v>
      </c>
      <c r="N16" s="11" t="str" cm="1">
        <f t="array" ref="N16">_xlfn.IFS(H16&lt;=51,"low",H16&lt;=81,"Medium",H16&lt;=100,"high")</f>
        <v>Medium</v>
      </c>
      <c r="O16" s="11" t="str">
        <f>TEXT(J16,"mmmm")</f>
        <v>October</v>
      </c>
      <c r="P16" s="10" t="str" cm="1">
        <f t="array" ref="P16">_xlfn.IFS(D16&lt;=3,"fast",D16&lt;=7,"moderate",D16&gt;7,"slow")</f>
        <v>moderate</v>
      </c>
    </row>
    <row r="17" spans="1:16" ht="15.75" x14ac:dyDescent="0.25">
      <c r="A17" s="11" t="s">
        <v>37</v>
      </c>
      <c r="B17" s="12">
        <v>45403</v>
      </c>
      <c r="C17" s="12">
        <v>45410</v>
      </c>
      <c r="D17" s="11">
        <v>7</v>
      </c>
      <c r="E17" s="11" t="s">
        <v>25</v>
      </c>
      <c r="F17" s="11" t="s">
        <v>17</v>
      </c>
      <c r="G17" s="13">
        <v>7303.33</v>
      </c>
      <c r="H17" s="14">
        <v>83.99</v>
      </c>
      <c r="I17" s="11" t="s">
        <v>14</v>
      </c>
      <c r="J17" s="12"/>
      <c r="K17" s="11">
        <v>8.4</v>
      </c>
      <c r="L17" s="11" t="str">
        <f t="shared" si="0"/>
        <v>April</v>
      </c>
      <c r="M17" s="11" t="str">
        <f t="shared" si="1"/>
        <v>2024</v>
      </c>
      <c r="N17" s="11" t="str" cm="1">
        <f t="array" ref="N17">_xlfn.IFS(H17&lt;=51,"low",H17&lt;=81,"Medium",H17&lt;=100,"high")</f>
        <v>high</v>
      </c>
      <c r="O17" s="11"/>
      <c r="P17" s="10" t="str" cm="1">
        <f t="array" ref="P17">_xlfn.IFS(D17&lt;=3,"fast",D17&lt;=7,"moderate",D17&gt;7,"slow")</f>
        <v>moderate</v>
      </c>
    </row>
    <row r="18" spans="1:16" ht="15.75" x14ac:dyDescent="0.25">
      <c r="A18" s="11" t="s">
        <v>38</v>
      </c>
      <c r="B18" s="12">
        <v>45051</v>
      </c>
      <c r="C18" s="12">
        <v>45057</v>
      </c>
      <c r="D18" s="11">
        <v>6</v>
      </c>
      <c r="E18" s="11" t="s">
        <v>12</v>
      </c>
      <c r="F18" s="11" t="s">
        <v>13</v>
      </c>
      <c r="G18" s="13">
        <v>4933.58</v>
      </c>
      <c r="H18" s="14">
        <v>56.21</v>
      </c>
      <c r="I18" s="11" t="s">
        <v>14</v>
      </c>
      <c r="J18" s="12"/>
      <c r="K18" s="11">
        <v>7.9</v>
      </c>
      <c r="L18" s="11" t="str">
        <f t="shared" si="0"/>
        <v>May</v>
      </c>
      <c r="M18" s="11" t="str">
        <f t="shared" si="1"/>
        <v>2023</v>
      </c>
      <c r="N18" s="11" t="str" cm="1">
        <f t="array" ref="N18">_xlfn.IFS(H18&lt;=51,"low",H18&lt;=81,"Medium",H18&lt;=100,"high")</f>
        <v>Medium</v>
      </c>
      <c r="O18" s="11"/>
      <c r="P18" s="10" t="str" cm="1">
        <f t="array" ref="P18">_xlfn.IFS(D18&lt;=3,"fast",D18&lt;=7,"moderate",D18&gt;7,"slow")</f>
        <v>moderate</v>
      </c>
    </row>
    <row r="19" spans="1:16" ht="15.75" x14ac:dyDescent="0.25">
      <c r="A19" s="11" t="s">
        <v>39</v>
      </c>
      <c r="B19" s="12">
        <v>45411</v>
      </c>
      <c r="C19" s="12">
        <v>45423</v>
      </c>
      <c r="D19" s="11">
        <v>12</v>
      </c>
      <c r="E19" s="11" t="s">
        <v>16</v>
      </c>
      <c r="F19" s="11" t="s">
        <v>20</v>
      </c>
      <c r="G19" s="13">
        <v>14209.21</v>
      </c>
      <c r="H19" s="14">
        <v>34.82</v>
      </c>
      <c r="I19" s="11" t="s">
        <v>14</v>
      </c>
      <c r="J19" s="12"/>
      <c r="K19" s="11">
        <v>5.8</v>
      </c>
      <c r="L19" s="11" t="str">
        <f t="shared" si="0"/>
        <v>April</v>
      </c>
      <c r="M19" s="11" t="str">
        <f t="shared" si="1"/>
        <v>2024</v>
      </c>
      <c r="N19" s="11" t="str" cm="1">
        <f t="array" ref="N19">_xlfn.IFS(H19&lt;=51,"low",H19&lt;=81,"Medium",H19&lt;=100,"high")</f>
        <v>low</v>
      </c>
      <c r="O19" s="11"/>
      <c r="P19" s="10" t="str" cm="1">
        <f t="array" ref="P19">_xlfn.IFS(D19&lt;=3,"fast",D19&lt;=7,"moderate",D19&gt;7,"slow")</f>
        <v>slow</v>
      </c>
    </row>
    <row r="20" spans="1:16" ht="15.75" x14ac:dyDescent="0.25">
      <c r="A20" s="11" t="s">
        <v>40</v>
      </c>
      <c r="B20" s="12">
        <v>45383</v>
      </c>
      <c r="C20" s="12">
        <v>45396</v>
      </c>
      <c r="D20" s="11">
        <v>13</v>
      </c>
      <c r="E20" s="11" t="s">
        <v>41</v>
      </c>
      <c r="F20" s="11" t="s">
        <v>29</v>
      </c>
      <c r="G20" s="13">
        <v>15263.25</v>
      </c>
      <c r="H20" s="14">
        <v>35.409999999999997</v>
      </c>
      <c r="I20" s="11" t="s">
        <v>14</v>
      </c>
      <c r="J20" s="12"/>
      <c r="K20" s="11">
        <v>5.7</v>
      </c>
      <c r="L20" s="11" t="str">
        <f t="shared" si="0"/>
        <v>April</v>
      </c>
      <c r="M20" s="11" t="str">
        <f t="shared" si="1"/>
        <v>2024</v>
      </c>
      <c r="N20" s="11" t="str" cm="1">
        <f t="array" ref="N20">_xlfn.IFS(H20&lt;=51,"low",H20&lt;=81,"Medium",H20&lt;=100,"high")</f>
        <v>low</v>
      </c>
      <c r="O20" s="11"/>
      <c r="P20" s="10" t="str" cm="1">
        <f t="array" ref="P20">_xlfn.IFS(D20&lt;=3,"fast",D20&lt;=7,"moderate",D20&gt;7,"slow")</f>
        <v>slow</v>
      </c>
    </row>
    <row r="21" spans="1:16" ht="15.75" x14ac:dyDescent="0.25">
      <c r="A21" s="11" t="s">
        <v>42</v>
      </c>
      <c r="B21" s="12">
        <v>45627</v>
      </c>
      <c r="C21" s="12">
        <v>45633</v>
      </c>
      <c r="D21" s="11">
        <v>6</v>
      </c>
      <c r="E21" s="11" t="s">
        <v>12</v>
      </c>
      <c r="F21" s="11" t="s">
        <v>13</v>
      </c>
      <c r="G21" s="13">
        <v>6295.16</v>
      </c>
      <c r="H21" s="14">
        <v>37.299999999999997</v>
      </c>
      <c r="I21" s="11" t="s">
        <v>14</v>
      </c>
      <c r="J21" s="12"/>
      <c r="K21" s="11">
        <v>7.1</v>
      </c>
      <c r="L21" s="11" t="str">
        <f t="shared" si="0"/>
        <v>December</v>
      </c>
      <c r="M21" s="11" t="str">
        <f t="shared" si="1"/>
        <v>2024</v>
      </c>
      <c r="N21" s="11" t="str" cm="1">
        <f t="array" ref="N21">_xlfn.IFS(H21&lt;=51,"low",H21&lt;=81,"Medium",H21&lt;=100,"high")</f>
        <v>low</v>
      </c>
      <c r="O21" s="11"/>
      <c r="P21" s="10" t="str" cm="1">
        <f t="array" ref="P21">_xlfn.IFS(D21&lt;=3,"fast",D21&lt;=7,"moderate",D21&gt;7,"slow")</f>
        <v>moderate</v>
      </c>
    </row>
    <row r="22" spans="1:16" ht="15.75" x14ac:dyDescent="0.25">
      <c r="A22" s="11" t="s">
        <v>43</v>
      </c>
      <c r="B22" s="12">
        <v>45711</v>
      </c>
      <c r="C22" s="12">
        <v>45716</v>
      </c>
      <c r="D22" s="11">
        <v>5</v>
      </c>
      <c r="E22" s="11" t="s">
        <v>25</v>
      </c>
      <c r="F22" s="11" t="s">
        <v>20</v>
      </c>
      <c r="G22" s="13">
        <v>7129.76</v>
      </c>
      <c r="H22" s="14">
        <v>88.83</v>
      </c>
      <c r="I22" s="11" t="s">
        <v>14</v>
      </c>
      <c r="J22" s="12"/>
      <c r="K22" s="11">
        <v>8.6</v>
      </c>
      <c r="L22" s="11" t="str">
        <f t="shared" si="0"/>
        <v>February</v>
      </c>
      <c r="M22" s="11" t="str">
        <f t="shared" si="1"/>
        <v>2025</v>
      </c>
      <c r="N22" s="11" t="str" cm="1">
        <f t="array" ref="N22">_xlfn.IFS(H22&lt;=51,"low",H22&lt;=81,"Medium",H22&lt;=100,"high")</f>
        <v>high</v>
      </c>
      <c r="O22" s="11"/>
      <c r="P22" s="10" t="str" cm="1">
        <f t="array" ref="P22">_xlfn.IFS(D22&lt;=3,"fast",D22&lt;=7,"moderate",D22&gt;7,"slow")</f>
        <v>moderate</v>
      </c>
    </row>
    <row r="23" spans="1:16" ht="15.75" x14ac:dyDescent="0.25">
      <c r="A23" s="11" t="s">
        <v>44</v>
      </c>
      <c r="B23" s="12">
        <v>45679</v>
      </c>
      <c r="C23" s="12">
        <v>45683</v>
      </c>
      <c r="D23" s="11">
        <v>4</v>
      </c>
      <c r="E23" s="11" t="s">
        <v>16</v>
      </c>
      <c r="F23" s="11" t="s">
        <v>26</v>
      </c>
      <c r="G23" s="13">
        <v>3560.5</v>
      </c>
      <c r="H23" s="14">
        <v>93.75</v>
      </c>
      <c r="I23" s="11" t="s">
        <v>14</v>
      </c>
      <c r="J23" s="12"/>
      <c r="K23" s="11">
        <v>9.3000000000000007</v>
      </c>
      <c r="L23" s="11" t="str">
        <f t="shared" si="0"/>
        <v>January</v>
      </c>
      <c r="M23" s="11" t="str">
        <f t="shared" si="1"/>
        <v>2025</v>
      </c>
      <c r="N23" s="11" t="str" cm="1">
        <f t="array" ref="N23">_xlfn.IFS(H23&lt;=51,"low",H23&lt;=81,"Medium",H23&lt;=100,"high")</f>
        <v>high</v>
      </c>
      <c r="O23" s="11"/>
      <c r="P23" s="10" t="str" cm="1">
        <f t="array" ref="P23">_xlfn.IFS(D23&lt;=3,"fast",D23&lt;=7,"moderate",D23&gt;7,"slow")</f>
        <v>moderate</v>
      </c>
    </row>
    <row r="24" spans="1:16" ht="15.75" x14ac:dyDescent="0.25">
      <c r="A24" s="11" t="s">
        <v>45</v>
      </c>
      <c r="B24" s="12">
        <v>45239</v>
      </c>
      <c r="C24" s="12">
        <v>45243</v>
      </c>
      <c r="D24" s="11">
        <v>4</v>
      </c>
      <c r="E24" s="11" t="s">
        <v>12</v>
      </c>
      <c r="F24" s="11" t="s">
        <v>20</v>
      </c>
      <c r="G24" s="13">
        <v>4124.28</v>
      </c>
      <c r="H24" s="14">
        <v>38.6</v>
      </c>
      <c r="I24" s="11" t="s">
        <v>14</v>
      </c>
      <c r="J24" s="12"/>
      <c r="K24" s="11">
        <v>7.5</v>
      </c>
      <c r="L24" s="11" t="str">
        <f t="shared" si="0"/>
        <v>November</v>
      </c>
      <c r="M24" s="11" t="str">
        <f t="shared" si="1"/>
        <v>2023</v>
      </c>
      <c r="N24" s="11" t="str" cm="1">
        <f t="array" ref="N24">_xlfn.IFS(H24&lt;=51,"low",H24&lt;=81,"Medium",H24&lt;=100,"high")</f>
        <v>low</v>
      </c>
      <c r="O24" s="11"/>
      <c r="P24" s="10" t="str" cm="1">
        <f t="array" ref="P24">_xlfn.IFS(D24&lt;=3,"fast",D24&lt;=7,"moderate",D24&gt;7,"slow")</f>
        <v>moderate</v>
      </c>
    </row>
    <row r="25" spans="1:16" ht="15.75" x14ac:dyDescent="0.25">
      <c r="A25" s="11" t="s">
        <v>46</v>
      </c>
      <c r="B25" s="12">
        <v>45431</v>
      </c>
      <c r="C25" s="12">
        <v>45436</v>
      </c>
      <c r="D25" s="11">
        <v>5</v>
      </c>
      <c r="E25" s="11" t="s">
        <v>41</v>
      </c>
      <c r="F25" s="11" t="s">
        <v>29</v>
      </c>
      <c r="G25" s="13">
        <v>5125.54</v>
      </c>
      <c r="H25" s="14">
        <v>46.51</v>
      </c>
      <c r="I25" s="11" t="s">
        <v>14</v>
      </c>
      <c r="J25" s="12"/>
      <c r="K25" s="11">
        <v>7.6</v>
      </c>
      <c r="L25" s="11" t="str">
        <f t="shared" si="0"/>
        <v>May</v>
      </c>
      <c r="M25" s="11" t="str">
        <f t="shared" si="1"/>
        <v>2024</v>
      </c>
      <c r="N25" s="11" t="str" cm="1">
        <f t="array" ref="N25">_xlfn.IFS(H25&lt;=51,"low",H25&lt;=81,"Medium",H25&lt;=100,"high")</f>
        <v>low</v>
      </c>
      <c r="O25" s="11"/>
      <c r="P25" s="10" t="str" cm="1">
        <f t="array" ref="P25">_xlfn.IFS(D25&lt;=3,"fast",D25&lt;=7,"moderate",D25&gt;7,"slow")</f>
        <v>moderate</v>
      </c>
    </row>
    <row r="26" spans="1:16" ht="15.75" x14ac:dyDescent="0.25">
      <c r="A26" s="11" t="s">
        <v>47</v>
      </c>
      <c r="B26" s="12">
        <v>44991</v>
      </c>
      <c r="C26" s="12">
        <v>45001</v>
      </c>
      <c r="D26" s="11">
        <v>10</v>
      </c>
      <c r="E26" s="11" t="s">
        <v>41</v>
      </c>
      <c r="F26" s="11" t="s">
        <v>20</v>
      </c>
      <c r="G26" s="13">
        <v>8646.0300000000007</v>
      </c>
      <c r="H26" s="14">
        <v>41.59</v>
      </c>
      <c r="I26" s="11" t="s">
        <v>14</v>
      </c>
      <c r="J26" s="12"/>
      <c r="K26" s="11">
        <v>6.9</v>
      </c>
      <c r="L26" s="11" t="str">
        <f t="shared" si="0"/>
        <v>March</v>
      </c>
      <c r="M26" s="11" t="str">
        <f t="shared" si="1"/>
        <v>2023</v>
      </c>
      <c r="N26" s="11" t="str" cm="1">
        <f t="array" ref="N26">_xlfn.IFS(H26&lt;=51,"low",H26&lt;=81,"Medium",H26&lt;=100,"high")</f>
        <v>low</v>
      </c>
      <c r="O26" s="11"/>
      <c r="P26" s="10" t="str" cm="1">
        <f t="array" ref="P26">_xlfn.IFS(D26&lt;=3,"fast",D26&lt;=7,"moderate",D26&gt;7,"slow")</f>
        <v>slow</v>
      </c>
    </row>
    <row r="27" spans="1:16" ht="15.75" x14ac:dyDescent="0.25">
      <c r="A27" s="11" t="s">
        <v>48</v>
      </c>
      <c r="B27" s="12">
        <v>45019</v>
      </c>
      <c r="C27" s="12">
        <v>45022</v>
      </c>
      <c r="D27" s="11">
        <v>3</v>
      </c>
      <c r="E27" s="11" t="s">
        <v>19</v>
      </c>
      <c r="F27" s="11" t="s">
        <v>17</v>
      </c>
      <c r="G27" s="13">
        <v>3410.41</v>
      </c>
      <c r="H27" s="14">
        <v>43.04</v>
      </c>
      <c r="I27" s="11" t="s">
        <v>21</v>
      </c>
      <c r="J27" s="12">
        <v>45046</v>
      </c>
      <c r="K27" s="11">
        <v>7.8</v>
      </c>
      <c r="L27" s="11" t="str">
        <f t="shared" si="0"/>
        <v>April</v>
      </c>
      <c r="M27" s="11" t="str">
        <f t="shared" si="1"/>
        <v>2023</v>
      </c>
      <c r="N27" s="11" t="str" cm="1">
        <f t="array" ref="N27">_xlfn.IFS(H27&lt;=51,"low",H27&lt;=81,"Medium",H27&lt;=100,"high")</f>
        <v>low</v>
      </c>
      <c r="O27" s="11" t="str">
        <f>TEXT(J27,"mmmm")</f>
        <v>April</v>
      </c>
      <c r="P27" s="10" t="str" cm="1">
        <f t="array" ref="P27">_xlfn.IFS(D27&lt;=3,"fast",D27&lt;=7,"moderate",D27&gt;7,"slow")</f>
        <v>fast</v>
      </c>
    </row>
    <row r="28" spans="1:16" ht="15.75" x14ac:dyDescent="0.25">
      <c r="A28" s="11" t="s">
        <v>49</v>
      </c>
      <c r="B28" s="12">
        <v>45695</v>
      </c>
      <c r="C28" s="12">
        <v>45705</v>
      </c>
      <c r="D28" s="11">
        <v>10</v>
      </c>
      <c r="E28" s="11" t="s">
        <v>19</v>
      </c>
      <c r="F28" s="11" t="s">
        <v>29</v>
      </c>
      <c r="G28" s="13">
        <v>12814.49</v>
      </c>
      <c r="H28" s="14">
        <v>88.62</v>
      </c>
      <c r="I28" s="11" t="s">
        <v>14</v>
      </c>
      <c r="J28" s="12"/>
      <c r="K28" s="11">
        <v>7.7</v>
      </c>
      <c r="L28" s="11" t="str">
        <f t="shared" si="0"/>
        <v>February</v>
      </c>
      <c r="M28" s="11" t="str">
        <f t="shared" si="1"/>
        <v>2025</v>
      </c>
      <c r="N28" s="11" t="str" cm="1">
        <f t="array" ref="N28">_xlfn.IFS(H28&lt;=51,"low",H28&lt;=81,"Medium",H28&lt;=100,"high")</f>
        <v>high</v>
      </c>
      <c r="O28" s="11"/>
      <c r="P28" s="10" t="str" cm="1">
        <f t="array" ref="P28">_xlfn.IFS(D28&lt;=3,"fast",D28&lt;=7,"moderate",D28&gt;7,"slow")</f>
        <v>slow</v>
      </c>
    </row>
    <row r="29" spans="1:16" ht="15.75" x14ac:dyDescent="0.25">
      <c r="A29" s="11" t="s">
        <v>50</v>
      </c>
      <c r="B29" s="12">
        <v>45683</v>
      </c>
      <c r="C29" s="12">
        <v>45685</v>
      </c>
      <c r="D29" s="11">
        <v>2</v>
      </c>
      <c r="E29" s="11" t="s">
        <v>25</v>
      </c>
      <c r="F29" s="11" t="s">
        <v>26</v>
      </c>
      <c r="G29" s="13">
        <v>2316.3200000000002</v>
      </c>
      <c r="H29" s="14">
        <v>53.25</v>
      </c>
      <c r="I29" s="11" t="s">
        <v>21</v>
      </c>
      <c r="J29" s="12">
        <v>45701</v>
      </c>
      <c r="K29" s="11">
        <v>8.1999999999999993</v>
      </c>
      <c r="L29" s="11" t="str">
        <f t="shared" si="0"/>
        <v>January</v>
      </c>
      <c r="M29" s="11" t="str">
        <f t="shared" si="1"/>
        <v>2025</v>
      </c>
      <c r="N29" s="11" t="str" cm="1">
        <f t="array" ref="N29">_xlfn.IFS(H29&lt;=51,"low",H29&lt;=81,"Medium",H29&lt;=100,"high")</f>
        <v>Medium</v>
      </c>
      <c r="O29" s="11" t="str">
        <f>TEXT(J29,"mmmm")</f>
        <v>February</v>
      </c>
      <c r="P29" s="10" t="str" cm="1">
        <f t="array" ref="P29">_xlfn.IFS(D29&lt;=3,"fast",D29&lt;=7,"moderate",D29&gt;7,"slow")</f>
        <v>fast</v>
      </c>
    </row>
    <row r="30" spans="1:16" ht="15.75" x14ac:dyDescent="0.25">
      <c r="A30" s="11" t="s">
        <v>51</v>
      </c>
      <c r="B30" s="12">
        <v>45347</v>
      </c>
      <c r="C30" s="12">
        <v>45349</v>
      </c>
      <c r="D30" s="11">
        <v>2</v>
      </c>
      <c r="E30" s="11" t="s">
        <v>12</v>
      </c>
      <c r="F30" s="11" t="s">
        <v>17</v>
      </c>
      <c r="G30" s="13">
        <v>1819.77</v>
      </c>
      <c r="H30" s="14">
        <v>51.8</v>
      </c>
      <c r="I30" s="11" t="s">
        <v>14</v>
      </c>
      <c r="J30" s="12"/>
      <c r="K30" s="11">
        <v>8.3000000000000007</v>
      </c>
      <c r="L30" s="11" t="str">
        <f t="shared" si="0"/>
        <v>February</v>
      </c>
      <c r="M30" s="11" t="str">
        <f t="shared" si="1"/>
        <v>2024</v>
      </c>
      <c r="N30" s="11" t="str" cm="1">
        <f t="array" ref="N30">_xlfn.IFS(H30&lt;=51,"low",H30&lt;=81,"Medium",H30&lt;=100,"high")</f>
        <v>Medium</v>
      </c>
      <c r="O30" s="11"/>
      <c r="P30" s="10" t="str" cm="1">
        <f t="array" ref="P30">_xlfn.IFS(D30&lt;=3,"fast",D30&lt;=7,"moderate",D30&gt;7,"slow")</f>
        <v>fast</v>
      </c>
    </row>
    <row r="31" spans="1:16" ht="15.75" x14ac:dyDescent="0.25">
      <c r="A31" s="11" t="s">
        <v>52</v>
      </c>
      <c r="B31" s="12">
        <v>44963</v>
      </c>
      <c r="C31" s="12">
        <v>44969</v>
      </c>
      <c r="D31" s="11">
        <v>6</v>
      </c>
      <c r="E31" s="11" t="s">
        <v>12</v>
      </c>
      <c r="F31" s="11" t="s">
        <v>20</v>
      </c>
      <c r="G31" s="13">
        <v>6384.6</v>
      </c>
      <c r="H31" s="14">
        <v>45.92</v>
      </c>
      <c r="I31" s="11" t="s">
        <v>14</v>
      </c>
      <c r="J31" s="12"/>
      <c r="K31" s="11">
        <v>7.4</v>
      </c>
      <c r="L31" s="11" t="str">
        <f t="shared" si="0"/>
        <v>February</v>
      </c>
      <c r="M31" s="11" t="str">
        <f t="shared" si="1"/>
        <v>2023</v>
      </c>
      <c r="N31" s="11" t="str" cm="1">
        <f t="array" ref="N31">_xlfn.IFS(H31&lt;=51,"low",H31&lt;=81,"Medium",H31&lt;=100,"high")</f>
        <v>low</v>
      </c>
      <c r="O31" s="11"/>
      <c r="P31" s="10" t="str" cm="1">
        <f t="array" ref="P31">_xlfn.IFS(D31&lt;=3,"fast",D31&lt;=7,"moderate",D31&gt;7,"slow")</f>
        <v>moderate</v>
      </c>
    </row>
    <row r="32" spans="1:16" ht="15.75" x14ac:dyDescent="0.25">
      <c r="A32" s="11" t="s">
        <v>53</v>
      </c>
      <c r="B32" s="12">
        <v>45687</v>
      </c>
      <c r="C32" s="12">
        <v>45694</v>
      </c>
      <c r="D32" s="11">
        <v>7</v>
      </c>
      <c r="E32" s="11" t="s">
        <v>19</v>
      </c>
      <c r="F32" s="11" t="s">
        <v>29</v>
      </c>
      <c r="G32" s="13">
        <v>5612.72</v>
      </c>
      <c r="H32" s="14">
        <v>72.55</v>
      </c>
      <c r="I32" s="11" t="s">
        <v>14</v>
      </c>
      <c r="J32" s="12"/>
      <c r="K32" s="11">
        <v>8.3000000000000007</v>
      </c>
      <c r="L32" s="11" t="str">
        <f t="shared" si="0"/>
        <v>January</v>
      </c>
      <c r="M32" s="11" t="str">
        <f t="shared" si="1"/>
        <v>2025</v>
      </c>
      <c r="N32" s="11" t="str" cm="1">
        <f t="array" ref="N32">_xlfn.IFS(H32&lt;=51,"low",H32&lt;=81,"Medium",H32&lt;=100,"high")</f>
        <v>Medium</v>
      </c>
      <c r="O32" s="11"/>
      <c r="P32" s="10" t="str" cm="1">
        <f t="array" ref="P32">_xlfn.IFS(D32&lt;=3,"fast",D32&lt;=7,"moderate",D32&gt;7,"slow")</f>
        <v>moderate</v>
      </c>
    </row>
    <row r="33" spans="1:16" ht="15.75" x14ac:dyDescent="0.25">
      <c r="A33" s="11" t="s">
        <v>54</v>
      </c>
      <c r="B33" s="12">
        <v>45515</v>
      </c>
      <c r="C33" s="12">
        <v>45522</v>
      </c>
      <c r="D33" s="11">
        <v>7</v>
      </c>
      <c r="E33" s="11" t="s">
        <v>12</v>
      </c>
      <c r="F33" s="11" t="s">
        <v>26</v>
      </c>
      <c r="G33" s="13">
        <v>9854.68</v>
      </c>
      <c r="H33" s="14">
        <v>56.55</v>
      </c>
      <c r="I33" s="11" t="s">
        <v>14</v>
      </c>
      <c r="J33" s="12"/>
      <c r="K33" s="11">
        <v>7.2</v>
      </c>
      <c r="L33" s="11" t="str">
        <f t="shared" si="0"/>
        <v>August</v>
      </c>
      <c r="M33" s="11" t="str">
        <f t="shared" si="1"/>
        <v>2024</v>
      </c>
      <c r="N33" s="11" t="str" cm="1">
        <f t="array" ref="N33">_xlfn.IFS(H33&lt;=51,"low",H33&lt;=81,"Medium",H33&lt;=100,"high")</f>
        <v>Medium</v>
      </c>
      <c r="O33" s="11"/>
      <c r="P33" s="10" t="str" cm="1">
        <f t="array" ref="P33">_xlfn.IFS(D33&lt;=3,"fast",D33&lt;=7,"moderate",D33&gt;7,"slow")</f>
        <v>moderate</v>
      </c>
    </row>
    <row r="34" spans="1:16" ht="15.75" x14ac:dyDescent="0.25">
      <c r="A34" s="11" t="s">
        <v>55</v>
      </c>
      <c r="B34" s="12">
        <v>44951</v>
      </c>
      <c r="C34" s="12">
        <v>44955</v>
      </c>
      <c r="D34" s="11">
        <v>4</v>
      </c>
      <c r="E34" s="11" t="s">
        <v>12</v>
      </c>
      <c r="F34" s="11" t="s">
        <v>17</v>
      </c>
      <c r="G34" s="13">
        <v>3436.65</v>
      </c>
      <c r="H34" s="14">
        <v>82.1</v>
      </c>
      <c r="I34" s="11" t="s">
        <v>14</v>
      </c>
      <c r="J34" s="12"/>
      <c r="K34" s="11">
        <v>8.9</v>
      </c>
      <c r="L34" s="11" t="str">
        <f t="shared" si="0"/>
        <v>January</v>
      </c>
      <c r="M34" s="11" t="str">
        <f t="shared" si="1"/>
        <v>2023</v>
      </c>
      <c r="N34" s="11" t="str" cm="1">
        <f t="array" ref="N34">_xlfn.IFS(H34&lt;=51,"low",H34&lt;=81,"Medium",H34&lt;=100,"high")</f>
        <v>high</v>
      </c>
      <c r="O34" s="11"/>
      <c r="P34" s="10" t="str" cm="1">
        <f t="array" ref="P34">_xlfn.IFS(D34&lt;=3,"fast",D34&lt;=7,"moderate",D34&gt;7,"slow")</f>
        <v>moderate</v>
      </c>
    </row>
    <row r="35" spans="1:16" ht="15.75" x14ac:dyDescent="0.25">
      <c r="A35" s="11" t="s">
        <v>56</v>
      </c>
      <c r="B35" s="12">
        <v>45323</v>
      </c>
      <c r="C35" s="12">
        <v>45331</v>
      </c>
      <c r="D35" s="11">
        <v>8</v>
      </c>
      <c r="E35" s="11" t="s">
        <v>41</v>
      </c>
      <c r="F35" s="11" t="s">
        <v>26</v>
      </c>
      <c r="G35" s="13">
        <v>9744.76</v>
      </c>
      <c r="H35" s="14">
        <v>44.39</v>
      </c>
      <c r="I35" s="11" t="s">
        <v>21</v>
      </c>
      <c r="J35" s="12">
        <v>45348</v>
      </c>
      <c r="K35" s="11">
        <v>6.8</v>
      </c>
      <c r="L35" s="11" t="str">
        <f t="shared" si="0"/>
        <v>February</v>
      </c>
      <c r="M35" s="11" t="str">
        <f t="shared" si="1"/>
        <v>2024</v>
      </c>
      <c r="N35" s="11" t="str" cm="1">
        <f t="array" ref="N35">_xlfn.IFS(H35&lt;=51,"low",H35&lt;=81,"Medium",H35&lt;=100,"high")</f>
        <v>low</v>
      </c>
      <c r="O35" s="11" t="str">
        <f>TEXT(J35,"mmmm")</f>
        <v>February</v>
      </c>
      <c r="P35" s="10" t="str" cm="1">
        <f t="array" ref="P35">_xlfn.IFS(D35&lt;=3,"fast",D35&lt;=7,"moderate",D35&gt;7,"slow")</f>
        <v>slow</v>
      </c>
    </row>
    <row r="36" spans="1:16" ht="15.75" x14ac:dyDescent="0.25">
      <c r="A36" s="11" t="s">
        <v>57</v>
      </c>
      <c r="B36" s="12">
        <v>45311</v>
      </c>
      <c r="C36" s="12">
        <v>45321</v>
      </c>
      <c r="D36" s="11">
        <v>10</v>
      </c>
      <c r="E36" s="11" t="s">
        <v>19</v>
      </c>
      <c r="F36" s="11" t="s">
        <v>20</v>
      </c>
      <c r="G36" s="13">
        <v>14903.8</v>
      </c>
      <c r="H36" s="14">
        <v>85.15</v>
      </c>
      <c r="I36" s="11" t="s">
        <v>14</v>
      </c>
      <c r="J36" s="12"/>
      <c r="K36" s="11">
        <v>7.3</v>
      </c>
      <c r="L36" s="11" t="str">
        <f t="shared" si="0"/>
        <v>January</v>
      </c>
      <c r="M36" s="11" t="str">
        <f t="shared" si="1"/>
        <v>2024</v>
      </c>
      <c r="N36" s="11" t="str" cm="1">
        <f t="array" ref="N36">_xlfn.IFS(H36&lt;=51,"low",H36&lt;=81,"Medium",H36&lt;=100,"high")</f>
        <v>high</v>
      </c>
      <c r="O36" s="11"/>
      <c r="P36" s="10" t="str" cm="1">
        <f t="array" ref="P36">_xlfn.IFS(D36&lt;=3,"fast",D36&lt;=7,"moderate",D36&gt;7,"slow")</f>
        <v>slow</v>
      </c>
    </row>
    <row r="37" spans="1:16" ht="15.75" x14ac:dyDescent="0.25">
      <c r="A37" s="11" t="s">
        <v>58</v>
      </c>
      <c r="B37" s="12">
        <v>45191</v>
      </c>
      <c r="C37" s="12">
        <v>45203</v>
      </c>
      <c r="D37" s="11">
        <v>12</v>
      </c>
      <c r="E37" s="11" t="s">
        <v>16</v>
      </c>
      <c r="F37" s="11" t="s">
        <v>26</v>
      </c>
      <c r="G37" s="13">
        <v>14107.36</v>
      </c>
      <c r="H37" s="14">
        <v>72.260000000000005</v>
      </c>
      <c r="I37" s="11" t="s">
        <v>21</v>
      </c>
      <c r="J37" s="12">
        <v>45229</v>
      </c>
      <c r="K37" s="11">
        <v>7</v>
      </c>
      <c r="L37" s="11" t="str">
        <f t="shared" si="0"/>
        <v>September</v>
      </c>
      <c r="M37" s="11" t="str">
        <f t="shared" si="1"/>
        <v>2023</v>
      </c>
      <c r="N37" s="11" t="str" cm="1">
        <f t="array" ref="N37">_xlfn.IFS(H37&lt;=51,"low",H37&lt;=81,"Medium",H37&lt;=100,"high")</f>
        <v>Medium</v>
      </c>
      <c r="O37" s="11" t="str">
        <f>TEXT(J37,"mmmm")</f>
        <v>October</v>
      </c>
      <c r="P37" s="10" t="str" cm="1">
        <f t="array" ref="P37">_xlfn.IFS(D37&lt;=3,"fast",D37&lt;=7,"moderate",D37&gt;7,"slow")</f>
        <v>slow</v>
      </c>
    </row>
    <row r="38" spans="1:16" ht="15.75" x14ac:dyDescent="0.25">
      <c r="A38" s="11" t="s">
        <v>59</v>
      </c>
      <c r="B38" s="12">
        <v>45655</v>
      </c>
      <c r="C38" s="12">
        <v>45668</v>
      </c>
      <c r="D38" s="11">
        <v>13</v>
      </c>
      <c r="E38" s="11" t="s">
        <v>19</v>
      </c>
      <c r="F38" s="11" t="s">
        <v>13</v>
      </c>
      <c r="G38" s="13">
        <v>18808.78</v>
      </c>
      <c r="H38" s="14">
        <v>38</v>
      </c>
      <c r="I38" s="11" t="s">
        <v>21</v>
      </c>
      <c r="J38" s="12">
        <v>45695</v>
      </c>
      <c r="K38" s="11">
        <v>5.2</v>
      </c>
      <c r="L38" s="11" t="str">
        <f t="shared" si="0"/>
        <v>December</v>
      </c>
      <c r="M38" s="11" t="str">
        <f t="shared" si="1"/>
        <v>2024</v>
      </c>
      <c r="N38" s="11" t="str" cm="1">
        <f t="array" ref="N38">_xlfn.IFS(H38&lt;=51,"low",H38&lt;=81,"Medium",H38&lt;=100,"high")</f>
        <v>low</v>
      </c>
      <c r="O38" s="11" t="str">
        <f>TEXT(J38,"mmmm")</f>
        <v>February</v>
      </c>
      <c r="P38" s="10" t="str" cm="1">
        <f t="array" ref="P38">_xlfn.IFS(D38&lt;=3,"fast",D38&lt;=7,"moderate",D38&gt;7,"slow")</f>
        <v>slow</v>
      </c>
    </row>
    <row r="39" spans="1:16" ht="15.75" x14ac:dyDescent="0.25">
      <c r="A39" s="11" t="s">
        <v>60</v>
      </c>
      <c r="B39" s="12">
        <v>45147</v>
      </c>
      <c r="C39" s="12">
        <v>45158</v>
      </c>
      <c r="D39" s="11">
        <v>11</v>
      </c>
      <c r="E39" s="11" t="s">
        <v>16</v>
      </c>
      <c r="F39" s="11" t="s">
        <v>17</v>
      </c>
      <c r="G39" s="13">
        <v>10618.1</v>
      </c>
      <c r="H39" s="14">
        <v>59.02</v>
      </c>
      <c r="I39" s="11" t="s">
        <v>14</v>
      </c>
      <c r="J39" s="12"/>
      <c r="K39" s="11">
        <v>7.1</v>
      </c>
      <c r="L39" s="11" t="str">
        <f t="shared" si="0"/>
        <v>August</v>
      </c>
      <c r="M39" s="11" t="str">
        <f t="shared" si="1"/>
        <v>2023</v>
      </c>
      <c r="N39" s="11" t="str" cm="1">
        <f t="array" ref="N39">_xlfn.IFS(H39&lt;=51,"low",H39&lt;=81,"Medium",H39&lt;=100,"high")</f>
        <v>Medium</v>
      </c>
      <c r="O39" s="11"/>
      <c r="P39" s="10" t="str" cm="1">
        <f t="array" ref="P39">_xlfn.IFS(D39&lt;=3,"fast",D39&lt;=7,"moderate",D39&gt;7,"slow")</f>
        <v>slow</v>
      </c>
    </row>
    <row r="40" spans="1:16" ht="15.75" x14ac:dyDescent="0.25">
      <c r="A40" s="11" t="s">
        <v>61</v>
      </c>
      <c r="B40" s="12">
        <v>45167</v>
      </c>
      <c r="C40" s="12">
        <v>45176</v>
      </c>
      <c r="D40" s="11">
        <v>9</v>
      </c>
      <c r="E40" s="11" t="s">
        <v>41</v>
      </c>
      <c r="F40" s="11" t="s">
        <v>26</v>
      </c>
      <c r="G40" s="13">
        <v>11987.72</v>
      </c>
      <c r="H40" s="14">
        <v>90.45</v>
      </c>
      <c r="I40" s="11" t="s">
        <v>14</v>
      </c>
      <c r="J40" s="12"/>
      <c r="K40" s="11">
        <v>7.9</v>
      </c>
      <c r="L40" s="11" t="str">
        <f t="shared" si="0"/>
        <v>August</v>
      </c>
      <c r="M40" s="11" t="str">
        <f t="shared" si="1"/>
        <v>2023</v>
      </c>
      <c r="N40" s="11" t="str" cm="1">
        <f t="array" ref="N40">_xlfn.IFS(H40&lt;=51,"low",H40&lt;=81,"Medium",H40&lt;=100,"high")</f>
        <v>high</v>
      </c>
      <c r="O40" s="11"/>
      <c r="P40" s="10" t="str" cm="1">
        <f t="array" ref="P40">_xlfn.IFS(D40&lt;=3,"fast",D40&lt;=7,"moderate",D40&gt;7,"slow")</f>
        <v>slow</v>
      </c>
    </row>
    <row r="41" spans="1:16" ht="15.75" x14ac:dyDescent="0.25">
      <c r="A41" s="11" t="s">
        <v>62</v>
      </c>
      <c r="B41" s="12">
        <v>44931</v>
      </c>
      <c r="C41" s="12">
        <v>44938</v>
      </c>
      <c r="D41" s="11">
        <v>7</v>
      </c>
      <c r="E41" s="11" t="s">
        <v>25</v>
      </c>
      <c r="F41" s="11" t="s">
        <v>20</v>
      </c>
      <c r="G41" s="13">
        <v>8203.2000000000007</v>
      </c>
      <c r="H41" s="14">
        <v>94.61</v>
      </c>
      <c r="I41" s="11" t="s">
        <v>14</v>
      </c>
      <c r="J41" s="12"/>
      <c r="K41" s="11">
        <v>8.6</v>
      </c>
      <c r="L41" s="11" t="str">
        <f t="shared" si="0"/>
        <v>January</v>
      </c>
      <c r="M41" s="11" t="str">
        <f t="shared" si="1"/>
        <v>2023</v>
      </c>
      <c r="N41" s="11" t="str" cm="1">
        <f t="array" ref="N41">_xlfn.IFS(H41&lt;=51,"low",H41&lt;=81,"Medium",H41&lt;=100,"high")</f>
        <v>high</v>
      </c>
      <c r="O41" s="11"/>
      <c r="P41" s="10" t="str" cm="1">
        <f t="array" ref="P41">_xlfn.IFS(D41&lt;=3,"fast",D41&lt;=7,"moderate",D41&gt;7,"slow")</f>
        <v>moderate</v>
      </c>
    </row>
    <row r="42" spans="1:16" ht="15.75" x14ac:dyDescent="0.25">
      <c r="A42" s="11" t="s">
        <v>63</v>
      </c>
      <c r="B42" s="12">
        <v>44995</v>
      </c>
      <c r="C42" s="12">
        <v>45008</v>
      </c>
      <c r="D42" s="11">
        <v>13</v>
      </c>
      <c r="E42" s="11" t="s">
        <v>12</v>
      </c>
      <c r="F42" s="11" t="s">
        <v>20</v>
      </c>
      <c r="G42" s="13">
        <v>16956.7</v>
      </c>
      <c r="H42" s="14">
        <v>62.6</v>
      </c>
      <c r="I42" s="11" t="s">
        <v>21</v>
      </c>
      <c r="J42" s="12">
        <v>45013</v>
      </c>
      <c r="K42" s="11">
        <v>6.3</v>
      </c>
      <c r="L42" s="11" t="str">
        <f t="shared" si="0"/>
        <v>March</v>
      </c>
      <c r="M42" s="11" t="str">
        <f t="shared" si="1"/>
        <v>2023</v>
      </c>
      <c r="N42" s="11" t="str" cm="1">
        <f t="array" ref="N42">_xlfn.IFS(H42&lt;=51,"low",H42&lt;=81,"Medium",H42&lt;=100,"high")</f>
        <v>Medium</v>
      </c>
      <c r="O42" s="11" t="str">
        <f>TEXT(J42,"mmmm")</f>
        <v>March</v>
      </c>
      <c r="P42" s="10" t="str" cm="1">
        <f t="array" ref="P42">_xlfn.IFS(D42&lt;=3,"fast",D42&lt;=7,"moderate",D42&gt;7,"slow")</f>
        <v>slow</v>
      </c>
    </row>
    <row r="43" spans="1:16" ht="15.75" x14ac:dyDescent="0.25">
      <c r="A43" s="11" t="s">
        <v>64</v>
      </c>
      <c r="B43" s="12">
        <v>45043</v>
      </c>
      <c r="C43" s="12">
        <v>45052</v>
      </c>
      <c r="D43" s="11">
        <v>9</v>
      </c>
      <c r="E43" s="11" t="s">
        <v>41</v>
      </c>
      <c r="F43" s="11" t="s">
        <v>26</v>
      </c>
      <c r="G43" s="13">
        <v>7592.75</v>
      </c>
      <c r="H43" s="14">
        <v>63.66</v>
      </c>
      <c r="I43" s="11" t="s">
        <v>14</v>
      </c>
      <c r="J43" s="12"/>
      <c r="K43" s="11">
        <v>7.7</v>
      </c>
      <c r="L43" s="11" t="str">
        <f t="shared" si="0"/>
        <v>April</v>
      </c>
      <c r="M43" s="11" t="str">
        <f t="shared" si="1"/>
        <v>2023</v>
      </c>
      <c r="N43" s="11" t="str" cm="1">
        <f t="array" ref="N43">_xlfn.IFS(H43&lt;=51,"low",H43&lt;=81,"Medium",H43&lt;=100,"high")</f>
        <v>Medium</v>
      </c>
      <c r="O43" s="11"/>
      <c r="P43" s="10" t="str" cm="1">
        <f t="array" ref="P43">_xlfn.IFS(D43&lt;=3,"fast",D43&lt;=7,"moderate",D43&gt;7,"slow")</f>
        <v>slow</v>
      </c>
    </row>
    <row r="44" spans="1:16" ht="15.75" x14ac:dyDescent="0.25">
      <c r="A44" s="11" t="s">
        <v>65</v>
      </c>
      <c r="B44" s="12">
        <v>45271</v>
      </c>
      <c r="C44" s="12">
        <v>45284</v>
      </c>
      <c r="D44" s="11">
        <v>13</v>
      </c>
      <c r="E44" s="11" t="s">
        <v>12</v>
      </c>
      <c r="F44" s="11" t="s">
        <v>20</v>
      </c>
      <c r="G44" s="13">
        <v>11744.43</v>
      </c>
      <c r="H44" s="14">
        <v>94.29</v>
      </c>
      <c r="I44" s="11" t="s">
        <v>14</v>
      </c>
      <c r="J44" s="12"/>
      <c r="K44" s="11">
        <v>8</v>
      </c>
      <c r="L44" s="11" t="str">
        <f t="shared" si="0"/>
        <v>December</v>
      </c>
      <c r="M44" s="11" t="str">
        <f t="shared" si="1"/>
        <v>2023</v>
      </c>
      <c r="N44" s="11" t="str" cm="1">
        <f t="array" ref="N44">_xlfn.IFS(H44&lt;=51,"low",H44&lt;=81,"Medium",H44&lt;=100,"high")</f>
        <v>high</v>
      </c>
      <c r="O44" s="11"/>
      <c r="P44" s="10" t="str" cm="1">
        <f t="array" ref="P44">_xlfn.IFS(D44&lt;=3,"fast",D44&lt;=7,"moderate",D44&gt;7,"slow")</f>
        <v>slow</v>
      </c>
    </row>
    <row r="45" spans="1:16" ht="15.75" x14ac:dyDescent="0.25">
      <c r="A45" s="11" t="s">
        <v>66</v>
      </c>
      <c r="B45" s="12">
        <v>45091</v>
      </c>
      <c r="C45" s="12">
        <v>45097</v>
      </c>
      <c r="D45" s="11">
        <v>6</v>
      </c>
      <c r="E45" s="11" t="s">
        <v>25</v>
      </c>
      <c r="F45" s="11" t="s">
        <v>29</v>
      </c>
      <c r="G45" s="13">
        <v>5359.09</v>
      </c>
      <c r="H45" s="14">
        <v>71.09</v>
      </c>
      <c r="I45" s="11" t="s">
        <v>14</v>
      </c>
      <c r="J45" s="12"/>
      <c r="K45" s="11">
        <v>8.3000000000000007</v>
      </c>
      <c r="L45" s="11" t="str">
        <f t="shared" si="0"/>
        <v>June</v>
      </c>
      <c r="M45" s="11" t="str">
        <f t="shared" si="1"/>
        <v>2023</v>
      </c>
      <c r="N45" s="11" t="str" cm="1">
        <f t="array" ref="N45">_xlfn.IFS(H45&lt;=51,"low",H45&lt;=81,"Medium",H45&lt;=100,"high")</f>
        <v>Medium</v>
      </c>
      <c r="O45" s="11"/>
      <c r="P45" s="10" t="str" cm="1">
        <f t="array" ref="P45">_xlfn.IFS(D45&lt;=3,"fast",D45&lt;=7,"moderate",D45&gt;7,"slow")</f>
        <v>moderate</v>
      </c>
    </row>
    <row r="46" spans="1:16" ht="15.75" x14ac:dyDescent="0.25">
      <c r="A46" s="11" t="s">
        <v>67</v>
      </c>
      <c r="B46" s="12">
        <v>44987</v>
      </c>
      <c r="C46" s="12">
        <v>44996</v>
      </c>
      <c r="D46" s="11">
        <v>9</v>
      </c>
      <c r="E46" s="11" t="s">
        <v>25</v>
      </c>
      <c r="F46" s="11" t="s">
        <v>29</v>
      </c>
      <c r="G46" s="13">
        <v>11529.14</v>
      </c>
      <c r="H46" s="14">
        <v>32.299999999999997</v>
      </c>
      <c r="I46" s="11" t="s">
        <v>14</v>
      </c>
      <c r="J46" s="12"/>
      <c r="K46" s="11">
        <v>6.2</v>
      </c>
      <c r="L46" s="11" t="str">
        <f t="shared" si="0"/>
        <v>March</v>
      </c>
      <c r="M46" s="11" t="str">
        <f t="shared" si="1"/>
        <v>2023</v>
      </c>
      <c r="N46" s="11" t="str" cm="1">
        <f t="array" ref="N46">_xlfn.IFS(H46&lt;=51,"low",H46&lt;=81,"Medium",H46&lt;=100,"high")</f>
        <v>low</v>
      </c>
      <c r="O46" s="11"/>
      <c r="P46" s="10" t="str" cm="1">
        <f t="array" ref="P46">_xlfn.IFS(D46&lt;=3,"fast",D46&lt;=7,"moderate",D46&gt;7,"slow")</f>
        <v>slow</v>
      </c>
    </row>
    <row r="47" spans="1:16" ht="15.75" x14ac:dyDescent="0.25">
      <c r="A47" s="11" t="s">
        <v>68</v>
      </c>
      <c r="B47" s="12">
        <v>45675</v>
      </c>
      <c r="C47" s="12">
        <v>45686</v>
      </c>
      <c r="D47" s="11">
        <v>11</v>
      </c>
      <c r="E47" s="11" t="s">
        <v>41</v>
      </c>
      <c r="F47" s="11" t="s">
        <v>29</v>
      </c>
      <c r="G47" s="13">
        <v>15302.19</v>
      </c>
      <c r="H47" s="14">
        <v>93.89</v>
      </c>
      <c r="I47" s="11" t="s">
        <v>14</v>
      </c>
      <c r="J47" s="12"/>
      <c r="K47" s="11">
        <v>7.5</v>
      </c>
      <c r="L47" s="11" t="str">
        <f t="shared" si="0"/>
        <v>January</v>
      </c>
      <c r="M47" s="11" t="str">
        <f t="shared" si="1"/>
        <v>2025</v>
      </c>
      <c r="N47" s="11" t="str" cm="1">
        <f t="array" ref="N47">_xlfn.IFS(H47&lt;=51,"low",H47&lt;=81,"Medium",H47&lt;=100,"high")</f>
        <v>high</v>
      </c>
      <c r="O47" s="11"/>
      <c r="P47" s="10" t="str" cm="1">
        <f t="array" ref="P47">_xlfn.IFS(D47&lt;=3,"fast",D47&lt;=7,"moderate",D47&gt;7,"slow")</f>
        <v>slow</v>
      </c>
    </row>
    <row r="48" spans="1:16" ht="15.75" x14ac:dyDescent="0.25">
      <c r="A48" s="11" t="s">
        <v>69</v>
      </c>
      <c r="B48" s="12">
        <v>45335</v>
      </c>
      <c r="C48" s="12">
        <v>45348</v>
      </c>
      <c r="D48" s="11">
        <v>13</v>
      </c>
      <c r="E48" s="11" t="s">
        <v>25</v>
      </c>
      <c r="F48" s="11" t="s">
        <v>13</v>
      </c>
      <c r="G48" s="13">
        <v>17221.509999999998</v>
      </c>
      <c r="H48" s="14">
        <v>47.38</v>
      </c>
      <c r="I48" s="11" t="s">
        <v>14</v>
      </c>
      <c r="J48" s="12"/>
      <c r="K48" s="11">
        <v>5.8</v>
      </c>
      <c r="L48" s="11" t="str">
        <f t="shared" si="0"/>
        <v>February</v>
      </c>
      <c r="M48" s="11" t="str">
        <f t="shared" si="1"/>
        <v>2024</v>
      </c>
      <c r="N48" s="11" t="str" cm="1">
        <f t="array" ref="N48">_xlfn.IFS(H48&lt;=51,"low",H48&lt;=81,"Medium",H48&lt;=100,"high")</f>
        <v>low</v>
      </c>
      <c r="O48" s="11"/>
      <c r="P48" s="10" t="str" cm="1">
        <f t="array" ref="P48">_xlfn.IFS(D48&lt;=3,"fast",D48&lt;=7,"moderate",D48&gt;7,"slow")</f>
        <v>slow</v>
      </c>
    </row>
    <row r="49" spans="1:16" ht="15.75" x14ac:dyDescent="0.25">
      <c r="A49" s="11" t="s">
        <v>70</v>
      </c>
      <c r="B49" s="12">
        <v>45287</v>
      </c>
      <c r="C49" s="12">
        <v>45292</v>
      </c>
      <c r="D49" s="11">
        <v>5</v>
      </c>
      <c r="E49" s="11" t="s">
        <v>16</v>
      </c>
      <c r="F49" s="11" t="s">
        <v>26</v>
      </c>
      <c r="G49" s="13">
        <v>4106.6499999999996</v>
      </c>
      <c r="H49" s="14">
        <v>70.430000000000007</v>
      </c>
      <c r="I49" s="11" t="s">
        <v>14</v>
      </c>
      <c r="J49" s="12"/>
      <c r="K49" s="11">
        <v>8.5</v>
      </c>
      <c r="L49" s="11" t="str">
        <f t="shared" si="0"/>
        <v>December</v>
      </c>
      <c r="M49" s="11" t="str">
        <f t="shared" si="1"/>
        <v>2023</v>
      </c>
      <c r="N49" s="11" t="str" cm="1">
        <f t="array" ref="N49">_xlfn.IFS(H49&lt;=51,"low",H49&lt;=81,"Medium",H49&lt;=100,"high")</f>
        <v>Medium</v>
      </c>
      <c r="O49" s="11"/>
      <c r="P49" s="10" t="str" cm="1">
        <f t="array" ref="P49">_xlfn.IFS(D49&lt;=3,"fast",D49&lt;=7,"moderate",D49&gt;7,"slow")</f>
        <v>moderate</v>
      </c>
    </row>
    <row r="50" spans="1:16" ht="15.75" x14ac:dyDescent="0.25">
      <c r="A50" s="11" t="s">
        <v>71</v>
      </c>
      <c r="B50" s="12">
        <v>45499</v>
      </c>
      <c r="C50" s="12">
        <v>45510</v>
      </c>
      <c r="D50" s="11">
        <v>11</v>
      </c>
      <c r="E50" s="11" t="s">
        <v>25</v>
      </c>
      <c r="F50" s="11" t="s">
        <v>13</v>
      </c>
      <c r="G50" s="13">
        <v>15477.56</v>
      </c>
      <c r="H50" s="14">
        <v>41.59</v>
      </c>
      <c r="I50" s="11" t="s">
        <v>14</v>
      </c>
      <c r="J50" s="12"/>
      <c r="K50" s="11">
        <v>5.9</v>
      </c>
      <c r="L50" s="11" t="str">
        <f t="shared" si="0"/>
        <v>July</v>
      </c>
      <c r="M50" s="11" t="str">
        <f t="shared" si="1"/>
        <v>2024</v>
      </c>
      <c r="N50" s="11" t="str" cm="1">
        <f t="array" ref="N50">_xlfn.IFS(H50&lt;=51,"low",H50&lt;=81,"Medium",H50&lt;=100,"high")</f>
        <v>low</v>
      </c>
      <c r="O50" s="11"/>
      <c r="P50" s="10" t="str" cm="1">
        <f t="array" ref="P50">_xlfn.IFS(D50&lt;=3,"fast",D50&lt;=7,"moderate",D50&gt;7,"slow")</f>
        <v>slow</v>
      </c>
    </row>
    <row r="51" spans="1:16" ht="15.75" x14ac:dyDescent="0.25">
      <c r="A51" s="11" t="s">
        <v>72</v>
      </c>
      <c r="B51" s="12">
        <v>45691</v>
      </c>
      <c r="C51" s="12">
        <v>45700</v>
      </c>
      <c r="D51" s="11">
        <v>9</v>
      </c>
      <c r="E51" s="11" t="s">
        <v>12</v>
      </c>
      <c r="F51" s="11" t="s">
        <v>20</v>
      </c>
      <c r="G51" s="13">
        <v>9431.1200000000008</v>
      </c>
      <c r="H51" s="14">
        <v>32.369999999999997</v>
      </c>
      <c r="I51" s="11" t="s">
        <v>14</v>
      </c>
      <c r="J51" s="12"/>
      <c r="K51" s="11">
        <v>6.5</v>
      </c>
      <c r="L51" s="11" t="str">
        <f t="shared" si="0"/>
        <v>February</v>
      </c>
      <c r="M51" s="11" t="str">
        <f t="shared" si="1"/>
        <v>2025</v>
      </c>
      <c r="N51" s="11" t="str" cm="1">
        <f t="array" ref="N51">_xlfn.IFS(H51&lt;=51,"low",H51&lt;=81,"Medium",H51&lt;=100,"high")</f>
        <v>low</v>
      </c>
      <c r="O51" s="11"/>
      <c r="P51" s="10" t="str" cm="1">
        <f t="array" ref="P51">_xlfn.IFS(D51&lt;=3,"fast",D51&lt;=7,"moderate",D51&gt;7,"slow")</f>
        <v>slow</v>
      </c>
    </row>
    <row r="52" spans="1:16" ht="15.75" x14ac:dyDescent="0.25">
      <c r="A52" s="11" t="s">
        <v>73</v>
      </c>
      <c r="B52" s="12">
        <v>45031</v>
      </c>
      <c r="C52" s="12">
        <v>45042</v>
      </c>
      <c r="D52" s="11">
        <v>11</v>
      </c>
      <c r="E52" s="11" t="s">
        <v>12</v>
      </c>
      <c r="F52" s="11" t="s">
        <v>13</v>
      </c>
      <c r="G52" s="13">
        <v>11858.16</v>
      </c>
      <c r="H52" s="14">
        <v>51.8</v>
      </c>
      <c r="I52" s="11" t="s">
        <v>14</v>
      </c>
      <c r="J52" s="12"/>
      <c r="K52" s="11">
        <v>6.7</v>
      </c>
      <c r="L52" s="11" t="str">
        <f t="shared" si="0"/>
        <v>April</v>
      </c>
      <c r="M52" s="11" t="str">
        <f t="shared" si="1"/>
        <v>2023</v>
      </c>
      <c r="N52" s="11" t="str" cm="1">
        <f t="array" ref="N52">_xlfn.IFS(H52&lt;=51,"low",H52&lt;=81,"Medium",H52&lt;=100,"high")</f>
        <v>Medium</v>
      </c>
      <c r="O52" s="11"/>
      <c r="P52" s="10" t="str" cm="1">
        <f t="array" ref="P52">_xlfn.IFS(D52&lt;=3,"fast",D52&lt;=7,"moderate",D52&gt;7,"slow")</f>
        <v>slow</v>
      </c>
    </row>
    <row r="53" spans="1:16" ht="15.75" x14ac:dyDescent="0.25">
      <c r="A53" s="11" t="s">
        <v>74</v>
      </c>
      <c r="B53" s="12">
        <v>45471</v>
      </c>
      <c r="C53" s="12">
        <v>45484</v>
      </c>
      <c r="D53" s="11">
        <v>13</v>
      </c>
      <c r="E53" s="11" t="s">
        <v>12</v>
      </c>
      <c r="F53" s="11" t="s">
        <v>20</v>
      </c>
      <c r="G53" s="13">
        <v>11354.31</v>
      </c>
      <c r="H53" s="14">
        <v>84.63</v>
      </c>
      <c r="I53" s="11" t="s">
        <v>14</v>
      </c>
      <c r="J53" s="12"/>
      <c r="K53" s="11">
        <v>7.8</v>
      </c>
      <c r="L53" s="11" t="str">
        <f t="shared" si="0"/>
        <v>June</v>
      </c>
      <c r="M53" s="11" t="str">
        <f t="shared" si="1"/>
        <v>2024</v>
      </c>
      <c r="N53" s="11" t="str" cm="1">
        <f t="array" ref="N53">_xlfn.IFS(H53&lt;=51,"low",H53&lt;=81,"Medium",H53&lt;=100,"high")</f>
        <v>high</v>
      </c>
      <c r="O53" s="11"/>
      <c r="P53" s="10" t="str" cm="1">
        <f t="array" ref="P53">_xlfn.IFS(D53&lt;=3,"fast",D53&lt;=7,"moderate",D53&gt;7,"slow")</f>
        <v>slow</v>
      </c>
    </row>
    <row r="54" spans="1:16" ht="15.75" x14ac:dyDescent="0.25">
      <c r="A54" s="11" t="s">
        <v>75</v>
      </c>
      <c r="B54" s="12">
        <v>45671</v>
      </c>
      <c r="C54" s="12">
        <v>45674</v>
      </c>
      <c r="D54" s="11">
        <v>3</v>
      </c>
      <c r="E54" s="11" t="s">
        <v>12</v>
      </c>
      <c r="F54" s="11" t="s">
        <v>20</v>
      </c>
      <c r="G54" s="13">
        <v>3948.55</v>
      </c>
      <c r="H54" s="14">
        <v>49.43</v>
      </c>
      <c r="I54" s="11" t="s">
        <v>14</v>
      </c>
      <c r="J54" s="12"/>
      <c r="K54" s="11">
        <v>7.9</v>
      </c>
      <c r="L54" s="11" t="str">
        <f t="shared" si="0"/>
        <v>January</v>
      </c>
      <c r="M54" s="11" t="str">
        <f t="shared" si="1"/>
        <v>2025</v>
      </c>
      <c r="N54" s="11" t="str" cm="1">
        <f t="array" ref="N54">_xlfn.IFS(H54&lt;=51,"low",H54&lt;=81,"Medium",H54&lt;=100,"high")</f>
        <v>low</v>
      </c>
      <c r="O54" s="11"/>
      <c r="P54" s="10" t="str" cm="1">
        <f t="array" ref="P54">_xlfn.IFS(D54&lt;=3,"fast",D54&lt;=7,"moderate",D54&gt;7,"slow")</f>
        <v>fast</v>
      </c>
    </row>
    <row r="55" spans="1:16" ht="15.75" x14ac:dyDescent="0.25">
      <c r="A55" s="11" t="s">
        <v>76</v>
      </c>
      <c r="B55" s="12">
        <v>45507</v>
      </c>
      <c r="C55" s="12">
        <v>45520</v>
      </c>
      <c r="D55" s="11">
        <v>13</v>
      </c>
      <c r="E55" s="11" t="s">
        <v>16</v>
      </c>
      <c r="F55" s="11" t="s">
        <v>17</v>
      </c>
      <c r="G55" s="13">
        <v>12058.78</v>
      </c>
      <c r="H55" s="14">
        <v>45.41</v>
      </c>
      <c r="I55" s="11" t="s">
        <v>14</v>
      </c>
      <c r="J55" s="12"/>
      <c r="K55" s="11">
        <v>6.5</v>
      </c>
      <c r="L55" s="11" t="str">
        <f t="shared" si="0"/>
        <v>August</v>
      </c>
      <c r="M55" s="11" t="str">
        <f t="shared" si="1"/>
        <v>2024</v>
      </c>
      <c r="N55" s="11" t="str" cm="1">
        <f t="array" ref="N55">_xlfn.IFS(H55&lt;=51,"low",H55&lt;=81,"Medium",H55&lt;=100,"high")</f>
        <v>low</v>
      </c>
      <c r="O55" s="11"/>
      <c r="P55" s="10" t="str" cm="1">
        <f t="array" ref="P55">_xlfn.IFS(D55&lt;=3,"fast",D55&lt;=7,"moderate",D55&gt;7,"slow")</f>
        <v>slow</v>
      </c>
    </row>
    <row r="56" spans="1:16" ht="15.75" x14ac:dyDescent="0.25">
      <c r="A56" s="11" t="s">
        <v>77</v>
      </c>
      <c r="B56" s="12">
        <v>45415</v>
      </c>
      <c r="C56" s="12">
        <v>45428</v>
      </c>
      <c r="D56" s="11">
        <v>13</v>
      </c>
      <c r="E56" s="11" t="s">
        <v>19</v>
      </c>
      <c r="F56" s="11" t="s">
        <v>29</v>
      </c>
      <c r="G56" s="13">
        <v>15532.08</v>
      </c>
      <c r="H56" s="14">
        <v>44.89</v>
      </c>
      <c r="I56" s="11" t="s">
        <v>14</v>
      </c>
      <c r="J56" s="12"/>
      <c r="K56" s="11">
        <v>5.9</v>
      </c>
      <c r="L56" s="11" t="str">
        <f t="shared" si="0"/>
        <v>May</v>
      </c>
      <c r="M56" s="11" t="str">
        <f t="shared" si="1"/>
        <v>2024</v>
      </c>
      <c r="N56" s="11" t="str" cm="1">
        <f t="array" ref="N56">_xlfn.IFS(H56&lt;=51,"low",H56&lt;=81,"Medium",H56&lt;=100,"high")</f>
        <v>low</v>
      </c>
      <c r="O56" s="11"/>
      <c r="P56" s="10" t="str" cm="1">
        <f t="array" ref="P56">_xlfn.IFS(D56&lt;=3,"fast",D56&lt;=7,"moderate",D56&gt;7,"slow")</f>
        <v>slow</v>
      </c>
    </row>
    <row r="57" spans="1:16" ht="15.75" x14ac:dyDescent="0.25">
      <c r="A57" s="11" t="s">
        <v>78</v>
      </c>
      <c r="B57" s="12">
        <v>45487</v>
      </c>
      <c r="C57" s="12">
        <v>45493</v>
      </c>
      <c r="D57" s="11">
        <v>6</v>
      </c>
      <c r="E57" s="11" t="s">
        <v>41</v>
      </c>
      <c r="F57" s="11" t="s">
        <v>20</v>
      </c>
      <c r="G57" s="13">
        <v>8330.98</v>
      </c>
      <c r="H57" s="14">
        <v>66.06</v>
      </c>
      <c r="I57" s="11" t="s">
        <v>14</v>
      </c>
      <c r="J57" s="12"/>
      <c r="K57" s="11">
        <v>7.7</v>
      </c>
      <c r="L57" s="11" t="str">
        <f t="shared" si="0"/>
        <v>July</v>
      </c>
      <c r="M57" s="11" t="str">
        <f t="shared" si="1"/>
        <v>2024</v>
      </c>
      <c r="N57" s="11" t="str" cm="1">
        <f t="array" ref="N57">_xlfn.IFS(H57&lt;=51,"low",H57&lt;=81,"Medium",H57&lt;=100,"high")</f>
        <v>Medium</v>
      </c>
      <c r="O57" s="11"/>
      <c r="P57" s="10" t="str" cm="1">
        <f t="array" ref="P57">_xlfn.IFS(D57&lt;=3,"fast",D57&lt;=7,"moderate",D57&gt;7,"slow")</f>
        <v>moderate</v>
      </c>
    </row>
    <row r="58" spans="1:16" ht="15.75" x14ac:dyDescent="0.25">
      <c r="A58" s="11" t="s">
        <v>79</v>
      </c>
      <c r="B58" s="12">
        <v>44979</v>
      </c>
      <c r="C58" s="12">
        <v>44989</v>
      </c>
      <c r="D58" s="11">
        <v>10</v>
      </c>
      <c r="E58" s="11" t="s">
        <v>12</v>
      </c>
      <c r="F58" s="11" t="s">
        <v>17</v>
      </c>
      <c r="G58" s="13">
        <v>8624.43</v>
      </c>
      <c r="H58" s="14">
        <v>98.29</v>
      </c>
      <c r="I58" s="11" t="s">
        <v>14</v>
      </c>
      <c r="J58" s="12"/>
      <c r="K58" s="11">
        <v>8.6</v>
      </c>
      <c r="L58" s="11" t="str">
        <f t="shared" si="0"/>
        <v>February</v>
      </c>
      <c r="M58" s="11" t="str">
        <f t="shared" si="1"/>
        <v>2023</v>
      </c>
      <c r="N58" s="11" t="str" cm="1">
        <f t="array" ref="N58">_xlfn.IFS(H58&lt;=51,"low",H58&lt;=81,"Medium",H58&lt;=100,"high")</f>
        <v>high</v>
      </c>
      <c r="O58" s="11"/>
      <c r="P58" s="10" t="str" cm="1">
        <f t="array" ref="P58">_xlfn.IFS(D58&lt;=3,"fast",D58&lt;=7,"moderate",D58&gt;7,"slow")</f>
        <v>slow</v>
      </c>
    </row>
    <row r="59" spans="1:16" ht="15.75" x14ac:dyDescent="0.25">
      <c r="A59" s="11" t="s">
        <v>80</v>
      </c>
      <c r="B59" s="12">
        <v>45583</v>
      </c>
      <c r="C59" s="12">
        <v>45588</v>
      </c>
      <c r="D59" s="11">
        <v>5</v>
      </c>
      <c r="E59" s="11" t="s">
        <v>25</v>
      </c>
      <c r="F59" s="11" t="s">
        <v>29</v>
      </c>
      <c r="G59" s="13">
        <v>5873.67</v>
      </c>
      <c r="H59" s="14">
        <v>62.13</v>
      </c>
      <c r="I59" s="11" t="s">
        <v>14</v>
      </c>
      <c r="J59" s="12"/>
      <c r="K59" s="11">
        <v>8</v>
      </c>
      <c r="L59" s="11" t="str">
        <f t="shared" si="0"/>
        <v>October</v>
      </c>
      <c r="M59" s="11" t="str">
        <f t="shared" si="1"/>
        <v>2024</v>
      </c>
      <c r="N59" s="11" t="str" cm="1">
        <f t="array" ref="N59">_xlfn.IFS(H59&lt;=51,"low",H59&lt;=81,"Medium",H59&lt;=100,"high")</f>
        <v>Medium</v>
      </c>
      <c r="O59" s="11"/>
      <c r="P59" s="10" t="str" cm="1">
        <f t="array" ref="P59">_xlfn.IFS(D59&lt;=3,"fast",D59&lt;=7,"moderate",D59&gt;7,"slow")</f>
        <v>moderate</v>
      </c>
    </row>
    <row r="60" spans="1:16" ht="15.75" x14ac:dyDescent="0.25">
      <c r="A60" s="11" t="s">
        <v>81</v>
      </c>
      <c r="B60" s="12">
        <v>45363</v>
      </c>
      <c r="C60" s="12">
        <v>45375</v>
      </c>
      <c r="D60" s="11">
        <v>12</v>
      </c>
      <c r="E60" s="11" t="s">
        <v>12</v>
      </c>
      <c r="F60" s="11" t="s">
        <v>20</v>
      </c>
      <c r="G60" s="13">
        <v>11559.02</v>
      </c>
      <c r="H60" s="14">
        <v>69.010000000000005</v>
      </c>
      <c r="I60" s="11" t="s">
        <v>14</v>
      </c>
      <c r="J60" s="12"/>
      <c r="K60" s="11">
        <v>7.3</v>
      </c>
      <c r="L60" s="11" t="str">
        <f t="shared" si="0"/>
        <v>March</v>
      </c>
      <c r="M60" s="11" t="str">
        <f t="shared" si="1"/>
        <v>2024</v>
      </c>
      <c r="N60" s="11" t="str" cm="1">
        <f t="array" ref="N60">_xlfn.IFS(H60&lt;=51,"low",H60&lt;=81,"Medium",H60&lt;=100,"high")</f>
        <v>Medium</v>
      </c>
      <c r="O60" s="11"/>
      <c r="P60" s="10" t="str" cm="1">
        <f t="array" ref="P60">_xlfn.IFS(D60&lt;=3,"fast",D60&lt;=7,"moderate",D60&gt;7,"slow")</f>
        <v>slow</v>
      </c>
    </row>
    <row r="61" spans="1:16" ht="15.75" x14ac:dyDescent="0.25">
      <c r="A61" s="11" t="s">
        <v>82</v>
      </c>
      <c r="B61" s="12">
        <v>45011</v>
      </c>
      <c r="C61" s="12">
        <v>45018</v>
      </c>
      <c r="D61" s="11">
        <v>7</v>
      </c>
      <c r="E61" s="11" t="s">
        <v>25</v>
      </c>
      <c r="F61" s="11" t="s">
        <v>20</v>
      </c>
      <c r="G61" s="13">
        <v>7280.34</v>
      </c>
      <c r="H61" s="14">
        <v>90.24</v>
      </c>
      <c r="I61" s="11" t="s">
        <v>14</v>
      </c>
      <c r="J61" s="12"/>
      <c r="K61" s="11">
        <v>8.6</v>
      </c>
      <c r="L61" s="11" t="str">
        <f t="shared" si="0"/>
        <v>March</v>
      </c>
      <c r="M61" s="11" t="str">
        <f t="shared" si="1"/>
        <v>2023</v>
      </c>
      <c r="N61" s="11" t="str" cm="1">
        <f t="array" ref="N61">_xlfn.IFS(H61&lt;=51,"low",H61&lt;=81,"Medium",H61&lt;=100,"high")</f>
        <v>high</v>
      </c>
      <c r="O61" s="11"/>
      <c r="P61" s="10" t="str" cm="1">
        <f t="array" ref="P61">_xlfn.IFS(D61&lt;=3,"fast",D61&lt;=7,"moderate",D61&gt;7,"slow")</f>
        <v>moderate</v>
      </c>
    </row>
    <row r="62" spans="1:16" ht="15.75" x14ac:dyDescent="0.25">
      <c r="A62" s="11" t="s">
        <v>83</v>
      </c>
      <c r="B62" s="12">
        <v>45707</v>
      </c>
      <c r="C62" s="12">
        <v>45709</v>
      </c>
      <c r="D62" s="11">
        <v>2</v>
      </c>
      <c r="E62" s="11" t="s">
        <v>25</v>
      </c>
      <c r="F62" s="11" t="s">
        <v>13</v>
      </c>
      <c r="G62" s="13">
        <v>2263.56</v>
      </c>
      <c r="H62" s="14">
        <v>67.45</v>
      </c>
      <c r="I62" s="11" t="s">
        <v>14</v>
      </c>
      <c r="J62" s="12"/>
      <c r="K62" s="11">
        <v>8.6999999999999993</v>
      </c>
      <c r="L62" s="11" t="str">
        <f t="shared" si="0"/>
        <v>February</v>
      </c>
      <c r="M62" s="11" t="str">
        <f t="shared" si="1"/>
        <v>2025</v>
      </c>
      <c r="N62" s="11" t="str" cm="1">
        <f t="array" ref="N62">_xlfn.IFS(H62&lt;=51,"low",H62&lt;=81,"Medium",H62&lt;=100,"high")</f>
        <v>Medium</v>
      </c>
      <c r="O62" s="11"/>
      <c r="P62" s="10" t="str" cm="1">
        <f t="array" ref="P62">_xlfn.IFS(D62&lt;=3,"fast",D62&lt;=7,"moderate",D62&gt;7,"slow")</f>
        <v>fast</v>
      </c>
    </row>
    <row r="63" spans="1:16" ht="15.75" x14ac:dyDescent="0.25">
      <c r="A63" s="11" t="s">
        <v>84</v>
      </c>
      <c r="B63" s="12">
        <v>45547</v>
      </c>
      <c r="C63" s="12">
        <v>45557</v>
      </c>
      <c r="D63" s="11">
        <v>10</v>
      </c>
      <c r="E63" s="11" t="s">
        <v>12</v>
      </c>
      <c r="F63" s="11" t="s">
        <v>13</v>
      </c>
      <c r="G63" s="13">
        <v>10485.73</v>
      </c>
      <c r="H63" s="14">
        <v>42.91</v>
      </c>
      <c r="I63" s="11" t="s">
        <v>14</v>
      </c>
      <c r="J63" s="12"/>
      <c r="K63" s="11">
        <v>6.7</v>
      </c>
      <c r="L63" s="11" t="str">
        <f t="shared" si="0"/>
        <v>September</v>
      </c>
      <c r="M63" s="11" t="str">
        <f t="shared" si="1"/>
        <v>2024</v>
      </c>
      <c r="N63" s="11" t="str" cm="1">
        <f t="array" ref="N63">_xlfn.IFS(H63&lt;=51,"low",H63&lt;=81,"Medium",H63&lt;=100,"high")</f>
        <v>low</v>
      </c>
      <c r="O63" s="11"/>
      <c r="P63" s="10" t="str" cm="1">
        <f t="array" ref="P63">_xlfn.IFS(D63&lt;=3,"fast",D63&lt;=7,"moderate",D63&gt;7,"slow")</f>
        <v>slow</v>
      </c>
    </row>
    <row r="64" spans="1:16" ht="15.75" x14ac:dyDescent="0.25">
      <c r="A64" s="11" t="s">
        <v>85</v>
      </c>
      <c r="B64" s="12">
        <v>44939</v>
      </c>
      <c r="C64" s="12">
        <v>44941</v>
      </c>
      <c r="D64" s="11">
        <v>2</v>
      </c>
      <c r="E64" s="11" t="s">
        <v>16</v>
      </c>
      <c r="F64" s="11" t="s">
        <v>29</v>
      </c>
      <c r="G64" s="13">
        <v>2508.35</v>
      </c>
      <c r="H64" s="14">
        <v>50.97</v>
      </c>
      <c r="I64" s="11" t="s">
        <v>14</v>
      </c>
      <c r="J64" s="12"/>
      <c r="K64" s="11">
        <v>8.1</v>
      </c>
      <c r="L64" s="11" t="str">
        <f t="shared" si="0"/>
        <v>January</v>
      </c>
      <c r="M64" s="11" t="str">
        <f t="shared" si="1"/>
        <v>2023</v>
      </c>
      <c r="N64" s="11" t="str" cm="1">
        <f t="array" ref="N64">_xlfn.IFS(H64&lt;=51,"low",H64&lt;=81,"Medium",H64&lt;=100,"high")</f>
        <v>low</v>
      </c>
      <c r="O64" s="11"/>
      <c r="P64" s="10" t="str" cm="1">
        <f t="array" ref="P64">_xlfn.IFS(D64&lt;=3,"fast",D64&lt;=7,"moderate",D64&gt;7,"slow")</f>
        <v>fast</v>
      </c>
    </row>
    <row r="65" spans="1:16" ht="15.75" x14ac:dyDescent="0.25">
      <c r="A65" s="11" t="s">
        <v>86</v>
      </c>
      <c r="B65" s="12">
        <v>45463</v>
      </c>
      <c r="C65" s="12">
        <v>45469</v>
      </c>
      <c r="D65" s="11">
        <v>6</v>
      </c>
      <c r="E65" s="11" t="s">
        <v>25</v>
      </c>
      <c r="F65" s="11" t="s">
        <v>20</v>
      </c>
      <c r="G65" s="13">
        <v>6814.24</v>
      </c>
      <c r="H65" s="14">
        <v>51.7</v>
      </c>
      <c r="I65" s="11" t="s">
        <v>21</v>
      </c>
      <c r="J65" s="12">
        <v>45473</v>
      </c>
      <c r="K65" s="11">
        <v>7.5</v>
      </c>
      <c r="L65" s="11" t="str">
        <f t="shared" si="0"/>
        <v>June</v>
      </c>
      <c r="M65" s="11" t="str">
        <f t="shared" si="1"/>
        <v>2024</v>
      </c>
      <c r="N65" s="11" t="str" cm="1">
        <f t="array" ref="N65">_xlfn.IFS(H65&lt;=51,"low",H65&lt;=81,"Medium",H65&lt;=100,"high")</f>
        <v>Medium</v>
      </c>
      <c r="O65" s="11" t="str">
        <f>TEXT(J65,"mmmm")</f>
        <v>June</v>
      </c>
      <c r="P65" s="10" t="str" cm="1">
        <f t="array" ref="P65">_xlfn.IFS(D65&lt;=3,"fast",D65&lt;=7,"moderate",D65&gt;7,"slow")</f>
        <v>moderate</v>
      </c>
    </row>
    <row r="66" spans="1:16" ht="15.75" x14ac:dyDescent="0.25">
      <c r="A66" s="11" t="s">
        <v>87</v>
      </c>
      <c r="B66" s="12">
        <v>45127</v>
      </c>
      <c r="C66" s="12">
        <v>45132</v>
      </c>
      <c r="D66" s="11">
        <v>5</v>
      </c>
      <c r="E66" s="11" t="s">
        <v>25</v>
      </c>
      <c r="F66" s="11" t="s">
        <v>26</v>
      </c>
      <c r="G66" s="13">
        <v>6044.7</v>
      </c>
      <c r="H66" s="14">
        <v>57.81</v>
      </c>
      <c r="I66" s="11" t="s">
        <v>21</v>
      </c>
      <c r="J66" s="12">
        <v>45150</v>
      </c>
      <c r="K66" s="11">
        <v>7.8</v>
      </c>
      <c r="L66" s="11" t="str">
        <f t="shared" si="0"/>
        <v>July</v>
      </c>
      <c r="M66" s="11" t="str">
        <f t="shared" si="1"/>
        <v>2023</v>
      </c>
      <c r="N66" s="11" t="str" cm="1">
        <f t="array" ref="N66">_xlfn.IFS(H66&lt;=51,"low",H66&lt;=81,"Medium",H66&lt;=100,"high")</f>
        <v>Medium</v>
      </c>
      <c r="O66" s="11" t="str">
        <f>TEXT(J66,"mmmm")</f>
        <v>August</v>
      </c>
      <c r="P66" s="10" t="str" cm="1">
        <f t="array" ref="P66">_xlfn.IFS(D66&lt;=3,"fast",D66&lt;=7,"moderate",D66&gt;7,"slow")</f>
        <v>moderate</v>
      </c>
    </row>
    <row r="67" spans="1:16" ht="15.75" x14ac:dyDescent="0.25">
      <c r="A67" s="11" t="s">
        <v>88</v>
      </c>
      <c r="B67" s="12">
        <v>45067</v>
      </c>
      <c r="C67" s="12">
        <v>45081</v>
      </c>
      <c r="D67" s="11">
        <v>14</v>
      </c>
      <c r="E67" s="11" t="s">
        <v>12</v>
      </c>
      <c r="F67" s="11" t="s">
        <v>13</v>
      </c>
      <c r="G67" s="13">
        <v>18420.86</v>
      </c>
      <c r="H67" s="14">
        <v>59.88</v>
      </c>
      <c r="I67" s="11" t="s">
        <v>14</v>
      </c>
      <c r="J67" s="12"/>
      <c r="K67" s="11">
        <v>6</v>
      </c>
      <c r="L67" s="11" t="str">
        <f t="shared" ref="L67:L130" si="2">TEXT(B67,"mmmm")</f>
        <v>May</v>
      </c>
      <c r="M67" s="11" t="str">
        <f t="shared" ref="M67:M130" si="3">TEXT(B67,"yyyy")</f>
        <v>2023</v>
      </c>
      <c r="N67" s="11" t="str" cm="1">
        <f t="array" ref="N67">_xlfn.IFS(H67&lt;=51,"low",H67&lt;=81,"Medium",H67&lt;=100,"high")</f>
        <v>Medium</v>
      </c>
      <c r="O67" s="11"/>
      <c r="P67" s="10" t="str" cm="1">
        <f t="array" ref="P67">_xlfn.IFS(D67&lt;=3,"fast",D67&lt;=7,"moderate",D67&gt;7,"slow")</f>
        <v>slow</v>
      </c>
    </row>
    <row r="68" spans="1:16" ht="15.75" x14ac:dyDescent="0.25">
      <c r="A68" s="11" t="s">
        <v>89</v>
      </c>
      <c r="B68" s="12">
        <v>45455</v>
      </c>
      <c r="C68" s="12">
        <v>45468</v>
      </c>
      <c r="D68" s="11">
        <v>13</v>
      </c>
      <c r="E68" s="11" t="s">
        <v>25</v>
      </c>
      <c r="F68" s="11" t="s">
        <v>29</v>
      </c>
      <c r="G68" s="13">
        <v>15475.45</v>
      </c>
      <c r="H68" s="14">
        <v>85.98</v>
      </c>
      <c r="I68" s="11" t="s">
        <v>14</v>
      </c>
      <c r="J68" s="12"/>
      <c r="K68" s="11">
        <v>7.2</v>
      </c>
      <c r="L68" s="11" t="str">
        <f t="shared" si="2"/>
        <v>June</v>
      </c>
      <c r="M68" s="11" t="str">
        <f t="shared" si="3"/>
        <v>2024</v>
      </c>
      <c r="N68" s="11" t="str" cm="1">
        <f t="array" ref="N68">_xlfn.IFS(H68&lt;=51,"low",H68&lt;=81,"Medium",H68&lt;=100,"high")</f>
        <v>high</v>
      </c>
      <c r="O68" s="11"/>
      <c r="P68" s="10" t="str" cm="1">
        <f t="array" ref="P68">_xlfn.IFS(D68&lt;=3,"fast",D68&lt;=7,"moderate",D68&gt;7,"slow")</f>
        <v>slow</v>
      </c>
    </row>
    <row r="69" spans="1:16" ht="15.75" x14ac:dyDescent="0.25">
      <c r="A69" s="11" t="s">
        <v>90</v>
      </c>
      <c r="B69" s="12">
        <v>45571</v>
      </c>
      <c r="C69" s="12">
        <v>45585</v>
      </c>
      <c r="D69" s="11">
        <v>14</v>
      </c>
      <c r="E69" s="11" t="s">
        <v>25</v>
      </c>
      <c r="F69" s="11" t="s">
        <v>20</v>
      </c>
      <c r="G69" s="13">
        <v>16948.05</v>
      </c>
      <c r="H69" s="14">
        <v>54.46</v>
      </c>
      <c r="I69" s="11" t="s">
        <v>21</v>
      </c>
      <c r="J69" s="12">
        <v>45609</v>
      </c>
      <c r="K69" s="11">
        <v>6</v>
      </c>
      <c r="L69" s="11" t="str">
        <f t="shared" si="2"/>
        <v>October</v>
      </c>
      <c r="M69" s="11" t="str">
        <f t="shared" si="3"/>
        <v>2024</v>
      </c>
      <c r="N69" s="11" t="str" cm="1">
        <f t="array" ref="N69">_xlfn.IFS(H69&lt;=51,"low",H69&lt;=81,"Medium",H69&lt;=100,"high")</f>
        <v>Medium</v>
      </c>
      <c r="O69" s="11" t="str">
        <f>TEXT(J69,"mmmm")</f>
        <v>November</v>
      </c>
      <c r="P69" s="10" t="str" cm="1">
        <f t="array" ref="P69">_xlfn.IFS(D69&lt;=3,"fast",D69&lt;=7,"moderate",D69&gt;7,"slow")</f>
        <v>slow</v>
      </c>
    </row>
    <row r="70" spans="1:16" ht="15.75" x14ac:dyDescent="0.25">
      <c r="A70" s="11" t="s">
        <v>91</v>
      </c>
      <c r="B70" s="12">
        <v>45603</v>
      </c>
      <c r="C70" s="12">
        <v>45617</v>
      </c>
      <c r="D70" s="11">
        <v>14</v>
      </c>
      <c r="E70" s="11" t="s">
        <v>12</v>
      </c>
      <c r="F70" s="11" t="s">
        <v>20</v>
      </c>
      <c r="G70" s="13">
        <v>16731.689999999999</v>
      </c>
      <c r="H70" s="14">
        <v>62.78</v>
      </c>
      <c r="I70" s="11" t="s">
        <v>21</v>
      </c>
      <c r="J70" s="12">
        <v>45636</v>
      </c>
      <c r="K70" s="11">
        <v>6.3</v>
      </c>
      <c r="L70" s="11" t="str">
        <f t="shared" si="2"/>
        <v>November</v>
      </c>
      <c r="M70" s="11" t="str">
        <f t="shared" si="3"/>
        <v>2024</v>
      </c>
      <c r="N70" s="11" t="str" cm="1">
        <f t="array" ref="N70">_xlfn.IFS(H70&lt;=51,"low",H70&lt;=81,"Medium",H70&lt;=100,"high")</f>
        <v>Medium</v>
      </c>
      <c r="O70" s="11" t="str">
        <f>TEXT(J70,"mmmm")</f>
        <v>December</v>
      </c>
      <c r="P70" s="10" t="str" cm="1">
        <f t="array" ref="P70">_xlfn.IFS(D70&lt;=3,"fast",D70&lt;=7,"moderate",D70&gt;7,"slow")</f>
        <v>slow</v>
      </c>
    </row>
    <row r="71" spans="1:16" ht="15.75" x14ac:dyDescent="0.25">
      <c r="A71" s="11" t="s">
        <v>92</v>
      </c>
      <c r="B71" s="12">
        <v>45643</v>
      </c>
      <c r="C71" s="12">
        <v>45647</v>
      </c>
      <c r="D71" s="11">
        <v>4</v>
      </c>
      <c r="E71" s="11" t="s">
        <v>12</v>
      </c>
      <c r="F71" s="11" t="s">
        <v>26</v>
      </c>
      <c r="G71" s="13">
        <v>4260.5600000000004</v>
      </c>
      <c r="H71" s="14">
        <v>73.75</v>
      </c>
      <c r="I71" s="11" t="s">
        <v>21</v>
      </c>
      <c r="J71" s="12">
        <v>45651</v>
      </c>
      <c r="K71" s="11">
        <v>8.6</v>
      </c>
      <c r="L71" s="11" t="str">
        <f t="shared" si="2"/>
        <v>December</v>
      </c>
      <c r="M71" s="11" t="str">
        <f t="shared" si="3"/>
        <v>2024</v>
      </c>
      <c r="N71" s="11" t="str" cm="1">
        <f t="array" ref="N71">_xlfn.IFS(H71&lt;=51,"low",H71&lt;=81,"Medium",H71&lt;=100,"high")</f>
        <v>Medium</v>
      </c>
      <c r="O71" s="11" t="str">
        <f>TEXT(J71,"mmmm")</f>
        <v>December</v>
      </c>
      <c r="P71" s="10" t="str" cm="1">
        <f t="array" ref="P71">_xlfn.IFS(D71&lt;=3,"fast",D71&lt;=7,"moderate",D71&gt;7,"slow")</f>
        <v>moderate</v>
      </c>
    </row>
    <row r="72" spans="1:16" ht="15.75" x14ac:dyDescent="0.25">
      <c r="A72" s="11" t="s">
        <v>93</v>
      </c>
      <c r="B72" s="12">
        <v>45367</v>
      </c>
      <c r="C72" s="12">
        <v>45381</v>
      </c>
      <c r="D72" s="11">
        <v>14</v>
      </c>
      <c r="E72" s="11" t="s">
        <v>41</v>
      </c>
      <c r="F72" s="11" t="s">
        <v>29</v>
      </c>
      <c r="G72" s="13">
        <v>14506.98</v>
      </c>
      <c r="H72" s="14">
        <v>56.44</v>
      </c>
      <c r="I72" s="11" t="s">
        <v>21</v>
      </c>
      <c r="J72" s="12">
        <v>45409</v>
      </c>
      <c r="K72" s="11">
        <v>6.5</v>
      </c>
      <c r="L72" s="11" t="str">
        <f t="shared" si="2"/>
        <v>March</v>
      </c>
      <c r="M72" s="11" t="str">
        <f t="shared" si="3"/>
        <v>2024</v>
      </c>
      <c r="N72" s="11" t="str" cm="1">
        <f t="array" ref="N72">_xlfn.IFS(H72&lt;=51,"low",H72&lt;=81,"Medium",H72&lt;=100,"high")</f>
        <v>Medium</v>
      </c>
      <c r="O72" s="11" t="str">
        <f>TEXT(J72,"mmmm")</f>
        <v>April</v>
      </c>
      <c r="P72" s="10" t="str" cm="1">
        <f t="array" ref="P72">_xlfn.IFS(D72&lt;=3,"fast",D72&lt;=7,"moderate",D72&gt;7,"slow")</f>
        <v>slow</v>
      </c>
    </row>
    <row r="73" spans="1:16" ht="15.75" x14ac:dyDescent="0.25">
      <c r="A73" s="11" t="s">
        <v>94</v>
      </c>
      <c r="B73" s="12">
        <v>45723</v>
      </c>
      <c r="C73" s="12">
        <v>45730</v>
      </c>
      <c r="D73" s="11">
        <v>7</v>
      </c>
      <c r="E73" s="11" t="s">
        <v>16</v>
      </c>
      <c r="F73" s="11" t="s">
        <v>20</v>
      </c>
      <c r="G73" s="13">
        <v>10008.27</v>
      </c>
      <c r="H73" s="14">
        <v>88.56</v>
      </c>
      <c r="I73" s="11" t="s">
        <v>21</v>
      </c>
      <c r="J73" s="12">
        <v>45737</v>
      </c>
      <c r="K73" s="11">
        <v>8.1</v>
      </c>
      <c r="L73" s="11" t="str">
        <f t="shared" si="2"/>
        <v>March</v>
      </c>
      <c r="M73" s="11" t="str">
        <f t="shared" si="3"/>
        <v>2025</v>
      </c>
      <c r="N73" s="11" t="str" cm="1">
        <f t="array" ref="N73">_xlfn.IFS(H73&lt;=51,"low",H73&lt;=81,"Medium",H73&lt;=100,"high")</f>
        <v>high</v>
      </c>
      <c r="O73" s="11" t="str">
        <f>TEXT(J73,"mmmm")</f>
        <v>March</v>
      </c>
      <c r="P73" s="10" t="str" cm="1">
        <f t="array" ref="P73">_xlfn.IFS(D73&lt;=3,"fast",D73&lt;=7,"moderate",D73&gt;7,"slow")</f>
        <v>moderate</v>
      </c>
    </row>
    <row r="74" spans="1:16" ht="15.75" x14ac:dyDescent="0.25">
      <c r="A74" s="11" t="s">
        <v>95</v>
      </c>
      <c r="B74" s="12">
        <v>45299</v>
      </c>
      <c r="C74" s="12">
        <v>45302</v>
      </c>
      <c r="D74" s="11">
        <v>3</v>
      </c>
      <c r="E74" s="11" t="s">
        <v>16</v>
      </c>
      <c r="F74" s="11" t="s">
        <v>13</v>
      </c>
      <c r="G74" s="13">
        <v>3675.87</v>
      </c>
      <c r="H74" s="14">
        <v>71.12</v>
      </c>
      <c r="I74" s="11" t="s">
        <v>14</v>
      </c>
      <c r="J74" s="12"/>
      <c r="K74" s="11">
        <v>8.6</v>
      </c>
      <c r="L74" s="11" t="str">
        <f t="shared" si="2"/>
        <v>January</v>
      </c>
      <c r="M74" s="11" t="str">
        <f t="shared" si="3"/>
        <v>2024</v>
      </c>
      <c r="N74" s="11" t="str" cm="1">
        <f t="array" ref="N74">_xlfn.IFS(H74&lt;=51,"low",H74&lt;=81,"Medium",H74&lt;=100,"high")</f>
        <v>Medium</v>
      </c>
      <c r="O74" s="11"/>
      <c r="P74" s="10" t="str" cm="1">
        <f t="array" ref="P74">_xlfn.IFS(D74&lt;=3,"fast",D74&lt;=7,"moderate",D74&gt;7,"slow")</f>
        <v>fast</v>
      </c>
    </row>
    <row r="75" spans="1:16" ht="15.75" x14ac:dyDescent="0.25">
      <c r="A75" s="11" t="s">
        <v>96</v>
      </c>
      <c r="B75" s="12">
        <v>45587</v>
      </c>
      <c r="C75" s="12">
        <v>45591</v>
      </c>
      <c r="D75" s="11">
        <v>4</v>
      </c>
      <c r="E75" s="11" t="s">
        <v>25</v>
      </c>
      <c r="F75" s="11" t="s">
        <v>26</v>
      </c>
      <c r="G75" s="13">
        <v>3884.19</v>
      </c>
      <c r="H75" s="14">
        <v>50.58</v>
      </c>
      <c r="I75" s="11" t="s">
        <v>14</v>
      </c>
      <c r="J75" s="12"/>
      <c r="K75" s="11">
        <v>7.9</v>
      </c>
      <c r="L75" s="11" t="str">
        <f t="shared" si="2"/>
        <v>October</v>
      </c>
      <c r="M75" s="11" t="str">
        <f t="shared" si="3"/>
        <v>2024</v>
      </c>
      <c r="N75" s="11" t="str" cm="1">
        <f t="array" ref="N75">_xlfn.IFS(H75&lt;=51,"low",H75&lt;=81,"Medium",H75&lt;=100,"high")</f>
        <v>low</v>
      </c>
      <c r="O75" s="11"/>
      <c r="P75" s="10" t="str" cm="1">
        <f t="array" ref="P75">_xlfn.IFS(D75&lt;=3,"fast",D75&lt;=7,"moderate",D75&gt;7,"slow")</f>
        <v>moderate</v>
      </c>
    </row>
    <row r="76" spans="1:16" ht="15.75" x14ac:dyDescent="0.25">
      <c r="A76" s="11" t="s">
        <v>97</v>
      </c>
      <c r="B76" s="12">
        <v>45631</v>
      </c>
      <c r="C76" s="12">
        <v>45637</v>
      </c>
      <c r="D76" s="11">
        <v>6</v>
      </c>
      <c r="E76" s="11" t="s">
        <v>16</v>
      </c>
      <c r="F76" s="11" t="s">
        <v>29</v>
      </c>
      <c r="G76" s="13">
        <v>6892.64</v>
      </c>
      <c r="H76" s="14">
        <v>79.98</v>
      </c>
      <c r="I76" s="11" t="s">
        <v>21</v>
      </c>
      <c r="J76" s="12">
        <v>45647</v>
      </c>
      <c r="K76" s="11">
        <v>8.3000000000000007</v>
      </c>
      <c r="L76" s="11" t="str">
        <f t="shared" si="2"/>
        <v>December</v>
      </c>
      <c r="M76" s="11" t="str">
        <f t="shared" si="3"/>
        <v>2024</v>
      </c>
      <c r="N76" s="11" t="str" cm="1">
        <f t="array" ref="N76">_xlfn.IFS(H76&lt;=51,"low",H76&lt;=81,"Medium",H76&lt;=100,"high")</f>
        <v>Medium</v>
      </c>
      <c r="O76" s="11" t="str">
        <f>TEXT(J76,"mmmm")</f>
        <v>December</v>
      </c>
      <c r="P76" s="10" t="str" cm="1">
        <f t="array" ref="P76">_xlfn.IFS(D76&lt;=3,"fast",D76&lt;=7,"moderate",D76&gt;7,"slow")</f>
        <v>moderate</v>
      </c>
    </row>
    <row r="77" spans="1:16" ht="15.75" x14ac:dyDescent="0.25">
      <c r="A77" s="11" t="s">
        <v>98</v>
      </c>
      <c r="B77" s="12">
        <v>45703</v>
      </c>
      <c r="C77" s="12">
        <v>45713</v>
      </c>
      <c r="D77" s="11">
        <v>10</v>
      </c>
      <c r="E77" s="11" t="s">
        <v>25</v>
      </c>
      <c r="F77" s="11" t="s">
        <v>26</v>
      </c>
      <c r="G77" s="13">
        <v>10312.44</v>
      </c>
      <c r="H77" s="14">
        <v>66.94</v>
      </c>
      <c r="I77" s="11" t="s">
        <v>14</v>
      </c>
      <c r="J77" s="12"/>
      <c r="K77" s="11">
        <v>7.4</v>
      </c>
      <c r="L77" s="11" t="str">
        <f t="shared" si="2"/>
        <v>February</v>
      </c>
      <c r="M77" s="11" t="str">
        <f t="shared" si="3"/>
        <v>2025</v>
      </c>
      <c r="N77" s="11" t="str" cm="1">
        <f t="array" ref="N77">_xlfn.IFS(H77&lt;=51,"low",H77&lt;=81,"Medium",H77&lt;=100,"high")</f>
        <v>Medium</v>
      </c>
      <c r="O77" s="11"/>
      <c r="P77" s="10" t="str" cm="1">
        <f t="array" ref="P77">_xlfn.IFS(D77&lt;=3,"fast",D77&lt;=7,"moderate",D77&gt;7,"slow")</f>
        <v>slow</v>
      </c>
    </row>
    <row r="78" spans="1:16" ht="15.75" x14ac:dyDescent="0.25">
      <c r="A78" s="11" t="s">
        <v>99</v>
      </c>
      <c r="B78" s="12">
        <v>45371</v>
      </c>
      <c r="C78" s="12">
        <v>45374</v>
      </c>
      <c r="D78" s="11">
        <v>3</v>
      </c>
      <c r="E78" s="11" t="s">
        <v>41</v>
      </c>
      <c r="F78" s="11" t="s">
        <v>13</v>
      </c>
      <c r="G78" s="13">
        <v>4360.75</v>
      </c>
      <c r="H78" s="14">
        <v>67.41</v>
      </c>
      <c r="I78" s="11" t="s">
        <v>21</v>
      </c>
      <c r="J78" s="12">
        <v>45399</v>
      </c>
      <c r="K78" s="11">
        <v>8.3000000000000007</v>
      </c>
      <c r="L78" s="11" t="str">
        <f t="shared" si="2"/>
        <v>March</v>
      </c>
      <c r="M78" s="11" t="str">
        <f t="shared" si="3"/>
        <v>2024</v>
      </c>
      <c r="N78" s="11" t="str" cm="1">
        <f t="array" ref="N78">_xlfn.IFS(H78&lt;=51,"low",H78&lt;=81,"Medium",H78&lt;=100,"high")</f>
        <v>Medium</v>
      </c>
      <c r="O78" s="11" t="str">
        <f>TEXT(J78,"mmmm")</f>
        <v>April</v>
      </c>
      <c r="P78" s="10" t="str" cm="1">
        <f t="array" ref="P78">_xlfn.IFS(D78&lt;=3,"fast",D78&lt;=7,"moderate",D78&gt;7,"slow")</f>
        <v>fast</v>
      </c>
    </row>
    <row r="79" spans="1:16" ht="15.75" x14ac:dyDescent="0.25">
      <c r="A79" s="11" t="s">
        <v>100</v>
      </c>
      <c r="B79" s="12">
        <v>45447</v>
      </c>
      <c r="C79" s="12">
        <v>45458</v>
      </c>
      <c r="D79" s="11">
        <v>11</v>
      </c>
      <c r="E79" s="11" t="s">
        <v>12</v>
      </c>
      <c r="F79" s="11" t="s">
        <v>29</v>
      </c>
      <c r="G79" s="13">
        <v>8858.01</v>
      </c>
      <c r="H79" s="14">
        <v>63.68</v>
      </c>
      <c r="I79" s="11" t="s">
        <v>14</v>
      </c>
      <c r="J79" s="12"/>
      <c r="K79" s="11">
        <v>7.5</v>
      </c>
      <c r="L79" s="11" t="str">
        <f t="shared" si="2"/>
        <v>June</v>
      </c>
      <c r="M79" s="11" t="str">
        <f t="shared" si="3"/>
        <v>2024</v>
      </c>
      <c r="N79" s="11" t="str" cm="1">
        <f t="array" ref="N79">_xlfn.IFS(H79&lt;=51,"low",H79&lt;=81,"Medium",H79&lt;=100,"high")</f>
        <v>Medium</v>
      </c>
      <c r="O79" s="11"/>
      <c r="P79" s="10" t="str" cm="1">
        <f t="array" ref="P79">_xlfn.IFS(D79&lt;=3,"fast",D79&lt;=7,"moderate",D79&gt;7,"slow")</f>
        <v>slow</v>
      </c>
    </row>
    <row r="80" spans="1:16" ht="15.75" x14ac:dyDescent="0.25">
      <c r="A80" s="11" t="s">
        <v>101</v>
      </c>
      <c r="B80" s="12">
        <v>45071</v>
      </c>
      <c r="C80" s="12">
        <v>45080</v>
      </c>
      <c r="D80" s="11">
        <v>9</v>
      </c>
      <c r="E80" s="11" t="s">
        <v>12</v>
      </c>
      <c r="F80" s="11" t="s">
        <v>26</v>
      </c>
      <c r="G80" s="13">
        <v>8619.6</v>
      </c>
      <c r="H80" s="14">
        <v>64.790000000000006</v>
      </c>
      <c r="I80" s="11" t="s">
        <v>14</v>
      </c>
      <c r="J80" s="12"/>
      <c r="K80" s="11">
        <v>7.6</v>
      </c>
      <c r="L80" s="11" t="str">
        <f t="shared" si="2"/>
        <v>May</v>
      </c>
      <c r="M80" s="11" t="str">
        <f t="shared" si="3"/>
        <v>2023</v>
      </c>
      <c r="N80" s="11" t="str" cm="1">
        <f t="array" ref="N80">_xlfn.IFS(H80&lt;=51,"low",H80&lt;=81,"Medium",H80&lt;=100,"high")</f>
        <v>Medium</v>
      </c>
      <c r="O80" s="11"/>
      <c r="P80" s="10" t="str" cm="1">
        <f t="array" ref="P80">_xlfn.IFS(D80&lt;=3,"fast",D80&lt;=7,"moderate",D80&gt;7,"slow")</f>
        <v>slow</v>
      </c>
    </row>
    <row r="81" spans="1:16" ht="15.75" x14ac:dyDescent="0.25">
      <c r="A81" s="11" t="s">
        <v>102</v>
      </c>
      <c r="B81" s="12">
        <v>45407</v>
      </c>
      <c r="C81" s="12">
        <v>45410</v>
      </c>
      <c r="D81" s="11">
        <v>3</v>
      </c>
      <c r="E81" s="11" t="s">
        <v>12</v>
      </c>
      <c r="F81" s="11" t="s">
        <v>17</v>
      </c>
      <c r="G81" s="13">
        <v>3167.25</v>
      </c>
      <c r="H81" s="14">
        <v>83.57</v>
      </c>
      <c r="I81" s="11" t="s">
        <v>14</v>
      </c>
      <c r="J81" s="12"/>
      <c r="K81" s="11">
        <v>9</v>
      </c>
      <c r="L81" s="11" t="str">
        <f t="shared" si="2"/>
        <v>April</v>
      </c>
      <c r="M81" s="11" t="str">
        <f t="shared" si="3"/>
        <v>2024</v>
      </c>
      <c r="N81" s="11" t="str" cm="1">
        <f t="array" ref="N81">_xlfn.IFS(H81&lt;=51,"low",H81&lt;=81,"Medium",H81&lt;=100,"high")</f>
        <v>high</v>
      </c>
      <c r="O81" s="11"/>
      <c r="P81" s="10" t="str" cm="1">
        <f t="array" ref="P81">_xlfn.IFS(D81&lt;=3,"fast",D81&lt;=7,"moderate",D81&gt;7,"slow")</f>
        <v>fast</v>
      </c>
    </row>
    <row r="82" spans="1:16" ht="15.75" x14ac:dyDescent="0.25">
      <c r="A82" s="11" t="s">
        <v>103</v>
      </c>
      <c r="B82" s="12">
        <v>45591</v>
      </c>
      <c r="C82" s="12">
        <v>45603</v>
      </c>
      <c r="D82" s="11">
        <v>12</v>
      </c>
      <c r="E82" s="11" t="s">
        <v>16</v>
      </c>
      <c r="F82" s="11" t="s">
        <v>13</v>
      </c>
      <c r="G82" s="13">
        <v>13697.6</v>
      </c>
      <c r="H82" s="14">
        <v>37.21</v>
      </c>
      <c r="I82" s="11" t="s">
        <v>21</v>
      </c>
      <c r="J82" s="12">
        <v>45621</v>
      </c>
      <c r="K82" s="11">
        <v>6</v>
      </c>
      <c r="L82" s="11" t="str">
        <f t="shared" si="2"/>
        <v>October</v>
      </c>
      <c r="M82" s="11" t="str">
        <f t="shared" si="3"/>
        <v>2024</v>
      </c>
      <c r="N82" s="11" t="str" cm="1">
        <f t="array" ref="N82">_xlfn.IFS(H82&lt;=51,"low",H82&lt;=81,"Medium",H82&lt;=100,"high")</f>
        <v>low</v>
      </c>
      <c r="O82" s="11" t="str">
        <f>TEXT(J82,"mmmm")</f>
        <v>November</v>
      </c>
      <c r="P82" s="10" t="str" cm="1">
        <f t="array" ref="P82">_xlfn.IFS(D82&lt;=3,"fast",D82&lt;=7,"moderate",D82&gt;7,"slow")</f>
        <v>slow</v>
      </c>
    </row>
    <row r="83" spans="1:16" ht="15.75" x14ac:dyDescent="0.25">
      <c r="A83" s="11" t="s">
        <v>104</v>
      </c>
      <c r="B83" s="12">
        <v>45715</v>
      </c>
      <c r="C83" s="12">
        <v>45729</v>
      </c>
      <c r="D83" s="11">
        <v>14</v>
      </c>
      <c r="E83" s="11" t="s">
        <v>41</v>
      </c>
      <c r="F83" s="11" t="s">
        <v>13</v>
      </c>
      <c r="G83" s="13">
        <v>19538.009999999998</v>
      </c>
      <c r="H83" s="14">
        <v>53.41</v>
      </c>
      <c r="I83" s="11" t="s">
        <v>14</v>
      </c>
      <c r="J83" s="12"/>
      <c r="K83" s="11">
        <v>5.6</v>
      </c>
      <c r="L83" s="11" t="str">
        <f t="shared" si="2"/>
        <v>February</v>
      </c>
      <c r="M83" s="11" t="str">
        <f t="shared" si="3"/>
        <v>2025</v>
      </c>
      <c r="N83" s="11" t="str" cm="1">
        <f t="array" ref="N83">_xlfn.IFS(H83&lt;=51,"low",H83&lt;=81,"Medium",H83&lt;=100,"high")</f>
        <v>Medium</v>
      </c>
      <c r="O83" s="11"/>
      <c r="P83" s="10" t="str" cm="1">
        <f t="array" ref="P83">_xlfn.IFS(D83&lt;=3,"fast",D83&lt;=7,"moderate",D83&gt;7,"slow")</f>
        <v>slow</v>
      </c>
    </row>
    <row r="84" spans="1:16" ht="15.75" x14ac:dyDescent="0.25">
      <c r="A84" s="11" t="s">
        <v>105</v>
      </c>
      <c r="B84" s="12">
        <v>45023</v>
      </c>
      <c r="C84" s="12">
        <v>45029</v>
      </c>
      <c r="D84" s="11">
        <v>6</v>
      </c>
      <c r="E84" s="11" t="s">
        <v>16</v>
      </c>
      <c r="F84" s="11" t="s">
        <v>13</v>
      </c>
      <c r="G84" s="13">
        <v>5169.13</v>
      </c>
      <c r="H84" s="14">
        <v>35.29</v>
      </c>
      <c r="I84" s="11" t="s">
        <v>21</v>
      </c>
      <c r="J84" s="12">
        <v>45048</v>
      </c>
      <c r="K84" s="11">
        <v>7.2</v>
      </c>
      <c r="L84" s="11" t="str">
        <f t="shared" si="2"/>
        <v>April</v>
      </c>
      <c r="M84" s="11" t="str">
        <f t="shared" si="3"/>
        <v>2023</v>
      </c>
      <c r="N84" s="11" t="str" cm="1">
        <f t="array" ref="N84">_xlfn.IFS(H84&lt;=51,"low",H84&lt;=81,"Medium",H84&lt;=100,"high")</f>
        <v>low</v>
      </c>
      <c r="O84" s="11" t="str">
        <f>TEXT(J84,"mmmm")</f>
        <v>May</v>
      </c>
      <c r="P84" s="10" t="str" cm="1">
        <f t="array" ref="P84">_xlfn.IFS(D84&lt;=3,"fast",D84&lt;=7,"moderate",D84&gt;7,"slow")</f>
        <v>moderate</v>
      </c>
    </row>
    <row r="85" spans="1:16" ht="15.75" x14ac:dyDescent="0.25">
      <c r="A85" s="11" t="s">
        <v>106</v>
      </c>
      <c r="B85" s="12">
        <v>45327</v>
      </c>
      <c r="C85" s="12">
        <v>45335</v>
      </c>
      <c r="D85" s="11">
        <v>8</v>
      </c>
      <c r="E85" s="11" t="s">
        <v>16</v>
      </c>
      <c r="F85" s="11" t="s">
        <v>17</v>
      </c>
      <c r="G85" s="13">
        <v>10912.84</v>
      </c>
      <c r="H85" s="14">
        <v>82.73</v>
      </c>
      <c r="I85" s="11" t="s">
        <v>14</v>
      </c>
      <c r="J85" s="12"/>
      <c r="K85" s="11">
        <v>7.8</v>
      </c>
      <c r="L85" s="11" t="str">
        <f t="shared" si="2"/>
        <v>February</v>
      </c>
      <c r="M85" s="11" t="str">
        <f t="shared" si="3"/>
        <v>2024</v>
      </c>
      <c r="N85" s="11" t="str" cm="1">
        <f t="array" ref="N85">_xlfn.IFS(H85&lt;=51,"low",H85&lt;=81,"Medium",H85&lt;=100,"high")</f>
        <v>high</v>
      </c>
      <c r="O85" s="11"/>
      <c r="P85" s="10" t="str" cm="1">
        <f t="array" ref="P85">_xlfn.IFS(D85&lt;=3,"fast",D85&lt;=7,"moderate",D85&gt;7,"slow")</f>
        <v>slow</v>
      </c>
    </row>
    <row r="86" spans="1:16" ht="15.75" x14ac:dyDescent="0.25">
      <c r="A86" s="11" t="s">
        <v>107</v>
      </c>
      <c r="B86" s="12">
        <v>45035</v>
      </c>
      <c r="C86" s="12">
        <v>45044</v>
      </c>
      <c r="D86" s="11">
        <v>9</v>
      </c>
      <c r="E86" s="11" t="s">
        <v>41</v>
      </c>
      <c r="F86" s="11" t="s">
        <v>17</v>
      </c>
      <c r="G86" s="13">
        <v>7550.62</v>
      </c>
      <c r="H86" s="14">
        <v>49.06</v>
      </c>
      <c r="I86" s="11" t="s">
        <v>14</v>
      </c>
      <c r="J86" s="12"/>
      <c r="K86" s="11">
        <v>7.3</v>
      </c>
      <c r="L86" s="11" t="str">
        <f t="shared" si="2"/>
        <v>April</v>
      </c>
      <c r="M86" s="11" t="str">
        <f t="shared" si="3"/>
        <v>2023</v>
      </c>
      <c r="N86" s="11" t="str" cm="1">
        <f t="array" ref="N86">_xlfn.IFS(H86&lt;=51,"low",H86&lt;=81,"Medium",H86&lt;=100,"high")</f>
        <v>low</v>
      </c>
      <c r="O86" s="11"/>
      <c r="P86" s="10" t="str" cm="1">
        <f t="array" ref="P86">_xlfn.IFS(D86&lt;=3,"fast",D86&lt;=7,"moderate",D86&gt;7,"slow")</f>
        <v>slow</v>
      </c>
    </row>
    <row r="87" spans="1:16" ht="15.75" x14ac:dyDescent="0.25">
      <c r="A87" s="11" t="s">
        <v>108</v>
      </c>
      <c r="B87" s="12">
        <v>45203</v>
      </c>
      <c r="C87" s="12">
        <v>45205</v>
      </c>
      <c r="D87" s="11">
        <v>2</v>
      </c>
      <c r="E87" s="11" t="s">
        <v>41</v>
      </c>
      <c r="F87" s="11" t="s">
        <v>20</v>
      </c>
      <c r="G87" s="13">
        <v>2779.24</v>
      </c>
      <c r="H87" s="14">
        <v>92.82</v>
      </c>
      <c r="I87" s="11" t="s">
        <v>14</v>
      </c>
      <c r="J87" s="12"/>
      <c r="K87" s="11">
        <v>9.4</v>
      </c>
      <c r="L87" s="11" t="str">
        <f t="shared" si="2"/>
        <v>October</v>
      </c>
      <c r="M87" s="11" t="str">
        <f t="shared" si="3"/>
        <v>2023</v>
      </c>
      <c r="N87" s="11" t="str" cm="1">
        <f t="array" ref="N87">_xlfn.IFS(H87&lt;=51,"low",H87&lt;=81,"Medium",H87&lt;=100,"high")</f>
        <v>high</v>
      </c>
      <c r="O87" s="11"/>
      <c r="P87" s="10" t="str" cm="1">
        <f t="array" ref="P87">_xlfn.IFS(D87&lt;=3,"fast",D87&lt;=7,"moderate",D87&gt;7,"slow")</f>
        <v>fast</v>
      </c>
    </row>
    <row r="88" spans="1:16" ht="15.75" x14ac:dyDescent="0.25">
      <c r="A88" s="11" t="s">
        <v>109</v>
      </c>
      <c r="B88" s="12">
        <v>45303</v>
      </c>
      <c r="C88" s="12">
        <v>45310</v>
      </c>
      <c r="D88" s="11">
        <v>7</v>
      </c>
      <c r="E88" s="11" t="s">
        <v>41</v>
      </c>
      <c r="F88" s="11" t="s">
        <v>26</v>
      </c>
      <c r="G88" s="13">
        <v>5853.01</v>
      </c>
      <c r="H88" s="14">
        <v>66.86</v>
      </c>
      <c r="I88" s="11" t="s">
        <v>21</v>
      </c>
      <c r="J88" s="12">
        <v>45314</v>
      </c>
      <c r="K88" s="11">
        <v>8.1</v>
      </c>
      <c r="L88" s="11" t="str">
        <f t="shared" si="2"/>
        <v>January</v>
      </c>
      <c r="M88" s="11" t="str">
        <f t="shared" si="3"/>
        <v>2024</v>
      </c>
      <c r="N88" s="11" t="str" cm="1">
        <f t="array" ref="N88">_xlfn.IFS(H88&lt;=51,"low",H88&lt;=81,"Medium",H88&lt;=100,"high")</f>
        <v>Medium</v>
      </c>
      <c r="O88" s="11" t="str">
        <f>TEXT(J88,"mmmm")</f>
        <v>January</v>
      </c>
      <c r="P88" s="10" t="str" cm="1">
        <f t="array" ref="P88">_xlfn.IFS(D88&lt;=3,"fast",D88&lt;=7,"moderate",D88&gt;7,"slow")</f>
        <v>moderate</v>
      </c>
    </row>
    <row r="89" spans="1:16" ht="15.75" x14ac:dyDescent="0.25">
      <c r="A89" s="11" t="s">
        <v>110</v>
      </c>
      <c r="B89" s="12">
        <v>45563</v>
      </c>
      <c r="C89" s="12">
        <v>45565</v>
      </c>
      <c r="D89" s="11">
        <v>2</v>
      </c>
      <c r="E89" s="11" t="s">
        <v>41</v>
      </c>
      <c r="F89" s="11" t="s">
        <v>20</v>
      </c>
      <c r="G89" s="13">
        <v>1625.54</v>
      </c>
      <c r="H89" s="14">
        <v>86.05</v>
      </c>
      <c r="I89" s="11" t="s">
        <v>14</v>
      </c>
      <c r="J89" s="12"/>
      <c r="K89" s="11">
        <v>9.3000000000000007</v>
      </c>
      <c r="L89" s="11" t="str">
        <f t="shared" si="2"/>
        <v>September</v>
      </c>
      <c r="M89" s="11" t="str">
        <f t="shared" si="3"/>
        <v>2024</v>
      </c>
      <c r="N89" s="11" t="str" cm="1">
        <f t="array" ref="N89">_xlfn.IFS(H89&lt;=51,"low",H89&lt;=81,"Medium",H89&lt;=100,"high")</f>
        <v>high</v>
      </c>
      <c r="O89" s="11"/>
      <c r="P89" s="10" t="str" cm="1">
        <f t="array" ref="P89">_xlfn.IFS(D89&lt;=3,"fast",D89&lt;=7,"moderate",D89&gt;7,"slow")</f>
        <v>fast</v>
      </c>
    </row>
    <row r="90" spans="1:16" ht="15.75" x14ac:dyDescent="0.25">
      <c r="A90" s="11" t="s">
        <v>111</v>
      </c>
      <c r="B90" s="12">
        <v>45459</v>
      </c>
      <c r="C90" s="12">
        <v>45462</v>
      </c>
      <c r="D90" s="11">
        <v>3</v>
      </c>
      <c r="E90" s="11" t="s">
        <v>12</v>
      </c>
      <c r="F90" s="11" t="s">
        <v>26</v>
      </c>
      <c r="G90" s="13">
        <v>3863.62</v>
      </c>
      <c r="H90" s="14">
        <v>98.53</v>
      </c>
      <c r="I90" s="11" t="s">
        <v>21</v>
      </c>
      <c r="J90" s="12">
        <v>45472</v>
      </c>
      <c r="K90" s="11">
        <v>9.4</v>
      </c>
      <c r="L90" s="11" t="str">
        <f t="shared" si="2"/>
        <v>June</v>
      </c>
      <c r="M90" s="11" t="str">
        <f t="shared" si="3"/>
        <v>2024</v>
      </c>
      <c r="N90" s="11" t="str" cm="1">
        <f t="array" ref="N90">_xlfn.IFS(H90&lt;=51,"low",H90&lt;=81,"Medium",H90&lt;=100,"high")</f>
        <v>high</v>
      </c>
      <c r="O90" s="11" t="str">
        <f>TEXT(J90,"mmmm")</f>
        <v>June</v>
      </c>
      <c r="P90" s="10" t="str" cm="1">
        <f t="array" ref="P90">_xlfn.IFS(D90&lt;=3,"fast",D90&lt;=7,"moderate",D90&gt;7,"slow")</f>
        <v>fast</v>
      </c>
    </row>
    <row r="91" spans="1:16" ht="15.75" x14ac:dyDescent="0.25">
      <c r="A91" s="11" t="s">
        <v>112</v>
      </c>
      <c r="B91" s="12">
        <v>45559</v>
      </c>
      <c r="C91" s="12">
        <v>45561</v>
      </c>
      <c r="D91" s="11">
        <v>2</v>
      </c>
      <c r="E91" s="11" t="s">
        <v>19</v>
      </c>
      <c r="F91" s="11" t="s">
        <v>17</v>
      </c>
      <c r="G91" s="13">
        <v>2996.16</v>
      </c>
      <c r="H91" s="14">
        <v>88.79</v>
      </c>
      <c r="I91" s="11" t="s">
        <v>21</v>
      </c>
      <c r="J91" s="12">
        <v>45562</v>
      </c>
      <c r="K91" s="11">
        <v>9.1999999999999993</v>
      </c>
      <c r="L91" s="11" t="str">
        <f t="shared" si="2"/>
        <v>September</v>
      </c>
      <c r="M91" s="11" t="str">
        <f t="shared" si="3"/>
        <v>2024</v>
      </c>
      <c r="N91" s="11" t="str" cm="1">
        <f t="array" ref="N91">_xlfn.IFS(H91&lt;=51,"low",H91&lt;=81,"Medium",H91&lt;=100,"high")</f>
        <v>high</v>
      </c>
      <c r="O91" s="11" t="str">
        <f>TEXT(J91,"mmmm")</f>
        <v>September</v>
      </c>
      <c r="P91" s="10" t="str" cm="1">
        <f t="array" ref="P91">_xlfn.IFS(D91&lt;=3,"fast",D91&lt;=7,"moderate",D91&gt;7,"slow")</f>
        <v>fast</v>
      </c>
    </row>
    <row r="92" spans="1:16" ht="15.75" x14ac:dyDescent="0.25">
      <c r="A92" s="11" t="s">
        <v>113</v>
      </c>
      <c r="B92" s="12">
        <v>45391</v>
      </c>
      <c r="C92" s="12">
        <v>45403</v>
      </c>
      <c r="D92" s="11">
        <v>12</v>
      </c>
      <c r="E92" s="11" t="s">
        <v>19</v>
      </c>
      <c r="F92" s="11" t="s">
        <v>17</v>
      </c>
      <c r="G92" s="13">
        <v>17131.53</v>
      </c>
      <c r="H92" s="14">
        <v>90.69</v>
      </c>
      <c r="I92" s="11" t="s">
        <v>14</v>
      </c>
      <c r="J92" s="12"/>
      <c r="K92" s="11">
        <v>7.1</v>
      </c>
      <c r="L92" s="11" t="str">
        <f t="shared" si="2"/>
        <v>April</v>
      </c>
      <c r="M92" s="11" t="str">
        <f t="shared" si="3"/>
        <v>2024</v>
      </c>
      <c r="N92" s="11" t="str" cm="1">
        <f t="array" ref="N92">_xlfn.IFS(H92&lt;=51,"low",H92&lt;=81,"Medium",H92&lt;=100,"high")</f>
        <v>high</v>
      </c>
      <c r="O92" s="11"/>
      <c r="P92" s="10" t="str" cm="1">
        <f t="array" ref="P92">_xlfn.IFS(D92&lt;=3,"fast",D92&lt;=7,"moderate",D92&gt;7,"slow")</f>
        <v>slow</v>
      </c>
    </row>
    <row r="93" spans="1:16" ht="15.75" x14ac:dyDescent="0.25">
      <c r="A93" s="11" t="s">
        <v>114</v>
      </c>
      <c r="B93" s="12">
        <v>44935</v>
      </c>
      <c r="C93" s="12">
        <v>44941</v>
      </c>
      <c r="D93" s="11">
        <v>6</v>
      </c>
      <c r="E93" s="11" t="s">
        <v>41</v>
      </c>
      <c r="F93" s="11" t="s">
        <v>20</v>
      </c>
      <c r="G93" s="13">
        <v>7219.19</v>
      </c>
      <c r="H93" s="14">
        <v>58.56</v>
      </c>
      <c r="I93" s="11" t="s">
        <v>21</v>
      </c>
      <c r="J93" s="12">
        <v>44964</v>
      </c>
      <c r="K93" s="11">
        <v>7.6</v>
      </c>
      <c r="L93" s="11" t="str">
        <f t="shared" si="2"/>
        <v>January</v>
      </c>
      <c r="M93" s="11" t="str">
        <f t="shared" si="3"/>
        <v>2023</v>
      </c>
      <c r="N93" s="11" t="str" cm="1">
        <f t="array" ref="N93">_xlfn.IFS(H93&lt;=51,"low",H93&lt;=81,"Medium",H93&lt;=100,"high")</f>
        <v>Medium</v>
      </c>
      <c r="O93" s="11" t="str">
        <f>TEXT(J93,"mmmm")</f>
        <v>February</v>
      </c>
      <c r="P93" s="10" t="str" cm="1">
        <f t="array" ref="P93">_xlfn.IFS(D93&lt;=3,"fast",D93&lt;=7,"moderate",D93&gt;7,"slow")</f>
        <v>moderate</v>
      </c>
    </row>
    <row r="94" spans="1:16" ht="15.75" x14ac:dyDescent="0.25">
      <c r="A94" s="11" t="s">
        <v>115</v>
      </c>
      <c r="B94" s="12">
        <v>44959</v>
      </c>
      <c r="C94" s="12">
        <v>44970</v>
      </c>
      <c r="D94" s="11">
        <v>11</v>
      </c>
      <c r="E94" s="11" t="s">
        <v>19</v>
      </c>
      <c r="F94" s="11" t="s">
        <v>29</v>
      </c>
      <c r="G94" s="13">
        <v>15863.95</v>
      </c>
      <c r="H94" s="14">
        <v>68.62</v>
      </c>
      <c r="I94" s="11" t="s">
        <v>14</v>
      </c>
      <c r="J94" s="12"/>
      <c r="K94" s="11">
        <v>6.6</v>
      </c>
      <c r="L94" s="11" t="str">
        <f t="shared" si="2"/>
        <v>February</v>
      </c>
      <c r="M94" s="11" t="str">
        <f t="shared" si="3"/>
        <v>2023</v>
      </c>
      <c r="N94" s="11" t="str" cm="1">
        <f t="array" ref="N94">_xlfn.IFS(H94&lt;=51,"low",H94&lt;=81,"Medium",H94&lt;=100,"high")</f>
        <v>Medium</v>
      </c>
      <c r="O94" s="11"/>
      <c r="P94" s="10" t="str" cm="1">
        <f t="array" ref="P94">_xlfn.IFS(D94&lt;=3,"fast",D94&lt;=7,"moderate",D94&gt;7,"slow")</f>
        <v>slow</v>
      </c>
    </row>
    <row r="95" spans="1:16" ht="15.75" x14ac:dyDescent="0.25">
      <c r="A95" s="11" t="s">
        <v>116</v>
      </c>
      <c r="B95" s="12">
        <v>45531</v>
      </c>
      <c r="C95" s="12">
        <v>45541</v>
      </c>
      <c r="D95" s="11">
        <v>10</v>
      </c>
      <c r="E95" s="11" t="s">
        <v>19</v>
      </c>
      <c r="F95" s="11" t="s">
        <v>20</v>
      </c>
      <c r="G95" s="13">
        <v>8037.1</v>
      </c>
      <c r="H95" s="14">
        <v>47.77</v>
      </c>
      <c r="I95" s="11" t="s">
        <v>14</v>
      </c>
      <c r="J95" s="12"/>
      <c r="K95" s="11">
        <v>7.2</v>
      </c>
      <c r="L95" s="11" t="str">
        <f t="shared" si="2"/>
        <v>August</v>
      </c>
      <c r="M95" s="11" t="str">
        <f t="shared" si="3"/>
        <v>2024</v>
      </c>
      <c r="N95" s="11" t="str" cm="1">
        <f t="array" ref="N95">_xlfn.IFS(H95&lt;=51,"low",H95&lt;=81,"Medium",H95&lt;=100,"high")</f>
        <v>low</v>
      </c>
      <c r="O95" s="11"/>
      <c r="P95" s="10" t="str" cm="1">
        <f t="array" ref="P95">_xlfn.IFS(D95&lt;=3,"fast",D95&lt;=7,"moderate",D95&gt;7,"slow")</f>
        <v>slow</v>
      </c>
    </row>
    <row r="96" spans="1:16" ht="15.75" x14ac:dyDescent="0.25">
      <c r="A96" s="11" t="s">
        <v>117</v>
      </c>
      <c r="B96" s="12">
        <v>45187</v>
      </c>
      <c r="C96" s="12">
        <v>45194</v>
      </c>
      <c r="D96" s="11">
        <v>7</v>
      </c>
      <c r="E96" s="11" t="s">
        <v>41</v>
      </c>
      <c r="F96" s="11" t="s">
        <v>26</v>
      </c>
      <c r="G96" s="13">
        <v>10377.83</v>
      </c>
      <c r="H96" s="14">
        <v>43.73</v>
      </c>
      <c r="I96" s="11" t="s">
        <v>21</v>
      </c>
      <c r="J96" s="12">
        <v>45212</v>
      </c>
      <c r="K96" s="11">
        <v>6.7</v>
      </c>
      <c r="L96" s="11" t="str">
        <f t="shared" si="2"/>
        <v>September</v>
      </c>
      <c r="M96" s="11" t="str">
        <f t="shared" si="3"/>
        <v>2023</v>
      </c>
      <c r="N96" s="11" t="str" cm="1">
        <f t="array" ref="N96">_xlfn.IFS(H96&lt;=51,"low",H96&lt;=81,"Medium",H96&lt;=100,"high")</f>
        <v>low</v>
      </c>
      <c r="O96" s="11" t="str">
        <f>TEXT(J96,"mmmm")</f>
        <v>October</v>
      </c>
      <c r="P96" s="10" t="str" cm="1">
        <f t="array" ref="P96">_xlfn.IFS(D96&lt;=3,"fast",D96&lt;=7,"moderate",D96&gt;7,"slow")</f>
        <v>moderate</v>
      </c>
    </row>
    <row r="97" spans="1:16" ht="15.75" x14ac:dyDescent="0.25">
      <c r="A97" s="11" t="s">
        <v>118</v>
      </c>
      <c r="B97" s="12">
        <v>45219</v>
      </c>
      <c r="C97" s="12">
        <v>45231</v>
      </c>
      <c r="D97" s="11">
        <v>12</v>
      </c>
      <c r="E97" s="11" t="s">
        <v>19</v>
      </c>
      <c r="F97" s="11" t="s">
        <v>20</v>
      </c>
      <c r="G97" s="13">
        <v>13722.29</v>
      </c>
      <c r="H97" s="14">
        <v>65.39</v>
      </c>
      <c r="I97" s="11" t="s">
        <v>14</v>
      </c>
      <c r="J97" s="12"/>
      <c r="K97" s="11">
        <v>6.8</v>
      </c>
      <c r="L97" s="11" t="str">
        <f t="shared" si="2"/>
        <v>October</v>
      </c>
      <c r="M97" s="11" t="str">
        <f t="shared" si="3"/>
        <v>2023</v>
      </c>
      <c r="N97" s="11" t="str" cm="1">
        <f t="array" ref="N97">_xlfn.IFS(H97&lt;=51,"low",H97&lt;=81,"Medium",H97&lt;=100,"high")</f>
        <v>Medium</v>
      </c>
      <c r="O97" s="11"/>
      <c r="P97" s="10" t="str" cm="1">
        <f t="array" ref="P97">_xlfn.IFS(D97&lt;=3,"fast",D97&lt;=7,"moderate",D97&gt;7,"slow")</f>
        <v>slow</v>
      </c>
    </row>
    <row r="98" spans="1:16" ht="15.75" x14ac:dyDescent="0.25">
      <c r="A98" s="11" t="s">
        <v>119</v>
      </c>
      <c r="B98" s="12">
        <v>45235</v>
      </c>
      <c r="C98" s="12">
        <v>45247</v>
      </c>
      <c r="D98" s="11">
        <v>12</v>
      </c>
      <c r="E98" s="11" t="s">
        <v>16</v>
      </c>
      <c r="F98" s="11" t="s">
        <v>13</v>
      </c>
      <c r="G98" s="13">
        <v>15672.33</v>
      </c>
      <c r="H98" s="14">
        <v>71.650000000000006</v>
      </c>
      <c r="I98" s="11" t="s">
        <v>14</v>
      </c>
      <c r="J98" s="12"/>
      <c r="K98" s="11">
        <v>6.7</v>
      </c>
      <c r="L98" s="11" t="str">
        <f t="shared" si="2"/>
        <v>November</v>
      </c>
      <c r="M98" s="11" t="str">
        <f t="shared" si="3"/>
        <v>2023</v>
      </c>
      <c r="N98" s="11" t="str" cm="1">
        <f t="array" ref="N98">_xlfn.IFS(H98&lt;=51,"low",H98&lt;=81,"Medium",H98&lt;=100,"high")</f>
        <v>Medium</v>
      </c>
      <c r="O98" s="11"/>
      <c r="P98" s="10" t="str" cm="1">
        <f t="array" ref="P98">_xlfn.IFS(D98&lt;=3,"fast",D98&lt;=7,"moderate",D98&gt;7,"slow")</f>
        <v>slow</v>
      </c>
    </row>
    <row r="99" spans="1:16" ht="15.75" x14ac:dyDescent="0.25">
      <c r="A99" s="11" t="s">
        <v>120</v>
      </c>
      <c r="B99" s="12">
        <v>45539</v>
      </c>
      <c r="C99" s="12">
        <v>45541</v>
      </c>
      <c r="D99" s="11">
        <v>2</v>
      </c>
      <c r="E99" s="11" t="s">
        <v>25</v>
      </c>
      <c r="F99" s="11" t="s">
        <v>26</v>
      </c>
      <c r="G99" s="13">
        <v>2749.21</v>
      </c>
      <c r="H99" s="14">
        <v>53.75</v>
      </c>
      <c r="I99" s="11" t="s">
        <v>14</v>
      </c>
      <c r="J99" s="12"/>
      <c r="K99" s="11">
        <v>8.1999999999999993</v>
      </c>
      <c r="L99" s="11" t="str">
        <f t="shared" si="2"/>
        <v>September</v>
      </c>
      <c r="M99" s="11" t="str">
        <f t="shared" si="3"/>
        <v>2024</v>
      </c>
      <c r="N99" s="11" t="str" cm="1">
        <f t="array" ref="N99">_xlfn.IFS(H99&lt;=51,"low",H99&lt;=81,"Medium",H99&lt;=100,"high")</f>
        <v>Medium</v>
      </c>
      <c r="O99" s="11"/>
      <c r="P99" s="10" t="str" cm="1">
        <f t="array" ref="P99">_xlfn.IFS(D99&lt;=3,"fast",D99&lt;=7,"moderate",D99&gt;7,"slow")</f>
        <v>fast</v>
      </c>
    </row>
    <row r="100" spans="1:16" ht="15.75" x14ac:dyDescent="0.25">
      <c r="A100" s="11" t="s">
        <v>121</v>
      </c>
      <c r="B100" s="12">
        <v>45319</v>
      </c>
      <c r="C100" s="12">
        <v>45333</v>
      </c>
      <c r="D100" s="11">
        <v>14</v>
      </c>
      <c r="E100" s="11" t="s">
        <v>25</v>
      </c>
      <c r="F100" s="11" t="s">
        <v>26</v>
      </c>
      <c r="G100" s="13">
        <v>18240.88</v>
      </c>
      <c r="H100" s="14">
        <v>69.86</v>
      </c>
      <c r="I100" s="11" t="s">
        <v>14</v>
      </c>
      <c r="J100" s="12"/>
      <c r="K100" s="11">
        <v>6.3</v>
      </c>
      <c r="L100" s="11" t="str">
        <f t="shared" si="2"/>
        <v>January</v>
      </c>
      <c r="M100" s="11" t="str">
        <f t="shared" si="3"/>
        <v>2024</v>
      </c>
      <c r="N100" s="11" t="str" cm="1">
        <f t="array" ref="N100">_xlfn.IFS(H100&lt;=51,"low",H100&lt;=81,"Medium",H100&lt;=100,"high")</f>
        <v>Medium</v>
      </c>
      <c r="O100" s="11"/>
      <c r="P100" s="10" t="str" cm="1">
        <f t="array" ref="P100">_xlfn.IFS(D100&lt;=3,"fast",D100&lt;=7,"moderate",D100&gt;7,"slow")</f>
        <v>slow</v>
      </c>
    </row>
    <row r="101" spans="1:16" ht="15.75" x14ac:dyDescent="0.25">
      <c r="A101" s="11" t="s">
        <v>122</v>
      </c>
      <c r="B101" s="12">
        <v>44967</v>
      </c>
      <c r="C101" s="12">
        <v>44969</v>
      </c>
      <c r="D101" s="11">
        <v>2</v>
      </c>
      <c r="E101" s="11" t="s">
        <v>41</v>
      </c>
      <c r="F101" s="11" t="s">
        <v>29</v>
      </c>
      <c r="G101" s="13">
        <v>2349.0500000000002</v>
      </c>
      <c r="H101" s="14">
        <v>92.12</v>
      </c>
      <c r="I101" s="11" t="s">
        <v>14</v>
      </c>
      <c r="J101" s="12"/>
      <c r="K101" s="11">
        <v>9.4</v>
      </c>
      <c r="L101" s="11" t="str">
        <f t="shared" si="2"/>
        <v>February</v>
      </c>
      <c r="M101" s="11" t="str">
        <f t="shared" si="3"/>
        <v>2023</v>
      </c>
      <c r="N101" s="11" t="str" cm="1">
        <f t="array" ref="N101">_xlfn.IFS(H101&lt;=51,"low",H101&lt;=81,"Medium",H101&lt;=100,"high")</f>
        <v>high</v>
      </c>
      <c r="O101" s="11"/>
      <c r="P101" s="10" t="str" cm="1">
        <f t="array" ref="P101">_xlfn.IFS(D101&lt;=3,"fast",D101&lt;=7,"moderate",D101&gt;7,"slow")</f>
        <v>fast</v>
      </c>
    </row>
    <row r="102" spans="1:16" ht="15.75" x14ac:dyDescent="0.25">
      <c r="A102" s="11" t="s">
        <v>123</v>
      </c>
      <c r="B102" s="12">
        <v>45519</v>
      </c>
      <c r="C102" s="12">
        <v>45522</v>
      </c>
      <c r="D102" s="11">
        <v>3</v>
      </c>
      <c r="E102" s="11" t="s">
        <v>12</v>
      </c>
      <c r="F102" s="11" t="s">
        <v>17</v>
      </c>
      <c r="G102" s="13">
        <v>3400.9</v>
      </c>
      <c r="H102" s="14">
        <v>68.97</v>
      </c>
      <c r="I102" s="11" t="s">
        <v>14</v>
      </c>
      <c r="J102" s="12"/>
      <c r="K102" s="11">
        <v>8.5</v>
      </c>
      <c r="L102" s="11" t="str">
        <f t="shared" si="2"/>
        <v>August</v>
      </c>
      <c r="M102" s="11" t="str">
        <f t="shared" si="3"/>
        <v>2024</v>
      </c>
      <c r="N102" s="11" t="str" cm="1">
        <f t="array" ref="N102">_xlfn.IFS(H102&lt;=51,"low",H102&lt;=81,"Medium",H102&lt;=100,"high")</f>
        <v>Medium</v>
      </c>
      <c r="O102" s="11"/>
      <c r="P102" s="10" t="str" cm="1">
        <f t="array" ref="P102">_xlfn.IFS(D102&lt;=3,"fast",D102&lt;=7,"moderate",D102&gt;7,"slow")</f>
        <v>fast</v>
      </c>
    </row>
    <row r="103" spans="1:16" ht="15.75" x14ac:dyDescent="0.25">
      <c r="A103" s="11" t="s">
        <v>124</v>
      </c>
      <c r="B103" s="12">
        <v>45099</v>
      </c>
      <c r="C103" s="12">
        <v>45109</v>
      </c>
      <c r="D103" s="11">
        <v>10</v>
      </c>
      <c r="E103" s="11" t="s">
        <v>41</v>
      </c>
      <c r="F103" s="11" t="s">
        <v>26</v>
      </c>
      <c r="G103" s="13">
        <v>13870.08</v>
      </c>
      <c r="H103" s="14">
        <v>80.459999999999994</v>
      </c>
      <c r="I103" s="11" t="s">
        <v>14</v>
      </c>
      <c r="J103" s="12"/>
      <c r="K103" s="11">
        <v>7.3</v>
      </c>
      <c r="L103" s="11" t="str">
        <f t="shared" si="2"/>
        <v>June</v>
      </c>
      <c r="M103" s="11" t="str">
        <f t="shared" si="3"/>
        <v>2023</v>
      </c>
      <c r="N103" s="11" t="str" cm="1">
        <f t="array" ref="N103">_xlfn.IFS(H103&lt;=51,"low",H103&lt;=81,"Medium",H103&lt;=100,"high")</f>
        <v>Medium</v>
      </c>
      <c r="O103" s="11"/>
      <c r="P103" s="10" t="str" cm="1">
        <f t="array" ref="P103">_xlfn.IFS(D103&lt;=3,"fast",D103&lt;=7,"moderate",D103&gt;7,"slow")</f>
        <v>slow</v>
      </c>
    </row>
    <row r="104" spans="1:16" ht="15.75" x14ac:dyDescent="0.25">
      <c r="A104" s="11" t="s">
        <v>125</v>
      </c>
      <c r="B104" s="12">
        <v>45063</v>
      </c>
      <c r="C104" s="12">
        <v>45067</v>
      </c>
      <c r="D104" s="11">
        <v>4</v>
      </c>
      <c r="E104" s="11" t="s">
        <v>12</v>
      </c>
      <c r="F104" s="11" t="s">
        <v>17</v>
      </c>
      <c r="G104" s="13">
        <v>3774.22</v>
      </c>
      <c r="H104" s="14">
        <v>86.37</v>
      </c>
      <c r="I104" s="11" t="s">
        <v>21</v>
      </c>
      <c r="J104" s="12">
        <v>45072</v>
      </c>
      <c r="K104" s="11">
        <v>9</v>
      </c>
      <c r="L104" s="11" t="str">
        <f t="shared" si="2"/>
        <v>May</v>
      </c>
      <c r="M104" s="11" t="str">
        <f t="shared" si="3"/>
        <v>2023</v>
      </c>
      <c r="N104" s="11" t="str" cm="1">
        <f t="array" ref="N104">_xlfn.IFS(H104&lt;=51,"low",H104&lt;=81,"Medium",H104&lt;=100,"high")</f>
        <v>high</v>
      </c>
      <c r="O104" s="11" t="str">
        <f>TEXT(J104,"mmmm")</f>
        <v>May</v>
      </c>
      <c r="P104" s="10" t="str" cm="1">
        <f t="array" ref="P104">_xlfn.IFS(D104&lt;=3,"fast",D104&lt;=7,"moderate",D104&gt;7,"slow")</f>
        <v>moderate</v>
      </c>
    </row>
    <row r="105" spans="1:16" ht="15.75" x14ac:dyDescent="0.25">
      <c r="A105" s="11" t="s">
        <v>126</v>
      </c>
      <c r="B105" s="12">
        <v>45599</v>
      </c>
      <c r="C105" s="12">
        <v>45601</v>
      </c>
      <c r="D105" s="11">
        <v>2</v>
      </c>
      <c r="E105" s="11" t="s">
        <v>25</v>
      </c>
      <c r="F105" s="11" t="s">
        <v>20</v>
      </c>
      <c r="G105" s="13">
        <v>2955.19</v>
      </c>
      <c r="H105" s="14">
        <v>99.21</v>
      </c>
      <c r="I105" s="11" t="s">
        <v>14</v>
      </c>
      <c r="J105" s="12"/>
      <c r="K105" s="11">
        <v>9.5</v>
      </c>
      <c r="L105" s="11" t="str">
        <f t="shared" si="2"/>
        <v>November</v>
      </c>
      <c r="M105" s="11" t="str">
        <f t="shared" si="3"/>
        <v>2024</v>
      </c>
      <c r="N105" s="11" t="str" cm="1">
        <f t="array" ref="N105">_xlfn.IFS(H105&lt;=51,"low",H105&lt;=81,"Medium",H105&lt;=100,"high")</f>
        <v>high</v>
      </c>
      <c r="O105" s="11"/>
      <c r="P105" s="10" t="str" cm="1">
        <f t="array" ref="P105">_xlfn.IFS(D105&lt;=3,"fast",D105&lt;=7,"moderate",D105&gt;7,"slow")</f>
        <v>fast</v>
      </c>
    </row>
    <row r="106" spans="1:16" ht="15.75" x14ac:dyDescent="0.25">
      <c r="A106" s="11" t="s">
        <v>127</v>
      </c>
      <c r="B106" s="12">
        <v>45119</v>
      </c>
      <c r="C106" s="12">
        <v>45125</v>
      </c>
      <c r="D106" s="11">
        <v>6</v>
      </c>
      <c r="E106" s="11" t="s">
        <v>41</v>
      </c>
      <c r="F106" s="11" t="s">
        <v>13</v>
      </c>
      <c r="G106" s="13">
        <v>7786</v>
      </c>
      <c r="H106" s="14">
        <v>72.22</v>
      </c>
      <c r="I106" s="11" t="s">
        <v>14</v>
      </c>
      <c r="J106" s="12"/>
      <c r="K106" s="11">
        <v>8</v>
      </c>
      <c r="L106" s="11" t="str">
        <f t="shared" si="2"/>
        <v>July</v>
      </c>
      <c r="M106" s="11" t="str">
        <f t="shared" si="3"/>
        <v>2023</v>
      </c>
      <c r="N106" s="11" t="str" cm="1">
        <f t="array" ref="N106">_xlfn.IFS(H106&lt;=51,"low",H106&lt;=81,"Medium",H106&lt;=100,"high")</f>
        <v>Medium</v>
      </c>
      <c r="O106" s="11"/>
      <c r="P106" s="10" t="str" cm="1">
        <f t="array" ref="P106">_xlfn.IFS(D106&lt;=3,"fast",D106&lt;=7,"moderate",D106&gt;7,"slow")</f>
        <v>moderate</v>
      </c>
    </row>
    <row r="107" spans="1:16" ht="15.75" x14ac:dyDescent="0.25">
      <c r="A107" s="11" t="s">
        <v>128</v>
      </c>
      <c r="B107" s="12">
        <v>45651</v>
      </c>
      <c r="C107" s="12">
        <v>45659</v>
      </c>
      <c r="D107" s="11">
        <v>8</v>
      </c>
      <c r="E107" s="11" t="s">
        <v>16</v>
      </c>
      <c r="F107" s="11" t="s">
        <v>29</v>
      </c>
      <c r="G107" s="13">
        <v>7517.24</v>
      </c>
      <c r="H107" s="14">
        <v>86.48</v>
      </c>
      <c r="I107" s="11" t="s">
        <v>21</v>
      </c>
      <c r="J107" s="12">
        <v>45674</v>
      </c>
      <c r="K107" s="11">
        <v>8.4</v>
      </c>
      <c r="L107" s="11" t="str">
        <f t="shared" si="2"/>
        <v>December</v>
      </c>
      <c r="M107" s="11" t="str">
        <f t="shared" si="3"/>
        <v>2024</v>
      </c>
      <c r="N107" s="11" t="str" cm="1">
        <f t="array" ref="N107">_xlfn.IFS(H107&lt;=51,"low",H107&lt;=81,"Medium",H107&lt;=100,"high")</f>
        <v>high</v>
      </c>
      <c r="O107" s="11" t="str">
        <f>TEXT(J107,"mmmm")</f>
        <v>January</v>
      </c>
      <c r="P107" s="10" t="str" cm="1">
        <f t="array" ref="P107">_xlfn.IFS(D107&lt;=3,"fast",D107&lt;=7,"moderate",D107&gt;7,"slow")</f>
        <v>slow</v>
      </c>
    </row>
    <row r="108" spans="1:16" ht="15.75" x14ac:dyDescent="0.25">
      <c r="A108" s="11" t="s">
        <v>129</v>
      </c>
      <c r="B108" s="12">
        <v>45395</v>
      </c>
      <c r="C108" s="12">
        <v>45402</v>
      </c>
      <c r="D108" s="11">
        <v>7</v>
      </c>
      <c r="E108" s="11" t="s">
        <v>19</v>
      </c>
      <c r="F108" s="11" t="s">
        <v>17</v>
      </c>
      <c r="G108" s="13">
        <v>9207.61</v>
      </c>
      <c r="H108" s="14">
        <v>97.39</v>
      </c>
      <c r="I108" s="11" t="s">
        <v>14</v>
      </c>
      <c r="J108" s="12"/>
      <c r="K108" s="11">
        <v>8.5</v>
      </c>
      <c r="L108" s="11" t="str">
        <f t="shared" si="2"/>
        <v>April</v>
      </c>
      <c r="M108" s="11" t="str">
        <f t="shared" si="3"/>
        <v>2024</v>
      </c>
      <c r="N108" s="11" t="str" cm="1">
        <f t="array" ref="N108">_xlfn.IFS(H108&lt;=51,"low",H108&lt;=81,"Medium",H108&lt;=100,"high")</f>
        <v>high</v>
      </c>
      <c r="O108" s="11"/>
      <c r="P108" s="10" t="str" cm="1">
        <f t="array" ref="P108">_xlfn.IFS(D108&lt;=3,"fast",D108&lt;=7,"moderate",D108&gt;7,"slow")</f>
        <v>moderate</v>
      </c>
    </row>
    <row r="109" spans="1:16" ht="15.75" x14ac:dyDescent="0.25">
      <c r="A109" s="11" t="s">
        <v>130</v>
      </c>
      <c r="B109" s="12">
        <v>45295</v>
      </c>
      <c r="C109" s="12">
        <v>45308</v>
      </c>
      <c r="D109" s="11">
        <v>13</v>
      </c>
      <c r="E109" s="11" t="s">
        <v>12</v>
      </c>
      <c r="F109" s="11" t="s">
        <v>26</v>
      </c>
      <c r="G109" s="13">
        <v>15221.54</v>
      </c>
      <c r="H109" s="14">
        <v>96.11</v>
      </c>
      <c r="I109" s="11" t="s">
        <v>21</v>
      </c>
      <c r="J109" s="12">
        <v>45325</v>
      </c>
      <c r="K109" s="11">
        <v>7.5</v>
      </c>
      <c r="L109" s="11" t="str">
        <f t="shared" si="2"/>
        <v>January</v>
      </c>
      <c r="M109" s="11" t="str">
        <f t="shared" si="3"/>
        <v>2024</v>
      </c>
      <c r="N109" s="11" t="str" cm="1">
        <f t="array" ref="N109">_xlfn.IFS(H109&lt;=51,"low",H109&lt;=81,"Medium",H109&lt;=100,"high")</f>
        <v>high</v>
      </c>
      <c r="O109" s="11" t="str">
        <f>TEXT(J109,"mmmm")</f>
        <v>February</v>
      </c>
      <c r="P109" s="10" t="str" cm="1">
        <f t="array" ref="P109">_xlfn.IFS(D109&lt;=3,"fast",D109&lt;=7,"moderate",D109&gt;7,"slow")</f>
        <v>slow</v>
      </c>
    </row>
    <row r="110" spans="1:16" ht="15.75" x14ac:dyDescent="0.25">
      <c r="A110" s="11" t="s">
        <v>131</v>
      </c>
      <c r="B110" s="12">
        <v>45163</v>
      </c>
      <c r="C110" s="12">
        <v>45165</v>
      </c>
      <c r="D110" s="11">
        <v>2</v>
      </c>
      <c r="E110" s="11" t="s">
        <v>19</v>
      </c>
      <c r="F110" s="11" t="s">
        <v>17</v>
      </c>
      <c r="G110" s="13">
        <v>2590.12</v>
      </c>
      <c r="H110" s="14">
        <v>39.880000000000003</v>
      </c>
      <c r="I110" s="11" t="s">
        <v>21</v>
      </c>
      <c r="J110" s="12">
        <v>45168</v>
      </c>
      <c r="K110" s="11">
        <v>7.8</v>
      </c>
      <c r="L110" s="11" t="str">
        <f t="shared" si="2"/>
        <v>August</v>
      </c>
      <c r="M110" s="11" t="str">
        <f t="shared" si="3"/>
        <v>2023</v>
      </c>
      <c r="N110" s="11" t="str" cm="1">
        <f t="array" ref="N110">_xlfn.IFS(H110&lt;=51,"low",H110&lt;=81,"Medium",H110&lt;=100,"high")</f>
        <v>low</v>
      </c>
      <c r="O110" s="11" t="str">
        <f>TEXT(J110,"mmmm")</f>
        <v>August</v>
      </c>
      <c r="P110" s="10" t="str" cm="1">
        <f t="array" ref="P110">_xlfn.IFS(D110&lt;=3,"fast",D110&lt;=7,"moderate",D110&gt;7,"slow")</f>
        <v>fast</v>
      </c>
    </row>
    <row r="111" spans="1:16" ht="15.75" x14ac:dyDescent="0.25">
      <c r="A111" s="11" t="s">
        <v>132</v>
      </c>
      <c r="B111" s="12">
        <v>45443</v>
      </c>
      <c r="C111" s="12">
        <v>45449</v>
      </c>
      <c r="D111" s="11">
        <v>6</v>
      </c>
      <c r="E111" s="11" t="s">
        <v>19</v>
      </c>
      <c r="F111" s="11" t="s">
        <v>26</v>
      </c>
      <c r="G111" s="13">
        <v>8024.67</v>
      </c>
      <c r="H111" s="14">
        <v>58.45</v>
      </c>
      <c r="I111" s="11" t="s">
        <v>14</v>
      </c>
      <c r="J111" s="12"/>
      <c r="K111" s="11">
        <v>7.5</v>
      </c>
      <c r="L111" s="11" t="str">
        <f t="shared" si="2"/>
        <v>May</v>
      </c>
      <c r="M111" s="11" t="str">
        <f t="shared" si="3"/>
        <v>2024</v>
      </c>
      <c r="N111" s="11" t="str" cm="1">
        <f t="array" ref="N111">_xlfn.IFS(H111&lt;=51,"low",H111&lt;=81,"Medium",H111&lt;=100,"high")</f>
        <v>Medium</v>
      </c>
      <c r="O111" s="11"/>
      <c r="P111" s="10" t="str" cm="1">
        <f t="array" ref="P111">_xlfn.IFS(D111&lt;=3,"fast",D111&lt;=7,"moderate",D111&gt;7,"slow")</f>
        <v>moderate</v>
      </c>
    </row>
    <row r="112" spans="1:16" ht="15.75" x14ac:dyDescent="0.25">
      <c r="A112" s="11" t="s">
        <v>133</v>
      </c>
      <c r="B112" s="12">
        <v>45007</v>
      </c>
      <c r="C112" s="12">
        <v>45013</v>
      </c>
      <c r="D112" s="11">
        <v>6</v>
      </c>
      <c r="E112" s="11" t="s">
        <v>41</v>
      </c>
      <c r="F112" s="11" t="s">
        <v>17</v>
      </c>
      <c r="G112" s="13">
        <v>5166.62</v>
      </c>
      <c r="H112" s="14">
        <v>52.68</v>
      </c>
      <c r="I112" s="11" t="s">
        <v>21</v>
      </c>
      <c r="J112" s="12">
        <v>45025</v>
      </c>
      <c r="K112" s="11">
        <v>7.8</v>
      </c>
      <c r="L112" s="11" t="str">
        <f t="shared" si="2"/>
        <v>March</v>
      </c>
      <c r="M112" s="11" t="str">
        <f t="shared" si="3"/>
        <v>2023</v>
      </c>
      <c r="N112" s="11" t="str" cm="1">
        <f t="array" ref="N112">_xlfn.IFS(H112&lt;=51,"low",H112&lt;=81,"Medium",H112&lt;=100,"high")</f>
        <v>Medium</v>
      </c>
      <c r="O112" s="11" t="str">
        <f>TEXT(J112,"mmmm")</f>
        <v>April</v>
      </c>
      <c r="P112" s="10" t="str" cm="1">
        <f t="array" ref="P112">_xlfn.IFS(D112&lt;=3,"fast",D112&lt;=7,"moderate",D112&gt;7,"slow")</f>
        <v>moderate</v>
      </c>
    </row>
    <row r="113" spans="1:16" ht="15.75" x14ac:dyDescent="0.25">
      <c r="A113" s="11" t="s">
        <v>134</v>
      </c>
      <c r="B113" s="12">
        <v>45387</v>
      </c>
      <c r="C113" s="12">
        <v>45394</v>
      </c>
      <c r="D113" s="11">
        <v>7</v>
      </c>
      <c r="E113" s="11" t="s">
        <v>19</v>
      </c>
      <c r="F113" s="11" t="s">
        <v>26</v>
      </c>
      <c r="G113" s="13">
        <v>8079.91</v>
      </c>
      <c r="H113" s="14">
        <v>36.08</v>
      </c>
      <c r="I113" s="11" t="s">
        <v>14</v>
      </c>
      <c r="J113" s="12"/>
      <c r="K113" s="11">
        <v>6.8</v>
      </c>
      <c r="L113" s="11" t="str">
        <f t="shared" si="2"/>
        <v>April</v>
      </c>
      <c r="M113" s="11" t="str">
        <f t="shared" si="3"/>
        <v>2024</v>
      </c>
      <c r="N113" s="11" t="str" cm="1">
        <f t="array" ref="N113">_xlfn.IFS(H113&lt;=51,"low",H113&lt;=81,"Medium",H113&lt;=100,"high")</f>
        <v>low</v>
      </c>
      <c r="O113" s="11"/>
      <c r="P113" s="10" t="str" cm="1">
        <f t="array" ref="P113">_xlfn.IFS(D113&lt;=3,"fast",D113&lt;=7,"moderate",D113&gt;7,"slow")</f>
        <v>moderate</v>
      </c>
    </row>
    <row r="114" spans="1:16" ht="15.75" x14ac:dyDescent="0.25">
      <c r="A114" s="11" t="s">
        <v>135</v>
      </c>
      <c r="B114" s="12">
        <v>45575</v>
      </c>
      <c r="C114" s="12">
        <v>45579</v>
      </c>
      <c r="D114" s="11">
        <v>4</v>
      </c>
      <c r="E114" s="11" t="s">
        <v>16</v>
      </c>
      <c r="F114" s="11" t="s">
        <v>20</v>
      </c>
      <c r="G114" s="13">
        <v>5809.64</v>
      </c>
      <c r="H114" s="14">
        <v>74.33</v>
      </c>
      <c r="I114" s="11" t="s">
        <v>14</v>
      </c>
      <c r="J114" s="12"/>
      <c r="K114" s="11">
        <v>8.3000000000000007</v>
      </c>
      <c r="L114" s="11" t="str">
        <f t="shared" si="2"/>
        <v>October</v>
      </c>
      <c r="M114" s="11" t="str">
        <f t="shared" si="3"/>
        <v>2024</v>
      </c>
      <c r="N114" s="11" t="str" cm="1">
        <f t="array" ref="N114">_xlfn.IFS(H114&lt;=51,"low",H114&lt;=81,"Medium",H114&lt;=100,"high")</f>
        <v>Medium</v>
      </c>
      <c r="O114" s="11"/>
      <c r="P114" s="10" t="str" cm="1">
        <f t="array" ref="P114">_xlfn.IFS(D114&lt;=3,"fast",D114&lt;=7,"moderate",D114&gt;7,"slow")</f>
        <v>moderate</v>
      </c>
    </row>
    <row r="115" spans="1:16" ht="15.75" x14ac:dyDescent="0.25">
      <c r="A115" s="11" t="s">
        <v>136</v>
      </c>
      <c r="B115" s="12">
        <v>45543</v>
      </c>
      <c r="C115" s="12">
        <v>45549</v>
      </c>
      <c r="D115" s="11">
        <v>6</v>
      </c>
      <c r="E115" s="11" t="s">
        <v>19</v>
      </c>
      <c r="F115" s="11" t="s">
        <v>26</v>
      </c>
      <c r="G115" s="13">
        <v>6146.7</v>
      </c>
      <c r="H115" s="14">
        <v>81.510000000000005</v>
      </c>
      <c r="I115" s="11" t="s">
        <v>14</v>
      </c>
      <c r="J115" s="12"/>
      <c r="K115" s="11">
        <v>8.5</v>
      </c>
      <c r="L115" s="11" t="str">
        <f t="shared" si="2"/>
        <v>September</v>
      </c>
      <c r="M115" s="11" t="str">
        <f t="shared" si="3"/>
        <v>2024</v>
      </c>
      <c r="N115" s="11" t="str" cm="1">
        <f t="array" ref="N115">_xlfn.IFS(H115&lt;=51,"low",H115&lt;=81,"Medium",H115&lt;=100,"high")</f>
        <v>high</v>
      </c>
      <c r="O115" s="11"/>
      <c r="P115" s="10" t="str" cm="1">
        <f t="array" ref="P115">_xlfn.IFS(D115&lt;=3,"fast",D115&lt;=7,"moderate",D115&gt;7,"slow")</f>
        <v>moderate</v>
      </c>
    </row>
    <row r="116" spans="1:16" ht="15.75" x14ac:dyDescent="0.25">
      <c r="A116" s="11" t="s">
        <v>137</v>
      </c>
      <c r="B116" s="12">
        <v>45183</v>
      </c>
      <c r="C116" s="12">
        <v>45191</v>
      </c>
      <c r="D116" s="11">
        <v>8</v>
      </c>
      <c r="E116" s="11" t="s">
        <v>41</v>
      </c>
      <c r="F116" s="11" t="s">
        <v>26</v>
      </c>
      <c r="G116" s="13">
        <v>9725.75</v>
      </c>
      <c r="H116" s="14">
        <v>89.37</v>
      </c>
      <c r="I116" s="11" t="s">
        <v>14</v>
      </c>
      <c r="J116" s="12"/>
      <c r="K116" s="11">
        <v>8.1999999999999993</v>
      </c>
      <c r="L116" s="11" t="str">
        <f t="shared" si="2"/>
        <v>September</v>
      </c>
      <c r="M116" s="11" t="str">
        <f t="shared" si="3"/>
        <v>2023</v>
      </c>
      <c r="N116" s="11" t="str" cm="1">
        <f t="array" ref="N116">_xlfn.IFS(H116&lt;=51,"low",H116&lt;=81,"Medium",H116&lt;=100,"high")</f>
        <v>high</v>
      </c>
      <c r="O116" s="11"/>
      <c r="P116" s="10" t="str" cm="1">
        <f t="array" ref="P116">_xlfn.IFS(D116&lt;=3,"fast",D116&lt;=7,"moderate",D116&gt;7,"slow")</f>
        <v>slow</v>
      </c>
    </row>
    <row r="117" spans="1:16" ht="15.75" x14ac:dyDescent="0.25">
      <c r="A117" s="11" t="s">
        <v>138</v>
      </c>
      <c r="B117" s="12">
        <v>44983</v>
      </c>
      <c r="C117" s="12">
        <v>44989</v>
      </c>
      <c r="D117" s="11">
        <v>6</v>
      </c>
      <c r="E117" s="11" t="s">
        <v>16</v>
      </c>
      <c r="F117" s="11" t="s">
        <v>13</v>
      </c>
      <c r="G117" s="13">
        <v>6350.77</v>
      </c>
      <c r="H117" s="14">
        <v>38.590000000000003</v>
      </c>
      <c r="I117" s="11" t="s">
        <v>21</v>
      </c>
      <c r="J117" s="12">
        <v>44991</v>
      </c>
      <c r="K117" s="11">
        <v>7.2</v>
      </c>
      <c r="L117" s="11" t="str">
        <f t="shared" si="2"/>
        <v>February</v>
      </c>
      <c r="M117" s="11" t="str">
        <f t="shared" si="3"/>
        <v>2023</v>
      </c>
      <c r="N117" s="11" t="str" cm="1">
        <f t="array" ref="N117">_xlfn.IFS(H117&lt;=51,"low",H117&lt;=81,"Medium",H117&lt;=100,"high")</f>
        <v>low</v>
      </c>
      <c r="O117" s="11" t="str">
        <f>TEXT(J117,"mmmm")</f>
        <v>March</v>
      </c>
      <c r="P117" s="10" t="str" cm="1">
        <f t="array" ref="P117">_xlfn.IFS(D117&lt;=3,"fast",D117&lt;=7,"moderate",D117&gt;7,"slow")</f>
        <v>moderate</v>
      </c>
    </row>
    <row r="118" spans="1:16" ht="15.75" x14ac:dyDescent="0.25">
      <c r="A118" s="11" t="s">
        <v>139</v>
      </c>
      <c r="B118" s="12">
        <v>45615</v>
      </c>
      <c r="C118" s="12">
        <v>45621</v>
      </c>
      <c r="D118" s="11">
        <v>6</v>
      </c>
      <c r="E118" s="11" t="s">
        <v>25</v>
      </c>
      <c r="F118" s="11" t="s">
        <v>26</v>
      </c>
      <c r="G118" s="13">
        <v>6707.93</v>
      </c>
      <c r="H118" s="14">
        <v>91.35</v>
      </c>
      <c r="I118" s="11" t="s">
        <v>14</v>
      </c>
      <c r="J118" s="12"/>
      <c r="K118" s="11">
        <v>8.6999999999999993</v>
      </c>
      <c r="L118" s="11" t="str">
        <f t="shared" si="2"/>
        <v>November</v>
      </c>
      <c r="M118" s="11" t="str">
        <f t="shared" si="3"/>
        <v>2024</v>
      </c>
      <c r="N118" s="11" t="str" cm="1">
        <f t="array" ref="N118">_xlfn.IFS(H118&lt;=51,"low",H118&lt;=81,"Medium",H118&lt;=100,"high")</f>
        <v>high</v>
      </c>
      <c r="O118" s="11"/>
      <c r="P118" s="10" t="str" cm="1">
        <f t="array" ref="P118">_xlfn.IFS(D118&lt;=3,"fast",D118&lt;=7,"moderate",D118&gt;7,"slow")</f>
        <v>moderate</v>
      </c>
    </row>
    <row r="119" spans="1:16" ht="15.75" x14ac:dyDescent="0.25">
      <c r="A119" s="11" t="s">
        <v>140</v>
      </c>
      <c r="B119" s="12">
        <v>45479</v>
      </c>
      <c r="C119" s="12">
        <v>45485</v>
      </c>
      <c r="D119" s="11">
        <v>6</v>
      </c>
      <c r="E119" s="11" t="s">
        <v>19</v>
      </c>
      <c r="F119" s="11" t="s">
        <v>13</v>
      </c>
      <c r="G119" s="13">
        <v>7104.13</v>
      </c>
      <c r="H119" s="14">
        <v>75</v>
      </c>
      <c r="I119" s="11" t="s">
        <v>14</v>
      </c>
      <c r="J119" s="12"/>
      <c r="K119" s="11">
        <v>8.1999999999999993</v>
      </c>
      <c r="L119" s="11" t="str">
        <f t="shared" si="2"/>
        <v>July</v>
      </c>
      <c r="M119" s="11" t="str">
        <f t="shared" si="3"/>
        <v>2024</v>
      </c>
      <c r="N119" s="11" t="str" cm="1">
        <f t="array" ref="N119">_xlfn.IFS(H119&lt;=51,"low",H119&lt;=81,"Medium",H119&lt;=100,"high")</f>
        <v>Medium</v>
      </c>
      <c r="O119" s="11"/>
      <c r="P119" s="10" t="str" cm="1">
        <f t="array" ref="P119">_xlfn.IFS(D119&lt;=3,"fast",D119&lt;=7,"moderate",D119&gt;7,"slow")</f>
        <v>moderate</v>
      </c>
    </row>
    <row r="120" spans="1:16" ht="15.75" x14ac:dyDescent="0.25">
      <c r="A120" s="11" t="s">
        <v>141</v>
      </c>
      <c r="B120" s="12">
        <v>45207</v>
      </c>
      <c r="C120" s="12">
        <v>45218</v>
      </c>
      <c r="D120" s="11">
        <v>11</v>
      </c>
      <c r="E120" s="11" t="s">
        <v>41</v>
      </c>
      <c r="F120" s="11" t="s">
        <v>29</v>
      </c>
      <c r="G120" s="13">
        <v>13026.7</v>
      </c>
      <c r="H120" s="14">
        <v>79.28</v>
      </c>
      <c r="I120" s="11" t="s">
        <v>14</v>
      </c>
      <c r="J120" s="12"/>
      <c r="K120" s="11">
        <v>7.4</v>
      </c>
      <c r="L120" s="11" t="str">
        <f t="shared" si="2"/>
        <v>October</v>
      </c>
      <c r="M120" s="11" t="str">
        <f t="shared" si="3"/>
        <v>2023</v>
      </c>
      <c r="N120" s="11" t="str" cm="1">
        <f t="array" ref="N120">_xlfn.IFS(H120&lt;=51,"low",H120&lt;=81,"Medium",H120&lt;=100,"high")</f>
        <v>Medium</v>
      </c>
      <c r="O120" s="11"/>
      <c r="P120" s="10" t="str" cm="1">
        <f t="array" ref="P120">_xlfn.IFS(D120&lt;=3,"fast",D120&lt;=7,"moderate",D120&gt;7,"slow")</f>
        <v>slow</v>
      </c>
    </row>
    <row r="121" spans="1:16" ht="15.75" x14ac:dyDescent="0.25">
      <c r="A121" s="11" t="s">
        <v>142</v>
      </c>
      <c r="B121" s="12">
        <v>45139</v>
      </c>
      <c r="C121" s="12">
        <v>45150</v>
      </c>
      <c r="D121" s="11">
        <v>11</v>
      </c>
      <c r="E121" s="11" t="s">
        <v>25</v>
      </c>
      <c r="F121" s="11" t="s">
        <v>13</v>
      </c>
      <c r="G121" s="13">
        <v>10353.32</v>
      </c>
      <c r="H121" s="14">
        <v>93.74</v>
      </c>
      <c r="I121" s="11" t="s">
        <v>21</v>
      </c>
      <c r="J121" s="12">
        <v>45151</v>
      </c>
      <c r="K121" s="11">
        <v>8.1999999999999993</v>
      </c>
      <c r="L121" s="11" t="str">
        <f t="shared" si="2"/>
        <v>August</v>
      </c>
      <c r="M121" s="11" t="str">
        <f t="shared" si="3"/>
        <v>2023</v>
      </c>
      <c r="N121" s="11" t="str" cm="1">
        <f t="array" ref="N121">_xlfn.IFS(H121&lt;=51,"low",H121&lt;=81,"Medium",H121&lt;=100,"high")</f>
        <v>high</v>
      </c>
      <c r="O121" s="11" t="str">
        <f>TEXT(J121,"mmmm")</f>
        <v>August</v>
      </c>
      <c r="P121" s="10" t="str" cm="1">
        <f t="array" ref="P121">_xlfn.IFS(D121&lt;=3,"fast",D121&lt;=7,"moderate",D121&gt;7,"slow")</f>
        <v>slow</v>
      </c>
    </row>
    <row r="122" spans="1:16" ht="15.75" x14ac:dyDescent="0.25">
      <c r="A122" s="11" t="s">
        <v>143</v>
      </c>
      <c r="B122" s="12">
        <v>45275</v>
      </c>
      <c r="C122" s="12">
        <v>45279</v>
      </c>
      <c r="D122" s="11">
        <v>4</v>
      </c>
      <c r="E122" s="11" t="s">
        <v>25</v>
      </c>
      <c r="F122" s="11" t="s">
        <v>20</v>
      </c>
      <c r="G122" s="13">
        <v>5116.8</v>
      </c>
      <c r="H122" s="14">
        <v>73.73</v>
      </c>
      <c r="I122" s="11" t="s">
        <v>14</v>
      </c>
      <c r="J122" s="12"/>
      <c r="K122" s="11">
        <v>8.4</v>
      </c>
      <c r="L122" s="11" t="str">
        <f t="shared" si="2"/>
        <v>December</v>
      </c>
      <c r="M122" s="11" t="str">
        <f t="shared" si="3"/>
        <v>2023</v>
      </c>
      <c r="N122" s="11" t="str" cm="1">
        <f t="array" ref="N122">_xlfn.IFS(H122&lt;=51,"low",H122&lt;=81,"Medium",H122&lt;=100,"high")</f>
        <v>Medium</v>
      </c>
      <c r="O122" s="11"/>
      <c r="P122" s="10" t="str" cm="1">
        <f t="array" ref="P122">_xlfn.IFS(D122&lt;=3,"fast",D122&lt;=7,"moderate",D122&gt;7,"slow")</f>
        <v>moderate</v>
      </c>
    </row>
    <row r="123" spans="1:16" ht="15.75" x14ac:dyDescent="0.25">
      <c r="A123" s="11" t="s">
        <v>144</v>
      </c>
      <c r="B123" s="12">
        <v>45523</v>
      </c>
      <c r="C123" s="12">
        <v>45525</v>
      </c>
      <c r="D123" s="11">
        <v>2</v>
      </c>
      <c r="E123" s="11" t="s">
        <v>12</v>
      </c>
      <c r="F123" s="11" t="s">
        <v>13</v>
      </c>
      <c r="G123" s="13">
        <v>1723.02</v>
      </c>
      <c r="H123" s="14">
        <v>53.51</v>
      </c>
      <c r="I123" s="11" t="s">
        <v>14</v>
      </c>
      <c r="J123" s="12"/>
      <c r="K123" s="11">
        <v>8.3000000000000007</v>
      </c>
      <c r="L123" s="11" t="str">
        <f t="shared" si="2"/>
        <v>August</v>
      </c>
      <c r="M123" s="11" t="str">
        <f t="shared" si="3"/>
        <v>2024</v>
      </c>
      <c r="N123" s="11" t="str" cm="1">
        <f t="array" ref="N123">_xlfn.IFS(H123&lt;=51,"low",H123&lt;=81,"Medium",H123&lt;=100,"high")</f>
        <v>Medium</v>
      </c>
      <c r="O123" s="11"/>
      <c r="P123" s="10" t="str" cm="1">
        <f t="array" ref="P123">_xlfn.IFS(D123&lt;=3,"fast",D123&lt;=7,"moderate",D123&gt;7,"slow")</f>
        <v>fast</v>
      </c>
    </row>
    <row r="124" spans="1:16" ht="15.75" x14ac:dyDescent="0.25">
      <c r="A124" s="11" t="s">
        <v>145</v>
      </c>
      <c r="B124" s="12">
        <v>45223</v>
      </c>
      <c r="C124" s="12">
        <v>45229</v>
      </c>
      <c r="D124" s="11">
        <v>6</v>
      </c>
      <c r="E124" s="11" t="s">
        <v>16</v>
      </c>
      <c r="F124" s="11" t="s">
        <v>29</v>
      </c>
      <c r="G124" s="13">
        <v>5383.06</v>
      </c>
      <c r="H124" s="14">
        <v>87.76</v>
      </c>
      <c r="I124" s="11" t="s">
        <v>14</v>
      </c>
      <c r="J124" s="12"/>
      <c r="K124" s="11">
        <v>8.8000000000000007</v>
      </c>
      <c r="L124" s="11" t="str">
        <f t="shared" si="2"/>
        <v>October</v>
      </c>
      <c r="M124" s="11" t="str">
        <f t="shared" si="3"/>
        <v>2023</v>
      </c>
      <c r="N124" s="11" t="str" cm="1">
        <f t="array" ref="N124">_xlfn.IFS(H124&lt;=51,"low",H124&lt;=81,"Medium",H124&lt;=100,"high")</f>
        <v>high</v>
      </c>
      <c r="O124" s="11"/>
      <c r="P124" s="10" t="str" cm="1">
        <f t="array" ref="P124">_xlfn.IFS(D124&lt;=3,"fast",D124&lt;=7,"moderate",D124&gt;7,"slow")</f>
        <v>moderate</v>
      </c>
    </row>
    <row r="125" spans="1:16" ht="15.75" x14ac:dyDescent="0.25">
      <c r="A125" s="11" t="s">
        <v>146</v>
      </c>
      <c r="B125" s="12">
        <v>45359</v>
      </c>
      <c r="C125" s="12">
        <v>45369</v>
      </c>
      <c r="D125" s="11">
        <v>10</v>
      </c>
      <c r="E125" s="11" t="s">
        <v>19</v>
      </c>
      <c r="F125" s="11" t="s">
        <v>20</v>
      </c>
      <c r="G125" s="13">
        <v>8018.98</v>
      </c>
      <c r="H125" s="14">
        <v>55.41</v>
      </c>
      <c r="I125" s="11" t="s">
        <v>14</v>
      </c>
      <c r="J125" s="12"/>
      <c r="K125" s="11">
        <v>7.4</v>
      </c>
      <c r="L125" s="11" t="str">
        <f t="shared" si="2"/>
        <v>March</v>
      </c>
      <c r="M125" s="11" t="str">
        <f t="shared" si="3"/>
        <v>2024</v>
      </c>
      <c r="N125" s="11" t="str" cm="1">
        <f t="array" ref="N125">_xlfn.IFS(H125&lt;=51,"low",H125&lt;=81,"Medium",H125&lt;=100,"high")</f>
        <v>Medium</v>
      </c>
      <c r="O125" s="11"/>
      <c r="P125" s="10" t="str" cm="1">
        <f t="array" ref="P125">_xlfn.IFS(D125&lt;=3,"fast",D125&lt;=7,"moderate",D125&gt;7,"slow")</f>
        <v>slow</v>
      </c>
    </row>
    <row r="126" spans="1:16" ht="15.75" x14ac:dyDescent="0.25">
      <c r="A126" s="11" t="s">
        <v>147</v>
      </c>
      <c r="B126" s="12">
        <v>45255</v>
      </c>
      <c r="C126" s="12">
        <v>45257</v>
      </c>
      <c r="D126" s="11">
        <v>2</v>
      </c>
      <c r="E126" s="11" t="s">
        <v>41</v>
      </c>
      <c r="F126" s="11" t="s">
        <v>17</v>
      </c>
      <c r="G126" s="13">
        <v>1763.37</v>
      </c>
      <c r="H126" s="14">
        <v>32.4</v>
      </c>
      <c r="I126" s="11" t="s">
        <v>14</v>
      </c>
      <c r="J126" s="12"/>
      <c r="K126" s="11">
        <v>7.7</v>
      </c>
      <c r="L126" s="11" t="str">
        <f t="shared" si="2"/>
        <v>November</v>
      </c>
      <c r="M126" s="11" t="str">
        <f t="shared" si="3"/>
        <v>2023</v>
      </c>
      <c r="N126" s="11" t="str" cm="1">
        <f t="array" ref="N126">_xlfn.IFS(H126&lt;=51,"low",H126&lt;=81,"Medium",H126&lt;=100,"high")</f>
        <v>low</v>
      </c>
      <c r="O126" s="11"/>
      <c r="P126" s="10" t="str" cm="1">
        <f t="array" ref="P126">_xlfn.IFS(D126&lt;=3,"fast",D126&lt;=7,"moderate",D126&gt;7,"slow")</f>
        <v>fast</v>
      </c>
    </row>
    <row r="127" spans="1:16" ht="15.75" x14ac:dyDescent="0.25">
      <c r="A127" s="11" t="s">
        <v>148</v>
      </c>
      <c r="B127" s="12">
        <v>45015</v>
      </c>
      <c r="C127" s="12">
        <v>45019</v>
      </c>
      <c r="D127" s="11">
        <v>4</v>
      </c>
      <c r="E127" s="11" t="s">
        <v>12</v>
      </c>
      <c r="F127" s="11" t="s">
        <v>17</v>
      </c>
      <c r="G127" s="13">
        <v>4524.87</v>
      </c>
      <c r="H127" s="14">
        <v>88.15</v>
      </c>
      <c r="I127" s="11" t="s">
        <v>14</v>
      </c>
      <c r="J127" s="12"/>
      <c r="K127" s="11">
        <v>8.9</v>
      </c>
      <c r="L127" s="11" t="str">
        <f t="shared" si="2"/>
        <v>March</v>
      </c>
      <c r="M127" s="11" t="str">
        <f t="shared" si="3"/>
        <v>2023</v>
      </c>
      <c r="N127" s="11" t="str" cm="1">
        <f t="array" ref="N127">_xlfn.IFS(H127&lt;=51,"low",H127&lt;=81,"Medium",H127&lt;=100,"high")</f>
        <v>high</v>
      </c>
      <c r="O127" s="11"/>
      <c r="P127" s="10" t="str" cm="1">
        <f t="array" ref="P127">_xlfn.IFS(D127&lt;=3,"fast",D127&lt;=7,"moderate",D127&gt;7,"slow")</f>
        <v>moderate</v>
      </c>
    </row>
    <row r="128" spans="1:16" ht="15.75" x14ac:dyDescent="0.25">
      <c r="A128" s="11" t="s">
        <v>149</v>
      </c>
      <c r="B128" s="12">
        <v>45495</v>
      </c>
      <c r="C128" s="12">
        <v>45509</v>
      </c>
      <c r="D128" s="11">
        <v>14</v>
      </c>
      <c r="E128" s="11" t="s">
        <v>16</v>
      </c>
      <c r="F128" s="11" t="s">
        <v>13</v>
      </c>
      <c r="G128" s="13">
        <v>17139.8</v>
      </c>
      <c r="H128" s="14">
        <v>54.16</v>
      </c>
      <c r="I128" s="11" t="s">
        <v>14</v>
      </c>
      <c r="J128" s="12"/>
      <c r="K128" s="11">
        <v>6</v>
      </c>
      <c r="L128" s="11" t="str">
        <f t="shared" si="2"/>
        <v>July</v>
      </c>
      <c r="M128" s="11" t="str">
        <f t="shared" si="3"/>
        <v>2024</v>
      </c>
      <c r="N128" s="11" t="str" cm="1">
        <f t="array" ref="N128">_xlfn.IFS(H128&lt;=51,"low",H128&lt;=81,"Medium",H128&lt;=100,"high")</f>
        <v>Medium</v>
      </c>
      <c r="O128" s="11"/>
      <c r="P128" s="10" t="str" cm="1">
        <f t="array" ref="P128">_xlfn.IFS(D128&lt;=3,"fast",D128&lt;=7,"moderate",D128&gt;7,"slow")</f>
        <v>slow</v>
      </c>
    </row>
    <row r="129" spans="1:16" ht="15.75" x14ac:dyDescent="0.25">
      <c r="A129" s="11" t="s">
        <v>150</v>
      </c>
      <c r="B129" s="12">
        <v>45475</v>
      </c>
      <c r="C129" s="12">
        <v>45489</v>
      </c>
      <c r="D129" s="11">
        <v>14</v>
      </c>
      <c r="E129" s="11" t="s">
        <v>12</v>
      </c>
      <c r="F129" s="11" t="s">
        <v>13</v>
      </c>
      <c r="G129" s="13">
        <v>18984.04</v>
      </c>
      <c r="H129" s="14">
        <v>84.17</v>
      </c>
      <c r="I129" s="11" t="s">
        <v>21</v>
      </c>
      <c r="J129" s="12">
        <v>45512</v>
      </c>
      <c r="K129" s="11">
        <v>6.6</v>
      </c>
      <c r="L129" s="11" t="str">
        <f t="shared" si="2"/>
        <v>July</v>
      </c>
      <c r="M129" s="11" t="str">
        <f t="shared" si="3"/>
        <v>2024</v>
      </c>
      <c r="N129" s="11" t="str" cm="1">
        <f t="array" ref="N129">_xlfn.IFS(H129&lt;=51,"low",H129&lt;=81,"Medium",H129&lt;=100,"high")</f>
        <v>high</v>
      </c>
      <c r="O129" s="11" t="str">
        <f>TEXT(J129,"mmmm")</f>
        <v>August</v>
      </c>
      <c r="P129" s="10" t="str" cm="1">
        <f t="array" ref="P129">_xlfn.IFS(D129&lt;=3,"fast",D129&lt;=7,"moderate",D129&gt;7,"slow")</f>
        <v>slow</v>
      </c>
    </row>
    <row r="130" spans="1:16" ht="15.75" x14ac:dyDescent="0.25">
      <c r="A130" s="11" t="s">
        <v>151</v>
      </c>
      <c r="B130" s="12">
        <v>45251</v>
      </c>
      <c r="C130" s="12">
        <v>45256</v>
      </c>
      <c r="D130" s="11">
        <v>5</v>
      </c>
      <c r="E130" s="11" t="s">
        <v>16</v>
      </c>
      <c r="F130" s="11" t="s">
        <v>29</v>
      </c>
      <c r="G130" s="13">
        <v>4373.45</v>
      </c>
      <c r="H130" s="14">
        <v>55.39</v>
      </c>
      <c r="I130" s="11" t="s">
        <v>14</v>
      </c>
      <c r="J130" s="12"/>
      <c r="K130" s="11">
        <v>8</v>
      </c>
      <c r="L130" s="11" t="str">
        <f t="shared" si="2"/>
        <v>November</v>
      </c>
      <c r="M130" s="11" t="str">
        <f t="shared" si="3"/>
        <v>2023</v>
      </c>
      <c r="N130" s="11" t="str" cm="1">
        <f t="array" ref="N130">_xlfn.IFS(H130&lt;=51,"low",H130&lt;=81,"Medium",H130&lt;=100,"high")</f>
        <v>Medium</v>
      </c>
      <c r="O130" s="11"/>
      <c r="P130" s="10" t="str" cm="1">
        <f t="array" ref="P130">_xlfn.IFS(D130&lt;=3,"fast",D130&lt;=7,"moderate",D130&gt;7,"slow")</f>
        <v>moderate</v>
      </c>
    </row>
    <row r="131" spans="1:16" ht="15.75" x14ac:dyDescent="0.25">
      <c r="A131" s="11" t="s">
        <v>152</v>
      </c>
      <c r="B131" s="12">
        <v>44999</v>
      </c>
      <c r="C131" s="12">
        <v>45001</v>
      </c>
      <c r="D131" s="11">
        <v>2</v>
      </c>
      <c r="E131" s="11" t="s">
        <v>16</v>
      </c>
      <c r="F131" s="11" t="s">
        <v>29</v>
      </c>
      <c r="G131" s="13">
        <v>2791.02</v>
      </c>
      <c r="H131" s="14">
        <v>90.27</v>
      </c>
      <c r="I131" s="11" t="s">
        <v>14</v>
      </c>
      <c r="J131" s="12"/>
      <c r="K131" s="11">
        <v>9.3000000000000007</v>
      </c>
      <c r="L131" s="11" t="str">
        <f t="shared" ref="L131:L194" si="4">TEXT(B131,"mmmm")</f>
        <v>March</v>
      </c>
      <c r="M131" s="11" t="str">
        <f t="shared" ref="M131:M194" si="5">TEXT(B131,"yyyy")</f>
        <v>2023</v>
      </c>
      <c r="N131" s="11" t="str" cm="1">
        <f t="array" ref="N131">_xlfn.IFS(H131&lt;=51,"low",H131&lt;=81,"Medium",H131&lt;=100,"high")</f>
        <v>high</v>
      </c>
      <c r="O131" s="11"/>
      <c r="P131" s="10" t="str" cm="1">
        <f t="array" ref="P131">_xlfn.IFS(D131&lt;=3,"fast",D131&lt;=7,"moderate",D131&gt;7,"slow")</f>
        <v>fast</v>
      </c>
    </row>
    <row r="132" spans="1:16" ht="15.75" x14ac:dyDescent="0.25">
      <c r="A132" s="11" t="s">
        <v>153</v>
      </c>
      <c r="B132" s="12">
        <v>45451</v>
      </c>
      <c r="C132" s="12">
        <v>45453</v>
      </c>
      <c r="D132" s="11">
        <v>2</v>
      </c>
      <c r="E132" s="11" t="s">
        <v>19</v>
      </c>
      <c r="F132" s="11" t="s">
        <v>26</v>
      </c>
      <c r="G132" s="13">
        <v>2644.36</v>
      </c>
      <c r="H132" s="14">
        <v>45.37</v>
      </c>
      <c r="I132" s="11" t="s">
        <v>14</v>
      </c>
      <c r="J132" s="12"/>
      <c r="K132" s="11">
        <v>7.9</v>
      </c>
      <c r="L132" s="11" t="str">
        <f t="shared" si="4"/>
        <v>June</v>
      </c>
      <c r="M132" s="11" t="str">
        <f t="shared" si="5"/>
        <v>2024</v>
      </c>
      <c r="N132" s="11" t="str" cm="1">
        <f t="array" ref="N132">_xlfn.IFS(H132&lt;=51,"low",H132&lt;=81,"Medium",H132&lt;=100,"high")</f>
        <v>low</v>
      </c>
      <c r="O132" s="11"/>
      <c r="P132" s="10" t="str" cm="1">
        <f t="array" ref="P132">_xlfn.IFS(D132&lt;=3,"fast",D132&lt;=7,"moderate",D132&gt;7,"slow")</f>
        <v>fast</v>
      </c>
    </row>
    <row r="133" spans="1:16" ht="15.75" x14ac:dyDescent="0.25">
      <c r="A133" s="11" t="s">
        <v>154</v>
      </c>
      <c r="B133" s="12">
        <v>45595</v>
      </c>
      <c r="C133" s="12">
        <v>45604</v>
      </c>
      <c r="D133" s="11">
        <v>9</v>
      </c>
      <c r="E133" s="11" t="s">
        <v>16</v>
      </c>
      <c r="F133" s="11" t="s">
        <v>29</v>
      </c>
      <c r="G133" s="13">
        <v>9773.67</v>
      </c>
      <c r="H133" s="14">
        <v>98.22</v>
      </c>
      <c r="I133" s="11" t="s">
        <v>14</v>
      </c>
      <c r="J133" s="12"/>
      <c r="K133" s="11">
        <v>8.4</v>
      </c>
      <c r="L133" s="11" t="str">
        <f t="shared" si="4"/>
        <v>October</v>
      </c>
      <c r="M133" s="11" t="str">
        <f t="shared" si="5"/>
        <v>2024</v>
      </c>
      <c r="N133" s="11" t="str" cm="1">
        <f t="array" ref="N133">_xlfn.IFS(H133&lt;=51,"low",H133&lt;=81,"Medium",H133&lt;=100,"high")</f>
        <v>high</v>
      </c>
      <c r="O133" s="11"/>
      <c r="P133" s="10" t="str" cm="1">
        <f t="array" ref="P133">_xlfn.IFS(D133&lt;=3,"fast",D133&lt;=7,"moderate",D133&gt;7,"slow")</f>
        <v>slow</v>
      </c>
    </row>
    <row r="134" spans="1:16" ht="15.75" x14ac:dyDescent="0.25">
      <c r="A134" s="11" t="s">
        <v>155</v>
      </c>
      <c r="B134" s="12">
        <v>45423</v>
      </c>
      <c r="C134" s="12">
        <v>45426</v>
      </c>
      <c r="D134" s="11">
        <v>3</v>
      </c>
      <c r="E134" s="11" t="s">
        <v>12</v>
      </c>
      <c r="F134" s="11" t="s">
        <v>26</v>
      </c>
      <c r="G134" s="13">
        <v>4359.17</v>
      </c>
      <c r="H134" s="14">
        <v>84.58</v>
      </c>
      <c r="I134" s="11" t="s">
        <v>21</v>
      </c>
      <c r="J134" s="12">
        <v>45447</v>
      </c>
      <c r="K134" s="11">
        <v>8.9</v>
      </c>
      <c r="L134" s="11" t="str">
        <f t="shared" si="4"/>
        <v>May</v>
      </c>
      <c r="M134" s="11" t="str">
        <f t="shared" si="5"/>
        <v>2024</v>
      </c>
      <c r="N134" s="11" t="str" cm="1">
        <f t="array" ref="N134">_xlfn.IFS(H134&lt;=51,"low",H134&lt;=81,"Medium",H134&lt;=100,"high")</f>
        <v>high</v>
      </c>
      <c r="O134" s="11" t="str">
        <f>TEXT(J134,"mmmm")</f>
        <v>June</v>
      </c>
      <c r="P134" s="10" t="str" cm="1">
        <f t="array" ref="P134">_xlfn.IFS(D134&lt;=3,"fast",D134&lt;=7,"moderate",D134&gt;7,"slow")</f>
        <v>fast</v>
      </c>
    </row>
    <row r="135" spans="1:16" ht="15.75" x14ac:dyDescent="0.25">
      <c r="A135" s="11" t="s">
        <v>156</v>
      </c>
      <c r="B135" s="12">
        <v>45315</v>
      </c>
      <c r="C135" s="12">
        <v>45328</v>
      </c>
      <c r="D135" s="11">
        <v>13</v>
      </c>
      <c r="E135" s="11" t="s">
        <v>16</v>
      </c>
      <c r="F135" s="11" t="s">
        <v>20</v>
      </c>
      <c r="G135" s="13">
        <v>19417.46</v>
      </c>
      <c r="H135" s="14">
        <v>38</v>
      </c>
      <c r="I135" s="11" t="s">
        <v>14</v>
      </c>
      <c r="J135" s="12"/>
      <c r="K135" s="11">
        <v>5.0999999999999996</v>
      </c>
      <c r="L135" s="11" t="str">
        <f t="shared" si="4"/>
        <v>January</v>
      </c>
      <c r="M135" s="11" t="str">
        <f t="shared" si="5"/>
        <v>2024</v>
      </c>
      <c r="N135" s="11" t="str" cm="1">
        <f t="array" ref="N135">_xlfn.IFS(H135&lt;=51,"low",H135&lt;=81,"Medium",H135&lt;=100,"high")</f>
        <v>low</v>
      </c>
      <c r="O135" s="11"/>
      <c r="P135" s="10" t="str" cm="1">
        <f t="array" ref="P135">_xlfn.IFS(D135&lt;=3,"fast",D135&lt;=7,"moderate",D135&gt;7,"slow")</f>
        <v>slow</v>
      </c>
    </row>
    <row r="136" spans="1:16" ht="15.75" x14ac:dyDescent="0.25">
      <c r="A136" s="11" t="s">
        <v>157</v>
      </c>
      <c r="B136" s="12">
        <v>45195</v>
      </c>
      <c r="C136" s="12">
        <v>45204</v>
      </c>
      <c r="D136" s="11">
        <v>9</v>
      </c>
      <c r="E136" s="11" t="s">
        <v>19</v>
      </c>
      <c r="F136" s="11" t="s">
        <v>13</v>
      </c>
      <c r="G136" s="13">
        <v>8491.51</v>
      </c>
      <c r="H136" s="14">
        <v>69.599999999999994</v>
      </c>
      <c r="I136" s="11" t="s">
        <v>21</v>
      </c>
      <c r="J136" s="12">
        <v>45221</v>
      </c>
      <c r="K136" s="11">
        <v>7.8</v>
      </c>
      <c r="L136" s="11" t="str">
        <f t="shared" si="4"/>
        <v>September</v>
      </c>
      <c r="M136" s="11" t="str">
        <f t="shared" si="5"/>
        <v>2023</v>
      </c>
      <c r="N136" s="11" t="str" cm="1">
        <f t="array" ref="N136">_xlfn.IFS(H136&lt;=51,"low",H136&lt;=81,"Medium",H136&lt;=100,"high")</f>
        <v>Medium</v>
      </c>
      <c r="O136" s="11" t="str">
        <f>TEXT(J136,"mmmm")</f>
        <v>October</v>
      </c>
      <c r="P136" s="10" t="str" cm="1">
        <f t="array" ref="P136">_xlfn.IFS(D136&lt;=3,"fast",D136&lt;=7,"moderate",D136&gt;7,"slow")</f>
        <v>slow</v>
      </c>
    </row>
    <row r="137" spans="1:16" ht="15.75" x14ac:dyDescent="0.25">
      <c r="A137" s="11" t="s">
        <v>158</v>
      </c>
      <c r="B137" s="12">
        <v>45231</v>
      </c>
      <c r="C137" s="12">
        <v>45239</v>
      </c>
      <c r="D137" s="11">
        <v>8</v>
      </c>
      <c r="E137" s="11" t="s">
        <v>19</v>
      </c>
      <c r="F137" s="11" t="s">
        <v>20</v>
      </c>
      <c r="G137" s="13">
        <v>8523.68</v>
      </c>
      <c r="H137" s="14">
        <v>98.98</v>
      </c>
      <c r="I137" s="11" t="s">
        <v>14</v>
      </c>
      <c r="J137" s="12"/>
      <c r="K137" s="11">
        <v>8.6999999999999993</v>
      </c>
      <c r="L137" s="11" t="str">
        <f t="shared" si="4"/>
        <v>November</v>
      </c>
      <c r="M137" s="11" t="str">
        <f t="shared" si="5"/>
        <v>2023</v>
      </c>
      <c r="N137" s="11" t="str" cm="1">
        <f t="array" ref="N137">_xlfn.IFS(H137&lt;=51,"low",H137&lt;=81,"Medium",H137&lt;=100,"high")</f>
        <v>high</v>
      </c>
      <c r="O137" s="11"/>
      <c r="P137" s="10" t="str" cm="1">
        <f t="array" ref="P137">_xlfn.IFS(D137&lt;=3,"fast",D137&lt;=7,"moderate",D137&gt;7,"slow")</f>
        <v>slow</v>
      </c>
    </row>
    <row r="138" spans="1:16" ht="15.75" x14ac:dyDescent="0.25">
      <c r="A138" s="11" t="s">
        <v>159</v>
      </c>
      <c r="B138" s="12">
        <v>45483</v>
      </c>
      <c r="C138" s="12">
        <v>45494</v>
      </c>
      <c r="D138" s="11">
        <v>11</v>
      </c>
      <c r="E138" s="11" t="s">
        <v>12</v>
      </c>
      <c r="F138" s="11" t="s">
        <v>29</v>
      </c>
      <c r="G138" s="13">
        <v>15933.66</v>
      </c>
      <c r="H138" s="14">
        <v>62.97</v>
      </c>
      <c r="I138" s="11" t="s">
        <v>21</v>
      </c>
      <c r="J138" s="12">
        <v>45516</v>
      </c>
      <c r="K138" s="11">
        <v>6.4</v>
      </c>
      <c r="L138" s="11" t="str">
        <f t="shared" si="4"/>
        <v>July</v>
      </c>
      <c r="M138" s="11" t="str">
        <f t="shared" si="5"/>
        <v>2024</v>
      </c>
      <c r="N138" s="11" t="str" cm="1">
        <f t="array" ref="N138">_xlfn.IFS(H138&lt;=51,"low",H138&lt;=81,"Medium",H138&lt;=100,"high")</f>
        <v>Medium</v>
      </c>
      <c r="O138" s="11" t="str">
        <f>TEXT(J138,"mmmm")</f>
        <v>August</v>
      </c>
      <c r="P138" s="10" t="str" cm="1">
        <f t="array" ref="P138">_xlfn.IFS(D138&lt;=3,"fast",D138&lt;=7,"moderate",D138&gt;7,"slow")</f>
        <v>slow</v>
      </c>
    </row>
    <row r="139" spans="1:16" ht="15.75" x14ac:dyDescent="0.25">
      <c r="A139" s="11" t="s">
        <v>160</v>
      </c>
      <c r="B139" s="12">
        <v>44975</v>
      </c>
      <c r="C139" s="12">
        <v>44986</v>
      </c>
      <c r="D139" s="11">
        <v>11</v>
      </c>
      <c r="E139" s="11" t="s">
        <v>25</v>
      </c>
      <c r="F139" s="11" t="s">
        <v>20</v>
      </c>
      <c r="G139" s="13">
        <v>14356.29</v>
      </c>
      <c r="H139" s="14">
        <v>42.75</v>
      </c>
      <c r="I139" s="11" t="s">
        <v>14</v>
      </c>
      <c r="J139" s="12"/>
      <c r="K139" s="11">
        <v>6.1</v>
      </c>
      <c r="L139" s="11" t="str">
        <f t="shared" si="4"/>
        <v>February</v>
      </c>
      <c r="M139" s="11" t="str">
        <f t="shared" si="5"/>
        <v>2023</v>
      </c>
      <c r="N139" s="11" t="str" cm="1">
        <f t="array" ref="N139">_xlfn.IFS(H139&lt;=51,"low",H139&lt;=81,"Medium",H139&lt;=100,"high")</f>
        <v>low</v>
      </c>
      <c r="O139" s="11"/>
      <c r="P139" s="10" t="str" cm="1">
        <f t="array" ref="P139">_xlfn.IFS(D139&lt;=3,"fast",D139&lt;=7,"moderate",D139&gt;7,"slow")</f>
        <v>slow</v>
      </c>
    </row>
    <row r="140" spans="1:16" ht="15.75" x14ac:dyDescent="0.25">
      <c r="A140" s="11" t="s">
        <v>161</v>
      </c>
      <c r="B140" s="12">
        <v>45535</v>
      </c>
      <c r="C140" s="12">
        <v>45538</v>
      </c>
      <c r="D140" s="11">
        <v>3</v>
      </c>
      <c r="E140" s="11" t="s">
        <v>25</v>
      </c>
      <c r="F140" s="11" t="s">
        <v>20</v>
      </c>
      <c r="G140" s="13">
        <v>2501</v>
      </c>
      <c r="H140" s="14">
        <v>63.93</v>
      </c>
      <c r="I140" s="11" t="s">
        <v>14</v>
      </c>
      <c r="J140" s="12"/>
      <c r="K140" s="11">
        <v>8.5</v>
      </c>
      <c r="L140" s="11" t="str">
        <f t="shared" si="4"/>
        <v>August</v>
      </c>
      <c r="M140" s="11" t="str">
        <f t="shared" si="5"/>
        <v>2024</v>
      </c>
      <c r="N140" s="11" t="str" cm="1">
        <f t="array" ref="N140">_xlfn.IFS(H140&lt;=51,"low",H140&lt;=81,"Medium",H140&lt;=100,"high")</f>
        <v>Medium</v>
      </c>
      <c r="O140" s="11"/>
      <c r="P140" s="10" t="str" cm="1">
        <f t="array" ref="P140">_xlfn.IFS(D140&lt;=3,"fast",D140&lt;=7,"moderate",D140&gt;7,"slow")</f>
        <v>fast</v>
      </c>
    </row>
    <row r="141" spans="1:16" ht="15.75" x14ac:dyDescent="0.25">
      <c r="A141" s="11" t="s">
        <v>162</v>
      </c>
      <c r="B141" s="12">
        <v>45215</v>
      </c>
      <c r="C141" s="12">
        <v>45222</v>
      </c>
      <c r="D141" s="11">
        <v>7</v>
      </c>
      <c r="E141" s="11" t="s">
        <v>16</v>
      </c>
      <c r="F141" s="11" t="s">
        <v>20</v>
      </c>
      <c r="G141" s="13">
        <v>9429.42</v>
      </c>
      <c r="H141" s="14">
        <v>65.87</v>
      </c>
      <c r="I141" s="11" t="s">
        <v>14</v>
      </c>
      <c r="J141" s="12"/>
      <c r="K141" s="11">
        <v>7.5</v>
      </c>
      <c r="L141" s="11" t="str">
        <f t="shared" si="4"/>
        <v>October</v>
      </c>
      <c r="M141" s="11" t="str">
        <f t="shared" si="5"/>
        <v>2023</v>
      </c>
      <c r="N141" s="11" t="str" cm="1">
        <f t="array" ref="N141">_xlfn.IFS(H141&lt;=51,"low",H141&lt;=81,"Medium",H141&lt;=100,"high")</f>
        <v>Medium</v>
      </c>
      <c r="O141" s="11"/>
      <c r="P141" s="10" t="str" cm="1">
        <f t="array" ref="P141">_xlfn.IFS(D141&lt;=3,"fast",D141&lt;=7,"moderate",D141&gt;7,"slow")</f>
        <v>moderate</v>
      </c>
    </row>
    <row r="142" spans="1:16" ht="15.75" x14ac:dyDescent="0.25">
      <c r="A142" s="11" t="s">
        <v>163</v>
      </c>
      <c r="B142" s="12">
        <v>45175</v>
      </c>
      <c r="C142" s="12">
        <v>45182</v>
      </c>
      <c r="D142" s="11">
        <v>7</v>
      </c>
      <c r="E142" s="11" t="s">
        <v>41</v>
      </c>
      <c r="F142" s="11" t="s">
        <v>29</v>
      </c>
      <c r="G142" s="13">
        <v>9656.91</v>
      </c>
      <c r="H142" s="14">
        <v>81.92</v>
      </c>
      <c r="I142" s="11" t="s">
        <v>21</v>
      </c>
      <c r="J142" s="12">
        <v>45198</v>
      </c>
      <c r="K142" s="11">
        <v>8</v>
      </c>
      <c r="L142" s="11" t="str">
        <f t="shared" si="4"/>
        <v>September</v>
      </c>
      <c r="M142" s="11" t="str">
        <f t="shared" si="5"/>
        <v>2023</v>
      </c>
      <c r="N142" s="11" t="str" cm="1">
        <f t="array" ref="N142">_xlfn.IFS(H142&lt;=51,"low",H142&lt;=81,"Medium",H142&lt;=100,"high")</f>
        <v>high</v>
      </c>
      <c r="O142" s="11" t="str">
        <f>TEXT(J142,"mmmm")</f>
        <v>September</v>
      </c>
      <c r="P142" s="10" t="str" cm="1">
        <f t="array" ref="P142">_xlfn.IFS(D142&lt;=3,"fast",D142&lt;=7,"moderate",D142&gt;7,"slow")</f>
        <v>moderate</v>
      </c>
    </row>
    <row r="143" spans="1:16" ht="15.75" x14ac:dyDescent="0.25">
      <c r="A143" s="11" t="s">
        <v>164</v>
      </c>
      <c r="B143" s="12">
        <v>45283</v>
      </c>
      <c r="C143" s="12">
        <v>45287</v>
      </c>
      <c r="D143" s="11">
        <v>4</v>
      </c>
      <c r="E143" s="11" t="s">
        <v>16</v>
      </c>
      <c r="F143" s="11" t="s">
        <v>20</v>
      </c>
      <c r="G143" s="13">
        <v>5301.41</v>
      </c>
      <c r="H143" s="14">
        <v>78.92</v>
      </c>
      <c r="I143" s="11" t="s">
        <v>21</v>
      </c>
      <c r="J143" s="12">
        <v>45292</v>
      </c>
      <c r="K143" s="11">
        <v>8.5</v>
      </c>
      <c r="L143" s="11" t="str">
        <f t="shared" si="4"/>
        <v>December</v>
      </c>
      <c r="M143" s="11" t="str">
        <f t="shared" si="5"/>
        <v>2023</v>
      </c>
      <c r="N143" s="11" t="str" cm="1">
        <f t="array" ref="N143">_xlfn.IFS(H143&lt;=51,"low",H143&lt;=81,"Medium",H143&lt;=100,"high")</f>
        <v>Medium</v>
      </c>
      <c r="O143" s="11" t="str">
        <f>TEXT(J143,"mmmm")</f>
        <v>January</v>
      </c>
      <c r="P143" s="10" t="str" cm="1">
        <f t="array" ref="P143">_xlfn.IFS(D143&lt;=3,"fast",D143&lt;=7,"moderate",D143&gt;7,"slow")</f>
        <v>moderate</v>
      </c>
    </row>
    <row r="144" spans="1:16" ht="15.75" x14ac:dyDescent="0.25">
      <c r="A144" s="11" t="s">
        <v>165</v>
      </c>
      <c r="B144" s="12">
        <v>45343</v>
      </c>
      <c r="C144" s="12">
        <v>45355</v>
      </c>
      <c r="D144" s="11">
        <v>12</v>
      </c>
      <c r="E144" s="11" t="s">
        <v>12</v>
      </c>
      <c r="F144" s="11" t="s">
        <v>26</v>
      </c>
      <c r="G144" s="13">
        <v>16316.11</v>
      </c>
      <c r="H144" s="14">
        <v>58.18</v>
      </c>
      <c r="I144" s="11" t="s">
        <v>21</v>
      </c>
      <c r="J144" s="12">
        <v>45370</v>
      </c>
      <c r="K144" s="11">
        <v>6.2</v>
      </c>
      <c r="L144" s="11" t="str">
        <f t="shared" si="4"/>
        <v>February</v>
      </c>
      <c r="M144" s="11" t="str">
        <f t="shared" si="5"/>
        <v>2024</v>
      </c>
      <c r="N144" s="11" t="str" cm="1">
        <f t="array" ref="N144">_xlfn.IFS(H144&lt;=51,"low",H144&lt;=81,"Medium",H144&lt;=100,"high")</f>
        <v>Medium</v>
      </c>
      <c r="O144" s="11" t="str">
        <f>TEXT(J144,"mmmm")</f>
        <v>March</v>
      </c>
      <c r="P144" s="10" t="str" cm="1">
        <f t="array" ref="P144">_xlfn.IFS(D144&lt;=3,"fast",D144&lt;=7,"moderate",D144&gt;7,"slow")</f>
        <v>slow</v>
      </c>
    </row>
    <row r="145" spans="1:16" ht="15.75" x14ac:dyDescent="0.25">
      <c r="A145" s="11" t="s">
        <v>166</v>
      </c>
      <c r="B145" s="12">
        <v>45199</v>
      </c>
      <c r="C145" s="12">
        <v>45202</v>
      </c>
      <c r="D145" s="11">
        <v>3</v>
      </c>
      <c r="E145" s="11" t="s">
        <v>12</v>
      </c>
      <c r="F145" s="11" t="s">
        <v>29</v>
      </c>
      <c r="G145" s="13">
        <v>4132.78</v>
      </c>
      <c r="H145" s="14">
        <v>45.26</v>
      </c>
      <c r="I145" s="11" t="s">
        <v>14</v>
      </c>
      <c r="J145" s="12"/>
      <c r="K145" s="11">
        <v>7.7</v>
      </c>
      <c r="L145" s="11" t="str">
        <f t="shared" si="4"/>
        <v>September</v>
      </c>
      <c r="M145" s="11" t="str">
        <f t="shared" si="5"/>
        <v>2023</v>
      </c>
      <c r="N145" s="11" t="str" cm="1">
        <f t="array" ref="N145">_xlfn.IFS(H145&lt;=51,"low",H145&lt;=81,"Medium",H145&lt;=100,"high")</f>
        <v>low</v>
      </c>
      <c r="O145" s="11"/>
      <c r="P145" s="10" t="str" cm="1">
        <f t="array" ref="P145">_xlfn.IFS(D145&lt;=3,"fast",D145&lt;=7,"moderate",D145&gt;7,"slow")</f>
        <v>fast</v>
      </c>
    </row>
    <row r="146" spans="1:16" ht="15.75" x14ac:dyDescent="0.25">
      <c r="A146" s="11" t="s">
        <v>167</v>
      </c>
      <c r="B146" s="12">
        <v>45115</v>
      </c>
      <c r="C146" s="12">
        <v>45128</v>
      </c>
      <c r="D146" s="11">
        <v>13</v>
      </c>
      <c r="E146" s="11" t="s">
        <v>12</v>
      </c>
      <c r="F146" s="11" t="s">
        <v>20</v>
      </c>
      <c r="G146" s="13">
        <v>12096.29</v>
      </c>
      <c r="H146" s="14">
        <v>75.150000000000006</v>
      </c>
      <c r="I146" s="11" t="s">
        <v>21</v>
      </c>
      <c r="J146" s="12">
        <v>45131</v>
      </c>
      <c r="K146" s="11">
        <v>7.4</v>
      </c>
      <c r="L146" s="11" t="str">
        <f t="shared" si="4"/>
        <v>July</v>
      </c>
      <c r="M146" s="11" t="str">
        <f t="shared" si="5"/>
        <v>2023</v>
      </c>
      <c r="N146" s="11" t="str" cm="1">
        <f t="array" ref="N146">_xlfn.IFS(H146&lt;=51,"low",H146&lt;=81,"Medium",H146&lt;=100,"high")</f>
        <v>Medium</v>
      </c>
      <c r="O146" s="11" t="str">
        <f>TEXT(J146,"mmmm")</f>
        <v>July</v>
      </c>
      <c r="P146" s="10" t="str" cm="1">
        <f t="array" ref="P146">_xlfn.IFS(D146&lt;=3,"fast",D146&lt;=7,"moderate",D146&gt;7,"slow")</f>
        <v>slow</v>
      </c>
    </row>
    <row r="147" spans="1:16" ht="15.75" x14ac:dyDescent="0.25">
      <c r="A147" s="11" t="s">
        <v>168</v>
      </c>
      <c r="B147" s="12">
        <v>45135</v>
      </c>
      <c r="C147" s="12">
        <v>45137</v>
      </c>
      <c r="D147" s="11">
        <v>2</v>
      </c>
      <c r="E147" s="11" t="s">
        <v>12</v>
      </c>
      <c r="F147" s="11" t="s">
        <v>29</v>
      </c>
      <c r="G147" s="13">
        <v>1929.97</v>
      </c>
      <c r="H147" s="14">
        <v>59.52</v>
      </c>
      <c r="I147" s="11" t="s">
        <v>14</v>
      </c>
      <c r="J147" s="12"/>
      <c r="K147" s="11">
        <v>8.5</v>
      </c>
      <c r="L147" s="11" t="str">
        <f t="shared" si="4"/>
        <v>July</v>
      </c>
      <c r="M147" s="11" t="str">
        <f t="shared" si="5"/>
        <v>2023</v>
      </c>
      <c r="N147" s="11" t="str" cm="1">
        <f t="array" ref="N147">_xlfn.IFS(H147&lt;=51,"low",H147&lt;=81,"Medium",H147&lt;=100,"high")</f>
        <v>Medium</v>
      </c>
      <c r="O147" s="11"/>
      <c r="P147" s="10" t="str" cm="1">
        <f t="array" ref="P147">_xlfn.IFS(D147&lt;=3,"fast",D147&lt;=7,"moderate",D147&gt;7,"slow")</f>
        <v>fast</v>
      </c>
    </row>
    <row r="148" spans="1:16" ht="15.75" x14ac:dyDescent="0.25">
      <c r="A148" s="11" t="s">
        <v>169</v>
      </c>
      <c r="B148" s="12">
        <v>45491</v>
      </c>
      <c r="C148" s="12">
        <v>45498</v>
      </c>
      <c r="D148" s="11">
        <v>7</v>
      </c>
      <c r="E148" s="11" t="s">
        <v>12</v>
      </c>
      <c r="F148" s="11" t="s">
        <v>17</v>
      </c>
      <c r="G148" s="13">
        <v>8705.42</v>
      </c>
      <c r="H148" s="14">
        <v>39.26</v>
      </c>
      <c r="I148" s="11" t="s">
        <v>14</v>
      </c>
      <c r="J148" s="12"/>
      <c r="K148" s="11">
        <v>6.8</v>
      </c>
      <c r="L148" s="11" t="str">
        <f t="shared" si="4"/>
        <v>July</v>
      </c>
      <c r="M148" s="11" t="str">
        <f t="shared" si="5"/>
        <v>2024</v>
      </c>
      <c r="N148" s="11" t="str" cm="1">
        <f t="array" ref="N148">_xlfn.IFS(H148&lt;=51,"low",H148&lt;=81,"Medium",H148&lt;=100,"high")</f>
        <v>low</v>
      </c>
      <c r="O148" s="11"/>
      <c r="P148" s="10" t="str" cm="1">
        <f t="array" ref="P148">_xlfn.IFS(D148&lt;=3,"fast",D148&lt;=7,"moderate",D148&gt;7,"slow")</f>
        <v>moderate</v>
      </c>
    </row>
    <row r="149" spans="1:16" ht="15.75" x14ac:dyDescent="0.25">
      <c r="A149" s="11" t="s">
        <v>170</v>
      </c>
      <c r="B149" s="12">
        <v>45047</v>
      </c>
      <c r="C149" s="12">
        <v>45060</v>
      </c>
      <c r="D149" s="11">
        <v>13</v>
      </c>
      <c r="E149" s="11" t="s">
        <v>19</v>
      </c>
      <c r="F149" s="11" t="s">
        <v>26</v>
      </c>
      <c r="G149" s="13">
        <v>18661.580000000002</v>
      </c>
      <c r="H149" s="14">
        <v>93.04</v>
      </c>
      <c r="I149" s="11" t="s">
        <v>21</v>
      </c>
      <c r="J149" s="12">
        <v>45088</v>
      </c>
      <c r="K149" s="11">
        <v>6.9</v>
      </c>
      <c r="L149" s="11" t="str">
        <f t="shared" si="4"/>
        <v>May</v>
      </c>
      <c r="M149" s="11" t="str">
        <f t="shared" si="5"/>
        <v>2023</v>
      </c>
      <c r="N149" s="11" t="str" cm="1">
        <f t="array" ref="N149">_xlfn.IFS(H149&lt;=51,"low",H149&lt;=81,"Medium",H149&lt;=100,"high")</f>
        <v>high</v>
      </c>
      <c r="O149" s="11" t="str">
        <f>TEXT(J149,"mmmm")</f>
        <v>June</v>
      </c>
      <c r="P149" s="10" t="str" cm="1">
        <f t="array" ref="P149">_xlfn.IFS(D149&lt;=3,"fast",D149&lt;=7,"moderate",D149&gt;7,"slow")</f>
        <v>slow</v>
      </c>
    </row>
    <row r="150" spans="1:16" ht="15.75" x14ac:dyDescent="0.25">
      <c r="A150" s="11" t="s">
        <v>171</v>
      </c>
      <c r="B150" s="12">
        <v>45511</v>
      </c>
      <c r="C150" s="12">
        <v>45517</v>
      </c>
      <c r="D150" s="11">
        <v>6</v>
      </c>
      <c r="E150" s="11" t="s">
        <v>25</v>
      </c>
      <c r="F150" s="11" t="s">
        <v>20</v>
      </c>
      <c r="G150" s="13">
        <v>6128.03</v>
      </c>
      <c r="H150" s="14">
        <v>78.39</v>
      </c>
      <c r="I150" s="11" t="s">
        <v>14</v>
      </c>
      <c r="J150" s="12"/>
      <c r="K150" s="11">
        <v>8.4</v>
      </c>
      <c r="L150" s="11" t="str">
        <f t="shared" si="4"/>
        <v>August</v>
      </c>
      <c r="M150" s="11" t="str">
        <f t="shared" si="5"/>
        <v>2024</v>
      </c>
      <c r="N150" s="11" t="str" cm="1">
        <f t="array" ref="N150">_xlfn.IFS(H150&lt;=51,"low",H150&lt;=81,"Medium",H150&lt;=100,"high")</f>
        <v>Medium</v>
      </c>
      <c r="O150" s="11"/>
      <c r="P150" s="10" t="str" cm="1">
        <f t="array" ref="P150">_xlfn.IFS(D150&lt;=3,"fast",D150&lt;=7,"moderate",D150&gt;7,"slow")</f>
        <v>moderate</v>
      </c>
    </row>
    <row r="151" spans="1:16" ht="15.75" x14ac:dyDescent="0.25">
      <c r="A151" s="11" t="s">
        <v>172</v>
      </c>
      <c r="B151" s="12">
        <v>44927</v>
      </c>
      <c r="C151" s="12">
        <v>44939</v>
      </c>
      <c r="D151" s="11">
        <v>12</v>
      </c>
      <c r="E151" s="11" t="s">
        <v>12</v>
      </c>
      <c r="F151" s="11" t="s">
        <v>17</v>
      </c>
      <c r="G151" s="13">
        <v>14541.78</v>
      </c>
      <c r="H151" s="14">
        <v>77.819999999999993</v>
      </c>
      <c r="I151" s="11" t="s">
        <v>14</v>
      </c>
      <c r="J151" s="12"/>
      <c r="K151" s="11">
        <v>7.1</v>
      </c>
      <c r="L151" s="11" t="str">
        <f t="shared" si="4"/>
        <v>January</v>
      </c>
      <c r="M151" s="11" t="str">
        <f t="shared" si="5"/>
        <v>2023</v>
      </c>
      <c r="N151" s="11" t="str" cm="1">
        <f t="array" ref="N151">_xlfn.IFS(H151&lt;=51,"low",H151&lt;=81,"Medium",H151&lt;=100,"high")</f>
        <v>Medium</v>
      </c>
      <c r="O151" s="11"/>
      <c r="P151" s="10" t="str" cm="1">
        <f t="array" ref="P151">_xlfn.IFS(D151&lt;=3,"fast",D151&lt;=7,"moderate",D151&gt;7,"slow")</f>
        <v>slow</v>
      </c>
    </row>
    <row r="152" spans="1:16" ht="15.75" x14ac:dyDescent="0.25">
      <c r="A152" s="11" t="s">
        <v>173</v>
      </c>
      <c r="B152" s="12">
        <v>45055</v>
      </c>
      <c r="C152" s="12">
        <v>45065</v>
      </c>
      <c r="D152" s="11">
        <v>10</v>
      </c>
      <c r="E152" s="11" t="s">
        <v>41</v>
      </c>
      <c r="F152" s="11" t="s">
        <v>17</v>
      </c>
      <c r="G152" s="13">
        <v>12780.87</v>
      </c>
      <c r="H152" s="14">
        <v>87.58</v>
      </c>
      <c r="I152" s="11" t="s">
        <v>21</v>
      </c>
      <c r="J152" s="12">
        <v>45072</v>
      </c>
      <c r="K152" s="11">
        <v>7.7</v>
      </c>
      <c r="L152" s="11" t="str">
        <f t="shared" si="4"/>
        <v>May</v>
      </c>
      <c r="M152" s="11" t="str">
        <f t="shared" si="5"/>
        <v>2023</v>
      </c>
      <c r="N152" s="11" t="str" cm="1">
        <f t="array" ref="N152">_xlfn.IFS(H152&lt;=51,"low",H152&lt;=81,"Medium",H152&lt;=100,"high")</f>
        <v>high</v>
      </c>
      <c r="O152" s="11" t="str">
        <f>TEXT(J152,"mmmm")</f>
        <v>May</v>
      </c>
      <c r="P152" s="10" t="str" cm="1">
        <f t="array" ref="P152">_xlfn.IFS(D152&lt;=3,"fast",D152&lt;=7,"moderate",D152&gt;7,"slow")</f>
        <v>slow</v>
      </c>
    </row>
    <row r="153" spans="1:16" ht="15.75" x14ac:dyDescent="0.25">
      <c r="A153" s="11" t="s">
        <v>174</v>
      </c>
      <c r="B153" s="12">
        <v>45107</v>
      </c>
      <c r="C153" s="12">
        <v>45109</v>
      </c>
      <c r="D153" s="11">
        <v>2</v>
      </c>
      <c r="E153" s="11" t="s">
        <v>41</v>
      </c>
      <c r="F153" s="11" t="s">
        <v>29</v>
      </c>
      <c r="G153" s="13">
        <v>2232.73</v>
      </c>
      <c r="H153" s="14">
        <v>67.08</v>
      </c>
      <c r="I153" s="11" t="s">
        <v>14</v>
      </c>
      <c r="J153" s="12"/>
      <c r="K153" s="11">
        <v>8.6999999999999993</v>
      </c>
      <c r="L153" s="11" t="str">
        <f t="shared" si="4"/>
        <v>June</v>
      </c>
      <c r="M153" s="11" t="str">
        <f t="shared" si="5"/>
        <v>2023</v>
      </c>
      <c r="N153" s="11" t="str" cm="1">
        <f t="array" ref="N153">_xlfn.IFS(H153&lt;=51,"low",H153&lt;=81,"Medium",H153&lt;=100,"high")</f>
        <v>Medium</v>
      </c>
      <c r="O153" s="11"/>
      <c r="P153" s="10" t="str" cm="1">
        <f t="array" ref="P153">_xlfn.IFS(D153&lt;=3,"fast",D153&lt;=7,"moderate",D153&gt;7,"slow")</f>
        <v>fast</v>
      </c>
    </row>
    <row r="154" spans="1:16" ht="15.75" x14ac:dyDescent="0.25">
      <c r="A154" s="11" t="s">
        <v>175</v>
      </c>
      <c r="B154" s="12">
        <v>45279</v>
      </c>
      <c r="C154" s="12">
        <v>45287</v>
      </c>
      <c r="D154" s="11">
        <v>8</v>
      </c>
      <c r="E154" s="11" t="s">
        <v>41</v>
      </c>
      <c r="F154" s="11" t="s">
        <v>17</v>
      </c>
      <c r="G154" s="13">
        <v>10397.18</v>
      </c>
      <c r="H154" s="14">
        <v>87.05</v>
      </c>
      <c r="I154" s="11" t="s">
        <v>14</v>
      </c>
      <c r="J154" s="12"/>
      <c r="K154" s="11">
        <v>8</v>
      </c>
      <c r="L154" s="11" t="str">
        <f t="shared" si="4"/>
        <v>December</v>
      </c>
      <c r="M154" s="11" t="str">
        <f t="shared" si="5"/>
        <v>2023</v>
      </c>
      <c r="N154" s="11" t="str" cm="1">
        <f t="array" ref="N154">_xlfn.IFS(H154&lt;=51,"low",H154&lt;=81,"Medium",H154&lt;=100,"high")</f>
        <v>high</v>
      </c>
      <c r="O154" s="11"/>
      <c r="P154" s="10" t="str" cm="1">
        <f t="array" ref="P154">_xlfn.IFS(D154&lt;=3,"fast",D154&lt;=7,"moderate",D154&gt;7,"slow")</f>
        <v>slow</v>
      </c>
    </row>
    <row r="155" spans="1:16" ht="15.75" x14ac:dyDescent="0.25">
      <c r="A155" s="11" t="s">
        <v>176</v>
      </c>
      <c r="B155" s="12">
        <v>45211</v>
      </c>
      <c r="C155" s="12">
        <v>45217</v>
      </c>
      <c r="D155" s="11">
        <v>6</v>
      </c>
      <c r="E155" s="11" t="s">
        <v>41</v>
      </c>
      <c r="F155" s="11" t="s">
        <v>26</v>
      </c>
      <c r="G155" s="13">
        <v>8578.6</v>
      </c>
      <c r="H155" s="14">
        <v>64.87</v>
      </c>
      <c r="I155" s="11" t="s">
        <v>14</v>
      </c>
      <c r="J155" s="12"/>
      <c r="K155" s="11">
        <v>7.6</v>
      </c>
      <c r="L155" s="11" t="str">
        <f t="shared" si="4"/>
        <v>October</v>
      </c>
      <c r="M155" s="11" t="str">
        <f t="shared" si="5"/>
        <v>2023</v>
      </c>
      <c r="N155" s="11" t="str" cm="1">
        <f t="array" ref="N155">_xlfn.IFS(H155&lt;=51,"low",H155&lt;=81,"Medium",H155&lt;=100,"high")</f>
        <v>Medium</v>
      </c>
      <c r="O155" s="11"/>
      <c r="P155" s="10" t="str" cm="1">
        <f t="array" ref="P155">_xlfn.IFS(D155&lt;=3,"fast",D155&lt;=7,"moderate",D155&gt;7,"slow")</f>
        <v>moderate</v>
      </c>
    </row>
    <row r="156" spans="1:16" ht="15.75" x14ac:dyDescent="0.25">
      <c r="A156" s="11" t="s">
        <v>177</v>
      </c>
      <c r="B156" s="12">
        <v>45227</v>
      </c>
      <c r="C156" s="12">
        <v>45233</v>
      </c>
      <c r="D156" s="11">
        <v>6</v>
      </c>
      <c r="E156" s="11" t="s">
        <v>19</v>
      </c>
      <c r="F156" s="11" t="s">
        <v>26</v>
      </c>
      <c r="G156" s="13">
        <v>7421.23</v>
      </c>
      <c r="H156" s="14">
        <v>34.700000000000003</v>
      </c>
      <c r="I156" s="11" t="s">
        <v>14</v>
      </c>
      <c r="J156" s="12"/>
      <c r="K156" s="11">
        <v>6.9</v>
      </c>
      <c r="L156" s="11" t="str">
        <f t="shared" si="4"/>
        <v>October</v>
      </c>
      <c r="M156" s="11" t="str">
        <f t="shared" si="5"/>
        <v>2023</v>
      </c>
      <c r="N156" s="11" t="str" cm="1">
        <f t="array" ref="N156">_xlfn.IFS(H156&lt;=51,"low",H156&lt;=81,"Medium",H156&lt;=100,"high")</f>
        <v>low</v>
      </c>
      <c r="O156" s="11"/>
      <c r="P156" s="10" t="str" cm="1">
        <f t="array" ref="P156">_xlfn.IFS(D156&lt;=3,"fast",D156&lt;=7,"moderate",D156&gt;7,"slow")</f>
        <v>moderate</v>
      </c>
    </row>
    <row r="157" spans="1:16" ht="15.75" x14ac:dyDescent="0.25">
      <c r="A157" s="11" t="s">
        <v>178</v>
      </c>
      <c r="B157" s="12">
        <v>45375</v>
      </c>
      <c r="C157" s="12">
        <v>45378</v>
      </c>
      <c r="D157" s="11">
        <v>3</v>
      </c>
      <c r="E157" s="11" t="s">
        <v>41</v>
      </c>
      <c r="F157" s="11" t="s">
        <v>13</v>
      </c>
      <c r="G157" s="13">
        <v>3533.54</v>
      </c>
      <c r="H157" s="14">
        <v>58.37</v>
      </c>
      <c r="I157" s="11" t="s">
        <v>14</v>
      </c>
      <c r="J157" s="12"/>
      <c r="K157" s="11">
        <v>8.1999999999999993</v>
      </c>
      <c r="L157" s="11" t="str">
        <f t="shared" si="4"/>
        <v>March</v>
      </c>
      <c r="M157" s="11" t="str">
        <f t="shared" si="5"/>
        <v>2024</v>
      </c>
      <c r="N157" s="11" t="str" cm="1">
        <f t="array" ref="N157">_xlfn.IFS(H157&lt;=51,"low",H157&lt;=81,"Medium",H157&lt;=100,"high")</f>
        <v>Medium</v>
      </c>
      <c r="O157" s="11"/>
      <c r="P157" s="10" t="str" cm="1">
        <f t="array" ref="P157">_xlfn.IFS(D157&lt;=3,"fast",D157&lt;=7,"moderate",D157&gt;7,"slow")</f>
        <v>fast</v>
      </c>
    </row>
    <row r="158" spans="1:16" ht="15.75" x14ac:dyDescent="0.25">
      <c r="A158" s="11" t="s">
        <v>179</v>
      </c>
      <c r="B158" s="12">
        <v>45111</v>
      </c>
      <c r="C158" s="12">
        <v>45123</v>
      </c>
      <c r="D158" s="11">
        <v>12</v>
      </c>
      <c r="E158" s="11" t="s">
        <v>12</v>
      </c>
      <c r="F158" s="11" t="s">
        <v>26</v>
      </c>
      <c r="G158" s="13">
        <v>13285.46</v>
      </c>
      <c r="H158" s="14">
        <v>64.819999999999993</v>
      </c>
      <c r="I158" s="11" t="s">
        <v>14</v>
      </c>
      <c r="J158" s="12"/>
      <c r="K158" s="11">
        <v>6.9</v>
      </c>
      <c r="L158" s="11" t="str">
        <f t="shared" si="4"/>
        <v>July</v>
      </c>
      <c r="M158" s="11" t="str">
        <f t="shared" si="5"/>
        <v>2023</v>
      </c>
      <c r="N158" s="11" t="str" cm="1">
        <f t="array" ref="N158">_xlfn.IFS(H158&lt;=51,"low",H158&lt;=81,"Medium",H158&lt;=100,"high")</f>
        <v>Medium</v>
      </c>
      <c r="O158" s="11"/>
      <c r="P158" s="10" t="str" cm="1">
        <f t="array" ref="P158">_xlfn.IFS(D158&lt;=3,"fast",D158&lt;=7,"moderate",D158&gt;7,"slow")</f>
        <v>slow</v>
      </c>
    </row>
    <row r="159" spans="1:16" ht="15.75" x14ac:dyDescent="0.25">
      <c r="A159" s="11" t="s">
        <v>180</v>
      </c>
      <c r="B159" s="12">
        <v>45467</v>
      </c>
      <c r="C159" s="12">
        <v>45471</v>
      </c>
      <c r="D159" s="11">
        <v>4</v>
      </c>
      <c r="E159" s="11" t="s">
        <v>16</v>
      </c>
      <c r="F159" s="11" t="s">
        <v>17</v>
      </c>
      <c r="G159" s="13">
        <v>4816.96</v>
      </c>
      <c r="H159" s="14">
        <v>80.41</v>
      </c>
      <c r="I159" s="11" t="s">
        <v>14</v>
      </c>
      <c r="J159" s="12"/>
      <c r="K159" s="11">
        <v>8.6999999999999993</v>
      </c>
      <c r="L159" s="11" t="str">
        <f t="shared" si="4"/>
        <v>June</v>
      </c>
      <c r="M159" s="11" t="str">
        <f t="shared" si="5"/>
        <v>2024</v>
      </c>
      <c r="N159" s="11" t="str" cm="1">
        <f t="array" ref="N159">_xlfn.IFS(H159&lt;=51,"low",H159&lt;=81,"Medium",H159&lt;=100,"high")</f>
        <v>Medium</v>
      </c>
      <c r="O159" s="11"/>
      <c r="P159" s="10" t="str" cm="1">
        <f t="array" ref="P159">_xlfn.IFS(D159&lt;=3,"fast",D159&lt;=7,"moderate",D159&gt;7,"slow")</f>
        <v>moderate</v>
      </c>
    </row>
    <row r="160" spans="1:16" ht="15.75" x14ac:dyDescent="0.25">
      <c r="A160" s="11" t="s">
        <v>181</v>
      </c>
      <c r="B160" s="12">
        <v>45027</v>
      </c>
      <c r="C160" s="12">
        <v>45035</v>
      </c>
      <c r="D160" s="11">
        <v>8</v>
      </c>
      <c r="E160" s="11" t="s">
        <v>41</v>
      </c>
      <c r="F160" s="11" t="s">
        <v>26</v>
      </c>
      <c r="G160" s="13">
        <v>8390.0300000000007</v>
      </c>
      <c r="H160" s="14">
        <v>37.46</v>
      </c>
      <c r="I160" s="11" t="s">
        <v>14</v>
      </c>
      <c r="J160" s="12"/>
      <c r="K160" s="11">
        <v>6.8</v>
      </c>
      <c r="L160" s="11" t="str">
        <f t="shared" si="4"/>
        <v>April</v>
      </c>
      <c r="M160" s="11" t="str">
        <f t="shared" si="5"/>
        <v>2023</v>
      </c>
      <c r="N160" s="11" t="str" cm="1">
        <f t="array" ref="N160">_xlfn.IFS(H160&lt;=51,"low",H160&lt;=81,"Medium",H160&lt;=100,"high")</f>
        <v>low</v>
      </c>
      <c r="O160" s="11"/>
      <c r="P160" s="10" t="str" cm="1">
        <f t="array" ref="P160">_xlfn.IFS(D160&lt;=3,"fast",D160&lt;=7,"moderate",D160&gt;7,"slow")</f>
        <v>slow</v>
      </c>
    </row>
    <row r="161" spans="1:16" ht="15.75" x14ac:dyDescent="0.25">
      <c r="A161" s="11" t="s">
        <v>182</v>
      </c>
      <c r="B161" s="12">
        <v>45503</v>
      </c>
      <c r="C161" s="12">
        <v>45510</v>
      </c>
      <c r="D161" s="11">
        <v>7</v>
      </c>
      <c r="E161" s="11" t="s">
        <v>19</v>
      </c>
      <c r="F161" s="11" t="s">
        <v>29</v>
      </c>
      <c r="G161" s="13">
        <v>7518.26</v>
      </c>
      <c r="H161" s="14">
        <v>39.799999999999997</v>
      </c>
      <c r="I161" s="11" t="s">
        <v>14</v>
      </c>
      <c r="J161" s="12"/>
      <c r="K161" s="11">
        <v>7</v>
      </c>
      <c r="L161" s="11" t="str">
        <f t="shared" si="4"/>
        <v>July</v>
      </c>
      <c r="M161" s="11" t="str">
        <f t="shared" si="5"/>
        <v>2024</v>
      </c>
      <c r="N161" s="11" t="str" cm="1">
        <f t="array" ref="N161">_xlfn.IFS(H161&lt;=51,"low",H161&lt;=81,"Medium",H161&lt;=100,"high")</f>
        <v>low</v>
      </c>
      <c r="O161" s="11"/>
      <c r="P161" s="10" t="str" cm="1">
        <f t="array" ref="P161">_xlfn.IFS(D161&lt;=3,"fast",D161&lt;=7,"moderate",D161&gt;7,"slow")</f>
        <v>moderate</v>
      </c>
    </row>
    <row r="162" spans="1:16" ht="15.75" x14ac:dyDescent="0.25">
      <c r="A162" s="11" t="s">
        <v>183</v>
      </c>
      <c r="B162" s="12">
        <v>45379</v>
      </c>
      <c r="C162" s="12">
        <v>45392</v>
      </c>
      <c r="D162" s="11">
        <v>13</v>
      </c>
      <c r="E162" s="11" t="s">
        <v>19</v>
      </c>
      <c r="F162" s="11" t="s">
        <v>13</v>
      </c>
      <c r="G162" s="13">
        <v>15239.9</v>
      </c>
      <c r="H162" s="14">
        <v>48.46</v>
      </c>
      <c r="I162" s="11" t="s">
        <v>14</v>
      </c>
      <c r="J162" s="12"/>
      <c r="K162" s="11">
        <v>6.1</v>
      </c>
      <c r="L162" s="11" t="str">
        <f t="shared" si="4"/>
        <v>March</v>
      </c>
      <c r="M162" s="11" t="str">
        <f t="shared" si="5"/>
        <v>2024</v>
      </c>
      <c r="N162" s="11" t="str" cm="1">
        <f t="array" ref="N162">_xlfn.IFS(H162&lt;=51,"low",H162&lt;=81,"Medium",H162&lt;=100,"high")</f>
        <v>low</v>
      </c>
      <c r="O162" s="11"/>
      <c r="P162" s="10" t="str" cm="1">
        <f t="array" ref="P162">_xlfn.IFS(D162&lt;=3,"fast",D162&lt;=7,"moderate",D162&gt;7,"slow")</f>
        <v>slow</v>
      </c>
    </row>
    <row r="163" spans="1:16" ht="15.75" x14ac:dyDescent="0.25">
      <c r="A163" s="11" t="s">
        <v>184</v>
      </c>
      <c r="B163" s="12">
        <v>45555</v>
      </c>
      <c r="C163" s="12">
        <v>45558</v>
      </c>
      <c r="D163" s="11">
        <v>3</v>
      </c>
      <c r="E163" s="11" t="s">
        <v>41</v>
      </c>
      <c r="F163" s="11" t="s">
        <v>17</v>
      </c>
      <c r="G163" s="13">
        <v>2539.9</v>
      </c>
      <c r="H163" s="14">
        <v>48.65</v>
      </c>
      <c r="I163" s="11" t="s">
        <v>21</v>
      </c>
      <c r="J163" s="12">
        <v>45569</v>
      </c>
      <c r="K163" s="11">
        <v>8.1</v>
      </c>
      <c r="L163" s="11" t="str">
        <f t="shared" si="4"/>
        <v>September</v>
      </c>
      <c r="M163" s="11" t="str">
        <f t="shared" si="5"/>
        <v>2024</v>
      </c>
      <c r="N163" s="11" t="str" cm="1">
        <f t="array" ref="N163">_xlfn.IFS(H163&lt;=51,"low",H163&lt;=81,"Medium",H163&lt;=100,"high")</f>
        <v>low</v>
      </c>
      <c r="O163" s="11" t="str">
        <f>TEXT(J163,"mmmm")</f>
        <v>October</v>
      </c>
      <c r="P163" s="10" t="str" cm="1">
        <f t="array" ref="P163">_xlfn.IFS(D163&lt;=3,"fast",D163&lt;=7,"moderate",D163&gt;7,"slow")</f>
        <v>fast</v>
      </c>
    </row>
    <row r="164" spans="1:16" ht="15.75" x14ac:dyDescent="0.25">
      <c r="A164" s="11" t="s">
        <v>185</v>
      </c>
      <c r="B164" s="12">
        <v>45623</v>
      </c>
      <c r="C164" s="12">
        <v>45630</v>
      </c>
      <c r="D164" s="11">
        <v>7</v>
      </c>
      <c r="E164" s="11" t="s">
        <v>16</v>
      </c>
      <c r="F164" s="11" t="s">
        <v>13</v>
      </c>
      <c r="G164" s="13">
        <v>6722.22</v>
      </c>
      <c r="H164" s="14">
        <v>81.25</v>
      </c>
      <c r="I164" s="11" t="s">
        <v>21</v>
      </c>
      <c r="J164" s="12">
        <v>45640</v>
      </c>
      <c r="K164" s="11">
        <v>8.4</v>
      </c>
      <c r="L164" s="11" t="str">
        <f t="shared" si="4"/>
        <v>November</v>
      </c>
      <c r="M164" s="11" t="str">
        <f t="shared" si="5"/>
        <v>2024</v>
      </c>
      <c r="N164" s="11" t="str" cm="1">
        <f t="array" ref="N164">_xlfn.IFS(H164&lt;=51,"low",H164&lt;=81,"Medium",H164&lt;=100,"high")</f>
        <v>high</v>
      </c>
      <c r="O164" s="11" t="str">
        <f>TEXT(J164,"mmmm")</f>
        <v>December</v>
      </c>
      <c r="P164" s="10" t="str" cm="1">
        <f t="array" ref="P164">_xlfn.IFS(D164&lt;=3,"fast",D164&lt;=7,"moderate",D164&gt;7,"slow")</f>
        <v>moderate</v>
      </c>
    </row>
    <row r="165" spans="1:16" ht="15.75" x14ac:dyDescent="0.25">
      <c r="A165" s="11" t="s">
        <v>186</v>
      </c>
      <c r="B165" s="12">
        <v>45143</v>
      </c>
      <c r="C165" s="12">
        <v>45146</v>
      </c>
      <c r="D165" s="11">
        <v>3</v>
      </c>
      <c r="E165" s="11" t="s">
        <v>41</v>
      </c>
      <c r="F165" s="11" t="s">
        <v>17</v>
      </c>
      <c r="G165" s="13">
        <v>3539.98</v>
      </c>
      <c r="H165" s="14">
        <v>47.55</v>
      </c>
      <c r="I165" s="11" t="s">
        <v>21</v>
      </c>
      <c r="J165" s="12">
        <v>45155</v>
      </c>
      <c r="K165" s="11">
        <v>7.9</v>
      </c>
      <c r="L165" s="11" t="str">
        <f t="shared" si="4"/>
        <v>August</v>
      </c>
      <c r="M165" s="11" t="str">
        <f t="shared" si="5"/>
        <v>2023</v>
      </c>
      <c r="N165" s="11" t="str" cm="1">
        <f t="array" ref="N165">_xlfn.IFS(H165&lt;=51,"low",H165&lt;=81,"Medium",H165&lt;=100,"high")</f>
        <v>low</v>
      </c>
      <c r="O165" s="11" t="str">
        <f>TEXT(J165,"mmmm")</f>
        <v>August</v>
      </c>
      <c r="P165" s="10" t="str" cm="1">
        <f t="array" ref="P165">_xlfn.IFS(D165&lt;=3,"fast",D165&lt;=7,"moderate",D165&gt;7,"slow")</f>
        <v>fast</v>
      </c>
    </row>
    <row r="166" spans="1:16" ht="15.75" x14ac:dyDescent="0.25">
      <c r="A166" s="11" t="s">
        <v>187</v>
      </c>
      <c r="B166" s="12">
        <v>45059</v>
      </c>
      <c r="C166" s="12">
        <v>45062</v>
      </c>
      <c r="D166" s="11">
        <v>3</v>
      </c>
      <c r="E166" s="11" t="s">
        <v>19</v>
      </c>
      <c r="F166" s="11" t="s">
        <v>29</v>
      </c>
      <c r="G166" s="13">
        <v>3306.21</v>
      </c>
      <c r="H166" s="14">
        <v>74.319999999999993</v>
      </c>
      <c r="I166" s="11" t="s">
        <v>14</v>
      </c>
      <c r="J166" s="12"/>
      <c r="K166" s="11">
        <v>8.6999999999999993</v>
      </c>
      <c r="L166" s="11" t="str">
        <f t="shared" si="4"/>
        <v>May</v>
      </c>
      <c r="M166" s="11" t="str">
        <f t="shared" si="5"/>
        <v>2023</v>
      </c>
      <c r="N166" s="11" t="str" cm="1">
        <f t="array" ref="N166">_xlfn.IFS(H166&lt;=51,"low",H166&lt;=81,"Medium",H166&lt;=100,"high")</f>
        <v>Medium</v>
      </c>
      <c r="O166" s="11"/>
      <c r="P166" s="10" t="str" cm="1">
        <f t="array" ref="P166">_xlfn.IFS(D166&lt;=3,"fast",D166&lt;=7,"moderate",D166&gt;7,"slow")</f>
        <v>fast</v>
      </c>
    </row>
    <row r="167" spans="1:16" ht="15.75" x14ac:dyDescent="0.25">
      <c r="A167" s="11" t="s">
        <v>188</v>
      </c>
      <c r="B167" s="12">
        <v>45267</v>
      </c>
      <c r="C167" s="12">
        <v>45270</v>
      </c>
      <c r="D167" s="11">
        <v>3</v>
      </c>
      <c r="E167" s="11" t="s">
        <v>25</v>
      </c>
      <c r="F167" s="11" t="s">
        <v>13</v>
      </c>
      <c r="G167" s="13">
        <v>3098.91</v>
      </c>
      <c r="H167" s="14">
        <v>64.599999999999994</v>
      </c>
      <c r="I167" s="11" t="s">
        <v>21</v>
      </c>
      <c r="J167" s="12">
        <v>45284</v>
      </c>
      <c r="K167" s="11">
        <v>8.5</v>
      </c>
      <c r="L167" s="11" t="str">
        <f t="shared" si="4"/>
        <v>December</v>
      </c>
      <c r="M167" s="11" t="str">
        <f t="shared" si="5"/>
        <v>2023</v>
      </c>
      <c r="N167" s="11" t="str" cm="1">
        <f t="array" ref="N167">_xlfn.IFS(H167&lt;=51,"low",H167&lt;=81,"Medium",H167&lt;=100,"high")</f>
        <v>Medium</v>
      </c>
      <c r="O167" s="11" t="str">
        <f>TEXT(J167,"mmmm")</f>
        <v>December</v>
      </c>
      <c r="P167" s="10" t="str" cm="1">
        <f t="array" ref="P167">_xlfn.IFS(D167&lt;=3,"fast",D167&lt;=7,"moderate",D167&gt;7,"slow")</f>
        <v>fast</v>
      </c>
    </row>
    <row r="168" spans="1:16" ht="15.75" x14ac:dyDescent="0.25">
      <c r="A168" s="11" t="s">
        <v>189</v>
      </c>
      <c r="B168" s="12">
        <v>44943</v>
      </c>
      <c r="C168" s="12">
        <v>44955</v>
      </c>
      <c r="D168" s="11">
        <v>12</v>
      </c>
      <c r="E168" s="11" t="s">
        <v>12</v>
      </c>
      <c r="F168" s="11" t="s">
        <v>20</v>
      </c>
      <c r="G168" s="13">
        <v>15736.61</v>
      </c>
      <c r="H168" s="14">
        <v>70.13</v>
      </c>
      <c r="I168" s="11" t="s">
        <v>14</v>
      </c>
      <c r="J168" s="12"/>
      <c r="K168" s="11">
        <v>6.7</v>
      </c>
      <c r="L168" s="11" t="str">
        <f t="shared" si="4"/>
        <v>January</v>
      </c>
      <c r="M168" s="11" t="str">
        <f t="shared" si="5"/>
        <v>2023</v>
      </c>
      <c r="N168" s="11" t="str" cm="1">
        <f t="array" ref="N168">_xlfn.IFS(H168&lt;=51,"low",H168&lt;=81,"Medium",H168&lt;=100,"high")</f>
        <v>Medium</v>
      </c>
      <c r="O168" s="11"/>
      <c r="P168" s="10" t="str" cm="1">
        <f t="array" ref="P168">_xlfn.IFS(D168&lt;=3,"fast",D168&lt;=7,"moderate",D168&gt;7,"slow")</f>
        <v>slow</v>
      </c>
    </row>
    <row r="169" spans="1:16" ht="15.75" x14ac:dyDescent="0.25">
      <c r="A169" s="11" t="s">
        <v>190</v>
      </c>
      <c r="B169" s="12">
        <v>45331</v>
      </c>
      <c r="C169" s="12">
        <v>45335</v>
      </c>
      <c r="D169" s="11">
        <v>4</v>
      </c>
      <c r="E169" s="11" t="s">
        <v>19</v>
      </c>
      <c r="F169" s="11" t="s">
        <v>17</v>
      </c>
      <c r="G169" s="13">
        <v>5142.41</v>
      </c>
      <c r="H169" s="14">
        <v>88.67</v>
      </c>
      <c r="I169" s="11" t="s">
        <v>21</v>
      </c>
      <c r="J169" s="12">
        <v>45348</v>
      </c>
      <c r="K169" s="11">
        <v>8.9</v>
      </c>
      <c r="L169" s="11" t="str">
        <f t="shared" si="4"/>
        <v>February</v>
      </c>
      <c r="M169" s="11" t="str">
        <f t="shared" si="5"/>
        <v>2024</v>
      </c>
      <c r="N169" s="11" t="str" cm="1">
        <f t="array" ref="N169">_xlfn.IFS(H169&lt;=51,"low",H169&lt;=81,"Medium",H169&lt;=100,"high")</f>
        <v>high</v>
      </c>
      <c r="O169" s="11" t="str">
        <f>TEXT(J169,"mmmm")</f>
        <v>February</v>
      </c>
      <c r="P169" s="10" t="str" cm="1">
        <f t="array" ref="P169">_xlfn.IFS(D169&lt;=3,"fast",D169&lt;=7,"moderate",D169&gt;7,"slow")</f>
        <v>moderate</v>
      </c>
    </row>
    <row r="170" spans="1:16" ht="15.75" x14ac:dyDescent="0.25">
      <c r="A170" s="11" t="s">
        <v>191</v>
      </c>
      <c r="B170" s="12">
        <v>45307</v>
      </c>
      <c r="C170" s="12">
        <v>45310</v>
      </c>
      <c r="D170" s="11">
        <v>3</v>
      </c>
      <c r="E170" s="11" t="s">
        <v>41</v>
      </c>
      <c r="F170" s="11" t="s">
        <v>20</v>
      </c>
      <c r="G170" s="13">
        <v>2750.13</v>
      </c>
      <c r="H170" s="14">
        <v>58.31</v>
      </c>
      <c r="I170" s="11" t="s">
        <v>14</v>
      </c>
      <c r="J170" s="12"/>
      <c r="K170" s="11">
        <v>8.3000000000000007</v>
      </c>
      <c r="L170" s="11" t="str">
        <f t="shared" si="4"/>
        <v>January</v>
      </c>
      <c r="M170" s="11" t="str">
        <f t="shared" si="5"/>
        <v>2024</v>
      </c>
      <c r="N170" s="11" t="str" cm="1">
        <f t="array" ref="N170">_xlfn.IFS(H170&lt;=51,"low",H170&lt;=81,"Medium",H170&lt;=100,"high")</f>
        <v>Medium</v>
      </c>
      <c r="O170" s="11"/>
      <c r="P170" s="10" t="str" cm="1">
        <f t="array" ref="P170">_xlfn.IFS(D170&lt;=3,"fast",D170&lt;=7,"moderate",D170&gt;7,"slow")</f>
        <v>fast</v>
      </c>
    </row>
    <row r="171" spans="1:16" ht="15.75" x14ac:dyDescent="0.25">
      <c r="A171" s="11" t="s">
        <v>192</v>
      </c>
      <c r="B171" s="12">
        <v>45551</v>
      </c>
      <c r="C171" s="12">
        <v>45556</v>
      </c>
      <c r="D171" s="11">
        <v>5</v>
      </c>
      <c r="E171" s="11" t="s">
        <v>12</v>
      </c>
      <c r="F171" s="11" t="s">
        <v>13</v>
      </c>
      <c r="G171" s="13">
        <v>7075.2</v>
      </c>
      <c r="H171" s="14">
        <v>83.96</v>
      </c>
      <c r="I171" s="11" t="s">
        <v>21</v>
      </c>
      <c r="J171" s="12">
        <v>45585</v>
      </c>
      <c r="K171" s="11">
        <v>8.4</v>
      </c>
      <c r="L171" s="11" t="str">
        <f t="shared" si="4"/>
        <v>September</v>
      </c>
      <c r="M171" s="11" t="str">
        <f t="shared" si="5"/>
        <v>2024</v>
      </c>
      <c r="N171" s="11" t="str" cm="1">
        <f t="array" ref="N171">_xlfn.IFS(H171&lt;=51,"low",H171&lt;=81,"Medium",H171&lt;=100,"high")</f>
        <v>high</v>
      </c>
      <c r="O171" s="11" t="str">
        <f>TEXT(J171,"mmmm")</f>
        <v>October</v>
      </c>
      <c r="P171" s="10" t="str" cm="1">
        <f t="array" ref="P171">_xlfn.IFS(D171&lt;=3,"fast",D171&lt;=7,"moderate",D171&gt;7,"slow")</f>
        <v>moderate</v>
      </c>
    </row>
    <row r="172" spans="1:16" ht="15.75" x14ac:dyDescent="0.25">
      <c r="A172" s="11" t="s">
        <v>193</v>
      </c>
      <c r="B172" s="12">
        <v>45619</v>
      </c>
      <c r="C172" s="12">
        <v>45629</v>
      </c>
      <c r="D172" s="11">
        <v>10</v>
      </c>
      <c r="E172" s="11" t="s">
        <v>41</v>
      </c>
      <c r="F172" s="11" t="s">
        <v>20</v>
      </c>
      <c r="G172" s="13">
        <v>11467.97</v>
      </c>
      <c r="H172" s="14">
        <v>59.54</v>
      </c>
      <c r="I172" s="11" t="s">
        <v>14</v>
      </c>
      <c r="J172" s="12"/>
      <c r="K172" s="11">
        <v>7</v>
      </c>
      <c r="L172" s="11" t="str">
        <f t="shared" si="4"/>
        <v>November</v>
      </c>
      <c r="M172" s="11" t="str">
        <f t="shared" si="5"/>
        <v>2024</v>
      </c>
      <c r="N172" s="11" t="str" cm="1">
        <f t="array" ref="N172">_xlfn.IFS(H172&lt;=51,"low",H172&lt;=81,"Medium",H172&lt;=100,"high")</f>
        <v>Medium</v>
      </c>
      <c r="O172" s="11"/>
      <c r="P172" s="10" t="str" cm="1">
        <f t="array" ref="P172">_xlfn.IFS(D172&lt;=3,"fast",D172&lt;=7,"moderate",D172&gt;7,"slow")</f>
        <v>slow</v>
      </c>
    </row>
    <row r="173" spans="1:16" ht="15.75" x14ac:dyDescent="0.25">
      <c r="A173" s="11" t="s">
        <v>194</v>
      </c>
      <c r="B173" s="12">
        <v>45439</v>
      </c>
      <c r="C173" s="12">
        <v>45446</v>
      </c>
      <c r="D173" s="11">
        <v>7</v>
      </c>
      <c r="E173" s="11" t="s">
        <v>41</v>
      </c>
      <c r="F173" s="11" t="s">
        <v>20</v>
      </c>
      <c r="G173" s="13">
        <v>9233.16</v>
      </c>
      <c r="H173" s="14">
        <v>54.77</v>
      </c>
      <c r="I173" s="11" t="s">
        <v>14</v>
      </c>
      <c r="J173" s="12"/>
      <c r="K173" s="11">
        <v>7.2</v>
      </c>
      <c r="L173" s="11" t="str">
        <f t="shared" si="4"/>
        <v>May</v>
      </c>
      <c r="M173" s="11" t="str">
        <f t="shared" si="5"/>
        <v>2024</v>
      </c>
      <c r="N173" s="11" t="str" cm="1">
        <f t="array" ref="N173">_xlfn.IFS(H173&lt;=51,"low",H173&lt;=81,"Medium",H173&lt;=100,"high")</f>
        <v>Medium</v>
      </c>
      <c r="O173" s="11"/>
      <c r="P173" s="10" t="str" cm="1">
        <f t="array" ref="P173">_xlfn.IFS(D173&lt;=3,"fast",D173&lt;=7,"moderate",D173&gt;7,"slow")</f>
        <v>moderate</v>
      </c>
    </row>
    <row r="174" spans="1:16" ht="15.75" x14ac:dyDescent="0.25">
      <c r="A174" s="11" t="s">
        <v>195</v>
      </c>
      <c r="B174" s="12">
        <v>45263</v>
      </c>
      <c r="C174" s="12">
        <v>45265</v>
      </c>
      <c r="D174" s="11">
        <v>2</v>
      </c>
      <c r="E174" s="11" t="s">
        <v>25</v>
      </c>
      <c r="F174" s="11" t="s">
        <v>13</v>
      </c>
      <c r="G174" s="13">
        <v>2402.41</v>
      </c>
      <c r="H174" s="14">
        <v>97.1</v>
      </c>
      <c r="I174" s="11" t="s">
        <v>14</v>
      </c>
      <c r="J174" s="12"/>
      <c r="K174" s="11">
        <v>9.5</v>
      </c>
      <c r="L174" s="11" t="str">
        <f t="shared" si="4"/>
        <v>December</v>
      </c>
      <c r="M174" s="11" t="str">
        <f t="shared" si="5"/>
        <v>2023</v>
      </c>
      <c r="N174" s="11" t="str" cm="1">
        <f t="array" ref="N174">_xlfn.IFS(H174&lt;=51,"low",H174&lt;=81,"Medium",H174&lt;=100,"high")</f>
        <v>high</v>
      </c>
      <c r="O174" s="11"/>
      <c r="P174" s="10" t="str" cm="1">
        <f t="array" ref="P174">_xlfn.IFS(D174&lt;=3,"fast",D174&lt;=7,"moderate",D174&gt;7,"slow")</f>
        <v>fast</v>
      </c>
    </row>
    <row r="175" spans="1:16" ht="15.75" x14ac:dyDescent="0.25">
      <c r="A175" s="11" t="s">
        <v>196</v>
      </c>
      <c r="B175" s="12">
        <v>44955</v>
      </c>
      <c r="C175" s="12">
        <v>44964</v>
      </c>
      <c r="D175" s="11">
        <v>9</v>
      </c>
      <c r="E175" s="11" t="s">
        <v>12</v>
      </c>
      <c r="F175" s="11" t="s">
        <v>29</v>
      </c>
      <c r="G175" s="13">
        <v>13485.46</v>
      </c>
      <c r="H175" s="14">
        <v>42.91</v>
      </c>
      <c r="I175" s="11" t="s">
        <v>14</v>
      </c>
      <c r="J175" s="12"/>
      <c r="K175" s="11">
        <v>6.2</v>
      </c>
      <c r="L175" s="11" t="str">
        <f t="shared" si="4"/>
        <v>January</v>
      </c>
      <c r="M175" s="11" t="str">
        <f t="shared" si="5"/>
        <v>2023</v>
      </c>
      <c r="N175" s="11" t="str" cm="1">
        <f t="array" ref="N175">_xlfn.IFS(H175&lt;=51,"low",H175&lt;=81,"Medium",H175&lt;=100,"high")</f>
        <v>low</v>
      </c>
      <c r="O175" s="11"/>
      <c r="P175" s="10" t="str" cm="1">
        <f t="array" ref="P175">_xlfn.IFS(D175&lt;=3,"fast",D175&lt;=7,"moderate",D175&gt;7,"slow")</f>
        <v>slow</v>
      </c>
    </row>
    <row r="176" spans="1:16" ht="15.75" x14ac:dyDescent="0.25">
      <c r="A176" s="11" t="s">
        <v>197</v>
      </c>
      <c r="B176" s="12">
        <v>45399</v>
      </c>
      <c r="C176" s="12">
        <v>45412</v>
      </c>
      <c r="D176" s="11">
        <v>13</v>
      </c>
      <c r="E176" s="11" t="s">
        <v>12</v>
      </c>
      <c r="F176" s="11" t="s">
        <v>20</v>
      </c>
      <c r="G176" s="13">
        <v>17246.87</v>
      </c>
      <c r="H176" s="14">
        <v>36.32</v>
      </c>
      <c r="I176" s="11" t="s">
        <v>21</v>
      </c>
      <c r="J176" s="12">
        <v>45437</v>
      </c>
      <c r="K176" s="11">
        <v>5.4</v>
      </c>
      <c r="L176" s="11" t="str">
        <f t="shared" si="4"/>
        <v>April</v>
      </c>
      <c r="M176" s="11" t="str">
        <f t="shared" si="5"/>
        <v>2024</v>
      </c>
      <c r="N176" s="11" t="str" cm="1">
        <f t="array" ref="N176">_xlfn.IFS(H176&lt;=51,"low",H176&lt;=81,"Medium",H176&lt;=100,"high")</f>
        <v>low</v>
      </c>
      <c r="O176" s="11" t="str">
        <f>TEXT(J176,"mmmm")</f>
        <v>May</v>
      </c>
      <c r="P176" s="10" t="str" cm="1">
        <f t="array" ref="P176">_xlfn.IFS(D176&lt;=3,"fast",D176&lt;=7,"moderate",D176&gt;7,"slow")</f>
        <v>slow</v>
      </c>
    </row>
    <row r="177" spans="1:16" ht="15.75" x14ac:dyDescent="0.25">
      <c r="A177" s="11" t="s">
        <v>198</v>
      </c>
      <c r="B177" s="12">
        <v>45419</v>
      </c>
      <c r="C177" s="12">
        <v>45427</v>
      </c>
      <c r="D177" s="11">
        <v>8</v>
      </c>
      <c r="E177" s="11" t="s">
        <v>25</v>
      </c>
      <c r="F177" s="11" t="s">
        <v>20</v>
      </c>
      <c r="G177" s="13">
        <v>10359.09</v>
      </c>
      <c r="H177" s="14">
        <v>83.97</v>
      </c>
      <c r="I177" s="11" t="s">
        <v>14</v>
      </c>
      <c r="J177" s="12"/>
      <c r="K177" s="11">
        <v>7.9</v>
      </c>
      <c r="L177" s="11" t="str">
        <f t="shared" si="4"/>
        <v>May</v>
      </c>
      <c r="M177" s="11" t="str">
        <f t="shared" si="5"/>
        <v>2024</v>
      </c>
      <c r="N177" s="11" t="str" cm="1">
        <f t="array" ref="N177">_xlfn.IFS(H177&lt;=51,"low",H177&lt;=81,"Medium",H177&lt;=100,"high")</f>
        <v>high</v>
      </c>
      <c r="O177" s="11"/>
      <c r="P177" s="10" t="str" cm="1">
        <f t="array" ref="P177">_xlfn.IFS(D177&lt;=3,"fast",D177&lt;=7,"moderate",D177&gt;7,"slow")</f>
        <v>slow</v>
      </c>
    </row>
    <row r="178" spans="1:16" ht="15.75" x14ac:dyDescent="0.25">
      <c r="A178" s="11" t="s">
        <v>199</v>
      </c>
      <c r="B178" s="12">
        <v>45243</v>
      </c>
      <c r="C178" s="12">
        <v>45254</v>
      </c>
      <c r="D178" s="11">
        <v>11</v>
      </c>
      <c r="E178" s="11" t="s">
        <v>19</v>
      </c>
      <c r="F178" s="11" t="s">
        <v>29</v>
      </c>
      <c r="G178" s="13">
        <v>14795</v>
      </c>
      <c r="H178" s="14">
        <v>34.78</v>
      </c>
      <c r="I178" s="11" t="s">
        <v>21</v>
      </c>
      <c r="J178" s="12">
        <v>45279</v>
      </c>
      <c r="K178" s="11">
        <v>5.8</v>
      </c>
      <c r="L178" s="11" t="str">
        <f t="shared" si="4"/>
        <v>November</v>
      </c>
      <c r="M178" s="11" t="str">
        <f t="shared" si="5"/>
        <v>2023</v>
      </c>
      <c r="N178" s="11" t="str" cm="1">
        <f t="array" ref="N178">_xlfn.IFS(H178&lt;=51,"low",H178&lt;=81,"Medium",H178&lt;=100,"high")</f>
        <v>low</v>
      </c>
      <c r="O178" s="11" t="str">
        <f>TEXT(J178,"mmmm")</f>
        <v>December</v>
      </c>
      <c r="P178" s="10" t="str" cm="1">
        <f t="array" ref="P178">_xlfn.IFS(D178&lt;=3,"fast",D178&lt;=7,"moderate",D178&gt;7,"slow")</f>
        <v>slow</v>
      </c>
    </row>
    <row r="179" spans="1:16" ht="15.75" x14ac:dyDescent="0.25">
      <c r="A179" s="11" t="s">
        <v>200</v>
      </c>
      <c r="B179" s="12">
        <v>45131</v>
      </c>
      <c r="C179" s="12">
        <v>45135</v>
      </c>
      <c r="D179" s="11">
        <v>4</v>
      </c>
      <c r="E179" s="11" t="s">
        <v>41</v>
      </c>
      <c r="F179" s="11" t="s">
        <v>20</v>
      </c>
      <c r="G179" s="13">
        <v>3600.76</v>
      </c>
      <c r="H179" s="14">
        <v>88.6</v>
      </c>
      <c r="I179" s="11" t="s">
        <v>14</v>
      </c>
      <c r="J179" s="12"/>
      <c r="K179" s="11">
        <v>9.1</v>
      </c>
      <c r="L179" s="11" t="str">
        <f t="shared" si="4"/>
        <v>July</v>
      </c>
      <c r="M179" s="11" t="str">
        <f t="shared" si="5"/>
        <v>2023</v>
      </c>
      <c r="N179" s="11" t="str" cm="1">
        <f t="array" ref="N179">_xlfn.IFS(H179&lt;=51,"low",H179&lt;=81,"Medium",H179&lt;=100,"high")</f>
        <v>high</v>
      </c>
      <c r="O179" s="11"/>
      <c r="P179" s="10" t="str" cm="1">
        <f t="array" ref="P179">_xlfn.IFS(D179&lt;=3,"fast",D179&lt;=7,"moderate",D179&gt;7,"slow")</f>
        <v>moderate</v>
      </c>
    </row>
    <row r="180" spans="1:16" ht="15.75" x14ac:dyDescent="0.25">
      <c r="A180" s="11" t="s">
        <v>201</v>
      </c>
      <c r="B180" s="12">
        <v>45103</v>
      </c>
      <c r="C180" s="12">
        <v>45105</v>
      </c>
      <c r="D180" s="11">
        <v>2</v>
      </c>
      <c r="E180" s="11" t="s">
        <v>16</v>
      </c>
      <c r="F180" s="11" t="s">
        <v>20</v>
      </c>
      <c r="G180" s="13">
        <v>1886.36</v>
      </c>
      <c r="H180" s="14">
        <v>60.6</v>
      </c>
      <c r="I180" s="11" t="s">
        <v>21</v>
      </c>
      <c r="J180" s="12">
        <v>45107</v>
      </c>
      <c r="K180" s="11">
        <v>8.5</v>
      </c>
      <c r="L180" s="11" t="str">
        <f t="shared" si="4"/>
        <v>June</v>
      </c>
      <c r="M180" s="11" t="str">
        <f t="shared" si="5"/>
        <v>2023</v>
      </c>
      <c r="N180" s="11" t="str" cm="1">
        <f t="array" ref="N180">_xlfn.IFS(H180&lt;=51,"low",H180&lt;=81,"Medium",H180&lt;=100,"high")</f>
        <v>Medium</v>
      </c>
      <c r="O180" s="11" t="str">
        <f>TEXT(J180,"mmmm")</f>
        <v>June</v>
      </c>
      <c r="P180" s="10" t="str" cm="1">
        <f t="array" ref="P180">_xlfn.IFS(D180&lt;=3,"fast",D180&lt;=7,"moderate",D180&gt;7,"slow")</f>
        <v>fast</v>
      </c>
    </row>
    <row r="181" spans="1:16" ht="15.75" x14ac:dyDescent="0.25">
      <c r="A181" s="11" t="s">
        <v>202</v>
      </c>
      <c r="B181" s="12">
        <v>45699</v>
      </c>
      <c r="C181" s="12">
        <v>45705</v>
      </c>
      <c r="D181" s="11">
        <v>6</v>
      </c>
      <c r="E181" s="11" t="s">
        <v>41</v>
      </c>
      <c r="F181" s="11" t="s">
        <v>20</v>
      </c>
      <c r="G181" s="13">
        <v>7799.07</v>
      </c>
      <c r="H181" s="14">
        <v>94.09</v>
      </c>
      <c r="I181" s="11" t="s">
        <v>14</v>
      </c>
      <c r="J181" s="12"/>
      <c r="K181" s="11">
        <v>8.6</v>
      </c>
      <c r="L181" s="11" t="str">
        <f t="shared" si="4"/>
        <v>February</v>
      </c>
      <c r="M181" s="11" t="str">
        <f t="shared" si="5"/>
        <v>2025</v>
      </c>
      <c r="N181" s="11" t="str" cm="1">
        <f t="array" ref="N181">_xlfn.IFS(H181&lt;=51,"low",H181&lt;=81,"Medium",H181&lt;=100,"high")</f>
        <v>high</v>
      </c>
      <c r="O181" s="11"/>
      <c r="P181" s="10" t="str" cm="1">
        <f t="array" ref="P181">_xlfn.IFS(D181&lt;=3,"fast",D181&lt;=7,"moderate",D181&gt;7,"slow")</f>
        <v>moderate</v>
      </c>
    </row>
    <row r="182" spans="1:16" ht="15.75" x14ac:dyDescent="0.25">
      <c r="A182" s="11" t="s">
        <v>203</v>
      </c>
      <c r="B182" s="12">
        <v>45435</v>
      </c>
      <c r="C182" s="12">
        <v>45449</v>
      </c>
      <c r="D182" s="11">
        <v>14</v>
      </c>
      <c r="E182" s="11" t="s">
        <v>41</v>
      </c>
      <c r="F182" s="11" t="s">
        <v>26</v>
      </c>
      <c r="G182" s="13">
        <v>16041.02</v>
      </c>
      <c r="H182" s="14">
        <v>80.510000000000005</v>
      </c>
      <c r="I182" s="11" t="s">
        <v>14</v>
      </c>
      <c r="J182" s="12"/>
      <c r="K182" s="11">
        <v>6.9</v>
      </c>
      <c r="L182" s="11" t="str">
        <f t="shared" si="4"/>
        <v>May</v>
      </c>
      <c r="M182" s="11" t="str">
        <f t="shared" si="5"/>
        <v>2024</v>
      </c>
      <c r="N182" s="11" t="str" cm="1">
        <f t="array" ref="N182">_xlfn.IFS(H182&lt;=51,"low",H182&lt;=81,"Medium",H182&lt;=100,"high")</f>
        <v>Medium</v>
      </c>
      <c r="O182" s="11"/>
      <c r="P182" s="10" t="str" cm="1">
        <f t="array" ref="P182">_xlfn.IFS(D182&lt;=3,"fast",D182&lt;=7,"moderate",D182&gt;7,"slow")</f>
        <v>slow</v>
      </c>
    </row>
    <row r="183" spans="1:16" ht="15.75" x14ac:dyDescent="0.25">
      <c r="A183" s="11" t="s">
        <v>204</v>
      </c>
      <c r="B183" s="12">
        <v>45667</v>
      </c>
      <c r="C183" s="12">
        <v>45672</v>
      </c>
      <c r="D183" s="11">
        <v>5</v>
      </c>
      <c r="E183" s="11" t="s">
        <v>19</v>
      </c>
      <c r="F183" s="11" t="s">
        <v>29</v>
      </c>
      <c r="G183" s="13">
        <v>6641.22</v>
      </c>
      <c r="H183" s="14">
        <v>72.73</v>
      </c>
      <c r="I183" s="11" t="s">
        <v>21</v>
      </c>
      <c r="J183" s="12">
        <v>45675</v>
      </c>
      <c r="K183" s="11">
        <v>8.1999999999999993</v>
      </c>
      <c r="L183" s="11" t="str">
        <f t="shared" si="4"/>
        <v>January</v>
      </c>
      <c r="M183" s="11" t="str">
        <f t="shared" si="5"/>
        <v>2025</v>
      </c>
      <c r="N183" s="11" t="str" cm="1">
        <f t="array" ref="N183">_xlfn.IFS(H183&lt;=51,"low",H183&lt;=81,"Medium",H183&lt;=100,"high")</f>
        <v>Medium</v>
      </c>
      <c r="O183" s="11" t="str">
        <f>TEXT(J183,"mmmm")</f>
        <v>January</v>
      </c>
      <c r="P183" s="10" t="str" cm="1">
        <f t="array" ref="P183">_xlfn.IFS(D183&lt;=3,"fast",D183&lt;=7,"moderate",D183&gt;7,"slow")</f>
        <v>moderate</v>
      </c>
    </row>
    <row r="184" spans="1:16" ht="15.75" x14ac:dyDescent="0.25">
      <c r="A184" s="11" t="s">
        <v>205</v>
      </c>
      <c r="B184" s="12">
        <v>45259</v>
      </c>
      <c r="C184" s="12">
        <v>45270</v>
      </c>
      <c r="D184" s="11">
        <v>11</v>
      </c>
      <c r="E184" s="11" t="s">
        <v>41</v>
      </c>
      <c r="F184" s="11" t="s">
        <v>20</v>
      </c>
      <c r="G184" s="13">
        <v>9592.4500000000007</v>
      </c>
      <c r="H184" s="14">
        <v>96.45</v>
      </c>
      <c r="I184" s="11" t="s">
        <v>21</v>
      </c>
      <c r="J184" s="12">
        <v>45277</v>
      </c>
      <c r="K184" s="11">
        <v>8.4</v>
      </c>
      <c r="L184" s="11" t="str">
        <f t="shared" si="4"/>
        <v>November</v>
      </c>
      <c r="M184" s="11" t="str">
        <f t="shared" si="5"/>
        <v>2023</v>
      </c>
      <c r="N184" s="11" t="str" cm="1">
        <f t="array" ref="N184">_xlfn.IFS(H184&lt;=51,"low",H184&lt;=81,"Medium",H184&lt;=100,"high")</f>
        <v>high</v>
      </c>
      <c r="O184" s="11" t="str">
        <f>TEXT(J184,"mmmm")</f>
        <v>December</v>
      </c>
      <c r="P184" s="10" t="str" cm="1">
        <f t="array" ref="P184">_xlfn.IFS(D184&lt;=3,"fast",D184&lt;=7,"moderate",D184&gt;7,"slow")</f>
        <v>slow</v>
      </c>
    </row>
    <row r="185" spans="1:16" ht="15.75" x14ac:dyDescent="0.25">
      <c r="A185" s="11" t="s">
        <v>206</v>
      </c>
      <c r="B185" s="12">
        <v>45075</v>
      </c>
      <c r="C185" s="12">
        <v>45084</v>
      </c>
      <c r="D185" s="11">
        <v>9</v>
      </c>
      <c r="E185" s="11" t="s">
        <v>25</v>
      </c>
      <c r="F185" s="11" t="s">
        <v>29</v>
      </c>
      <c r="G185" s="13">
        <v>10579.83</v>
      </c>
      <c r="H185" s="14">
        <v>57.77</v>
      </c>
      <c r="I185" s="11" t="s">
        <v>21</v>
      </c>
      <c r="J185" s="12">
        <v>45105</v>
      </c>
      <c r="K185" s="11">
        <v>7.1</v>
      </c>
      <c r="L185" s="11" t="str">
        <f t="shared" si="4"/>
        <v>May</v>
      </c>
      <c r="M185" s="11" t="str">
        <f t="shared" si="5"/>
        <v>2023</v>
      </c>
      <c r="N185" s="11" t="str" cm="1">
        <f t="array" ref="N185">_xlfn.IFS(H185&lt;=51,"low",H185&lt;=81,"Medium",H185&lt;=100,"high")</f>
        <v>Medium</v>
      </c>
      <c r="O185" s="11" t="str">
        <f>TEXT(J185,"mmmm")</f>
        <v>June</v>
      </c>
      <c r="P185" s="10" t="str" cm="1">
        <f t="array" ref="P185">_xlfn.IFS(D185&lt;=3,"fast",D185&lt;=7,"moderate",D185&gt;7,"slow")</f>
        <v>slow</v>
      </c>
    </row>
    <row r="186" spans="1:16" ht="15.75" x14ac:dyDescent="0.25">
      <c r="A186" s="11" t="s">
        <v>207</v>
      </c>
      <c r="B186" s="12">
        <v>45611</v>
      </c>
      <c r="C186" s="12">
        <v>45613</v>
      </c>
      <c r="D186" s="11">
        <v>2</v>
      </c>
      <c r="E186" s="11" t="s">
        <v>25</v>
      </c>
      <c r="F186" s="11" t="s">
        <v>17</v>
      </c>
      <c r="G186" s="13">
        <v>2130.35</v>
      </c>
      <c r="H186" s="14">
        <v>96.79</v>
      </c>
      <c r="I186" s="11" t="s">
        <v>14</v>
      </c>
      <c r="J186" s="12"/>
      <c r="K186" s="11">
        <v>9.6</v>
      </c>
      <c r="L186" s="11" t="str">
        <f t="shared" si="4"/>
        <v>November</v>
      </c>
      <c r="M186" s="11" t="str">
        <f t="shared" si="5"/>
        <v>2024</v>
      </c>
      <c r="N186" s="11" t="str" cm="1">
        <f t="array" ref="N186">_xlfn.IFS(H186&lt;=51,"low",H186&lt;=81,"Medium",H186&lt;=100,"high")</f>
        <v>high</v>
      </c>
      <c r="O186" s="11"/>
      <c r="P186" s="10" t="str" cm="1">
        <f t="array" ref="P186">_xlfn.IFS(D186&lt;=3,"fast",D186&lt;=7,"moderate",D186&gt;7,"slow")</f>
        <v>fast</v>
      </c>
    </row>
    <row r="187" spans="1:16" ht="15.75" x14ac:dyDescent="0.25">
      <c r="A187" s="11" t="s">
        <v>208</v>
      </c>
      <c r="B187" s="12">
        <v>45527</v>
      </c>
      <c r="C187" s="12">
        <v>45538</v>
      </c>
      <c r="D187" s="11">
        <v>11</v>
      </c>
      <c r="E187" s="11" t="s">
        <v>12</v>
      </c>
      <c r="F187" s="11" t="s">
        <v>17</v>
      </c>
      <c r="G187" s="13">
        <v>12318.9</v>
      </c>
      <c r="H187" s="14">
        <v>39.450000000000003</v>
      </c>
      <c r="I187" s="11" t="s">
        <v>14</v>
      </c>
      <c r="J187" s="12"/>
      <c r="K187" s="11">
        <v>6.3</v>
      </c>
      <c r="L187" s="11" t="str">
        <f t="shared" si="4"/>
        <v>August</v>
      </c>
      <c r="M187" s="11" t="str">
        <f t="shared" si="5"/>
        <v>2024</v>
      </c>
      <c r="N187" s="11" t="str" cm="1">
        <f t="array" ref="N187">_xlfn.IFS(H187&lt;=51,"low",H187&lt;=81,"Medium",H187&lt;=100,"high")</f>
        <v>low</v>
      </c>
      <c r="O187" s="11"/>
      <c r="P187" s="10" t="str" cm="1">
        <f t="array" ref="P187">_xlfn.IFS(D187&lt;=3,"fast",D187&lt;=7,"moderate",D187&gt;7,"slow")</f>
        <v>slow</v>
      </c>
    </row>
    <row r="188" spans="1:16" ht="15.75" x14ac:dyDescent="0.25">
      <c r="A188" s="11" t="s">
        <v>209</v>
      </c>
      <c r="B188" s="12">
        <v>45635</v>
      </c>
      <c r="C188" s="12">
        <v>45637</v>
      </c>
      <c r="D188" s="11">
        <v>2</v>
      </c>
      <c r="E188" s="11" t="s">
        <v>16</v>
      </c>
      <c r="F188" s="11" t="s">
        <v>20</v>
      </c>
      <c r="G188" s="13">
        <v>2445.54</v>
      </c>
      <c r="H188" s="14">
        <v>63.86</v>
      </c>
      <c r="I188" s="11" t="s">
        <v>21</v>
      </c>
      <c r="J188" s="12">
        <v>45655</v>
      </c>
      <c r="K188" s="11">
        <v>8.5</v>
      </c>
      <c r="L188" s="11" t="str">
        <f t="shared" si="4"/>
        <v>December</v>
      </c>
      <c r="M188" s="11" t="str">
        <f t="shared" si="5"/>
        <v>2024</v>
      </c>
      <c r="N188" s="11" t="str" cm="1">
        <f t="array" ref="N188">_xlfn.IFS(H188&lt;=51,"low",H188&lt;=81,"Medium",H188&lt;=100,"high")</f>
        <v>Medium</v>
      </c>
      <c r="O188" s="11" t="str">
        <f>TEXT(J188,"mmmm")</f>
        <v>December</v>
      </c>
      <c r="P188" s="10" t="str" cm="1">
        <f t="array" ref="P188">_xlfn.IFS(D188&lt;=3,"fast",D188&lt;=7,"moderate",D188&gt;7,"slow")</f>
        <v>fast</v>
      </c>
    </row>
    <row r="189" spans="1:16" ht="15.75" x14ac:dyDescent="0.25">
      <c r="A189" s="11" t="s">
        <v>210</v>
      </c>
      <c r="B189" s="12">
        <v>45607</v>
      </c>
      <c r="C189" s="12">
        <v>45620</v>
      </c>
      <c r="D189" s="11">
        <v>13</v>
      </c>
      <c r="E189" s="11" t="s">
        <v>41</v>
      </c>
      <c r="F189" s="11" t="s">
        <v>29</v>
      </c>
      <c r="G189" s="13">
        <v>14970.82</v>
      </c>
      <c r="H189" s="14">
        <v>48.89</v>
      </c>
      <c r="I189" s="11" t="s">
        <v>14</v>
      </c>
      <c r="J189" s="12"/>
      <c r="K189" s="11">
        <v>6.2</v>
      </c>
      <c r="L189" s="11" t="str">
        <f t="shared" si="4"/>
        <v>November</v>
      </c>
      <c r="M189" s="11" t="str">
        <f t="shared" si="5"/>
        <v>2024</v>
      </c>
      <c r="N189" s="11" t="str" cm="1">
        <f t="array" ref="N189">_xlfn.IFS(H189&lt;=51,"low",H189&lt;=81,"Medium",H189&lt;=100,"high")</f>
        <v>low</v>
      </c>
      <c r="O189" s="11"/>
      <c r="P189" s="10" t="str" cm="1">
        <f t="array" ref="P189">_xlfn.IFS(D189&lt;=3,"fast",D189&lt;=7,"moderate",D189&gt;7,"slow")</f>
        <v>slow</v>
      </c>
    </row>
    <row r="190" spans="1:16" ht="15.75" x14ac:dyDescent="0.25">
      <c r="A190" s="11" t="s">
        <v>211</v>
      </c>
      <c r="B190" s="12">
        <v>45659</v>
      </c>
      <c r="C190" s="12">
        <v>45664</v>
      </c>
      <c r="D190" s="11">
        <v>5</v>
      </c>
      <c r="E190" s="11" t="s">
        <v>41</v>
      </c>
      <c r="F190" s="11" t="s">
        <v>29</v>
      </c>
      <c r="G190" s="13">
        <v>5889.51</v>
      </c>
      <c r="H190" s="14">
        <v>67.790000000000006</v>
      </c>
      <c r="I190" s="11" t="s">
        <v>21</v>
      </c>
      <c r="J190" s="12">
        <v>45667</v>
      </c>
      <c r="K190" s="11">
        <v>8.1</v>
      </c>
      <c r="L190" s="11" t="str">
        <f t="shared" si="4"/>
        <v>January</v>
      </c>
      <c r="M190" s="11" t="str">
        <f t="shared" si="5"/>
        <v>2025</v>
      </c>
      <c r="N190" s="11" t="str" cm="1">
        <f t="array" ref="N190">_xlfn.IFS(H190&lt;=51,"low",H190&lt;=81,"Medium",H190&lt;=100,"high")</f>
        <v>Medium</v>
      </c>
      <c r="O190" s="11" t="str">
        <f>TEXT(J190,"mmmm")</f>
        <v>January</v>
      </c>
      <c r="P190" s="10" t="str" cm="1">
        <f t="array" ref="P190">_xlfn.IFS(D190&lt;=3,"fast",D190&lt;=7,"moderate",D190&gt;7,"slow")</f>
        <v>moderate</v>
      </c>
    </row>
    <row r="191" spans="1:16" ht="15.75" x14ac:dyDescent="0.25">
      <c r="A191" s="11" t="s">
        <v>212</v>
      </c>
      <c r="B191" s="12">
        <v>45079</v>
      </c>
      <c r="C191" s="12">
        <v>45088</v>
      </c>
      <c r="D191" s="11">
        <v>9</v>
      </c>
      <c r="E191" s="11" t="s">
        <v>19</v>
      </c>
      <c r="F191" s="11" t="s">
        <v>29</v>
      </c>
      <c r="G191" s="13">
        <v>10264.049999999999</v>
      </c>
      <c r="H191" s="14">
        <v>41.34</v>
      </c>
      <c r="I191" s="11" t="s">
        <v>14</v>
      </c>
      <c r="J191" s="12"/>
      <c r="K191" s="11">
        <v>6.6</v>
      </c>
      <c r="L191" s="11" t="str">
        <f t="shared" si="4"/>
        <v>June</v>
      </c>
      <c r="M191" s="11" t="str">
        <f t="shared" si="5"/>
        <v>2023</v>
      </c>
      <c r="N191" s="11" t="str" cm="1">
        <f t="array" ref="N191">_xlfn.IFS(H191&lt;=51,"low",H191&lt;=81,"Medium",H191&lt;=100,"high")</f>
        <v>low</v>
      </c>
      <c r="O191" s="11"/>
      <c r="P191" s="10" t="str" cm="1">
        <f t="array" ref="P191">_xlfn.IFS(D191&lt;=3,"fast",D191&lt;=7,"moderate",D191&gt;7,"slow")</f>
        <v>slow</v>
      </c>
    </row>
    <row r="192" spans="1:16" ht="15.75" x14ac:dyDescent="0.25">
      <c r="A192" s="11" t="s">
        <v>213</v>
      </c>
      <c r="B192" s="12">
        <v>45663</v>
      </c>
      <c r="C192" s="12">
        <v>45669</v>
      </c>
      <c r="D192" s="11">
        <v>6</v>
      </c>
      <c r="E192" s="11" t="s">
        <v>25</v>
      </c>
      <c r="F192" s="11" t="s">
        <v>26</v>
      </c>
      <c r="G192" s="13">
        <v>6517.61</v>
      </c>
      <c r="H192" s="14">
        <v>88.91</v>
      </c>
      <c r="I192" s="11" t="s">
        <v>21</v>
      </c>
      <c r="J192" s="12">
        <v>45679</v>
      </c>
      <c r="K192" s="11">
        <v>8.6999999999999993</v>
      </c>
      <c r="L192" s="11" t="str">
        <f t="shared" si="4"/>
        <v>January</v>
      </c>
      <c r="M192" s="11" t="str">
        <f t="shared" si="5"/>
        <v>2025</v>
      </c>
      <c r="N192" s="11" t="str" cm="1">
        <f t="array" ref="N192">_xlfn.IFS(H192&lt;=51,"low",H192&lt;=81,"Medium",H192&lt;=100,"high")</f>
        <v>high</v>
      </c>
      <c r="O192" s="11" t="str">
        <f>TEXT(J192,"mmmm")</f>
        <v>January</v>
      </c>
      <c r="P192" s="10" t="str" cm="1">
        <f t="array" ref="P192">_xlfn.IFS(D192&lt;=3,"fast",D192&lt;=7,"moderate",D192&gt;7,"slow")</f>
        <v>moderate</v>
      </c>
    </row>
    <row r="193" spans="1:16" ht="15.75" x14ac:dyDescent="0.25">
      <c r="A193" s="11" t="s">
        <v>214</v>
      </c>
      <c r="B193" s="12">
        <v>45039</v>
      </c>
      <c r="C193" s="12">
        <v>45042</v>
      </c>
      <c r="D193" s="11">
        <v>3</v>
      </c>
      <c r="E193" s="11" t="s">
        <v>16</v>
      </c>
      <c r="F193" s="11" t="s">
        <v>17</v>
      </c>
      <c r="G193" s="13">
        <v>4020.95</v>
      </c>
      <c r="H193" s="14">
        <v>89.25</v>
      </c>
      <c r="I193" s="11" t="s">
        <v>21</v>
      </c>
      <c r="J193" s="12">
        <v>45064</v>
      </c>
      <c r="K193" s="11">
        <v>9.1</v>
      </c>
      <c r="L193" s="11" t="str">
        <f t="shared" si="4"/>
        <v>April</v>
      </c>
      <c r="M193" s="11" t="str">
        <f t="shared" si="5"/>
        <v>2023</v>
      </c>
      <c r="N193" s="11" t="str" cm="1">
        <f t="array" ref="N193">_xlfn.IFS(H193&lt;=51,"low",H193&lt;=81,"Medium",H193&lt;=100,"high")</f>
        <v>high</v>
      </c>
      <c r="O193" s="11" t="str">
        <f>TEXT(J193,"mmmm")</f>
        <v>May</v>
      </c>
      <c r="P193" s="10" t="str" cm="1">
        <f t="array" ref="P193">_xlfn.IFS(D193&lt;=3,"fast",D193&lt;=7,"moderate",D193&gt;7,"slow")</f>
        <v>fast</v>
      </c>
    </row>
    <row r="194" spans="1:16" ht="15.75" x14ac:dyDescent="0.25">
      <c r="A194" s="11" t="s">
        <v>215</v>
      </c>
      <c r="B194" s="12">
        <v>45123</v>
      </c>
      <c r="C194" s="12">
        <v>45130</v>
      </c>
      <c r="D194" s="11">
        <v>7</v>
      </c>
      <c r="E194" s="11" t="s">
        <v>12</v>
      </c>
      <c r="F194" s="11" t="s">
        <v>29</v>
      </c>
      <c r="G194" s="13">
        <v>5659.8</v>
      </c>
      <c r="H194" s="14">
        <v>96.87</v>
      </c>
      <c r="I194" s="11" t="s">
        <v>21</v>
      </c>
      <c r="J194" s="12">
        <v>45159</v>
      </c>
      <c r="K194" s="11">
        <v>9</v>
      </c>
      <c r="L194" s="11" t="str">
        <f t="shared" si="4"/>
        <v>July</v>
      </c>
      <c r="M194" s="11" t="str">
        <f t="shared" si="5"/>
        <v>2023</v>
      </c>
      <c r="N194" s="11" t="str" cm="1">
        <f t="array" ref="N194">_xlfn.IFS(H194&lt;=51,"low",H194&lt;=81,"Medium",H194&lt;=100,"high")</f>
        <v>high</v>
      </c>
      <c r="O194" s="11" t="str">
        <f>TEXT(J194,"mmmm")</f>
        <v>August</v>
      </c>
      <c r="P194" s="10" t="str" cm="1">
        <f t="array" ref="P194">_xlfn.IFS(D194&lt;=3,"fast",D194&lt;=7,"moderate",D194&gt;7,"slow")</f>
        <v>moderate</v>
      </c>
    </row>
    <row r="195" spans="1:16" ht="15.75" x14ac:dyDescent="0.25">
      <c r="A195" s="11" t="s">
        <v>216</v>
      </c>
      <c r="B195" s="12">
        <v>45427</v>
      </c>
      <c r="C195" s="12">
        <v>45433</v>
      </c>
      <c r="D195" s="11">
        <v>6</v>
      </c>
      <c r="E195" s="11" t="s">
        <v>25</v>
      </c>
      <c r="F195" s="11" t="s">
        <v>29</v>
      </c>
      <c r="G195" s="13">
        <v>7313.46</v>
      </c>
      <c r="H195" s="14">
        <v>40.83</v>
      </c>
      <c r="I195" s="11" t="s">
        <v>14</v>
      </c>
      <c r="J195" s="12"/>
      <c r="K195" s="11">
        <v>7.1</v>
      </c>
      <c r="L195" s="11" t="str">
        <f t="shared" ref="L195:L201" si="6">TEXT(B195,"mmmm")</f>
        <v>May</v>
      </c>
      <c r="M195" s="11" t="str">
        <f t="shared" ref="M195:M201" si="7">TEXT(B195,"yyyy")</f>
        <v>2024</v>
      </c>
      <c r="N195" s="11" t="str" cm="1">
        <f t="array" ref="N195">_xlfn.IFS(H195&lt;=51,"low",H195&lt;=81,"Medium",H195&lt;=100,"high")</f>
        <v>low</v>
      </c>
      <c r="O195" s="11"/>
      <c r="P195" s="10" t="str" cm="1">
        <f t="array" ref="P195">_xlfn.IFS(D195&lt;=3,"fast",D195&lt;=7,"moderate",D195&gt;7,"slow")</f>
        <v>moderate</v>
      </c>
    </row>
    <row r="196" spans="1:16" ht="15.75" x14ac:dyDescent="0.25">
      <c r="A196" s="11" t="s">
        <v>217</v>
      </c>
      <c r="B196" s="12">
        <v>45095</v>
      </c>
      <c r="C196" s="12">
        <v>45098</v>
      </c>
      <c r="D196" s="11">
        <v>3</v>
      </c>
      <c r="E196" s="11" t="s">
        <v>12</v>
      </c>
      <c r="F196" s="11" t="s">
        <v>26</v>
      </c>
      <c r="G196" s="13">
        <v>3587.57</v>
      </c>
      <c r="H196" s="14">
        <v>73.63</v>
      </c>
      <c r="I196" s="11" t="s">
        <v>14</v>
      </c>
      <c r="J196" s="12"/>
      <c r="K196" s="11">
        <v>8.6999999999999993</v>
      </c>
      <c r="L196" s="11" t="str">
        <f t="shared" si="6"/>
        <v>June</v>
      </c>
      <c r="M196" s="11" t="str">
        <f t="shared" si="7"/>
        <v>2023</v>
      </c>
      <c r="N196" s="11" t="str" cm="1">
        <f t="array" ref="N196">_xlfn.IFS(H196&lt;=51,"low",H196&lt;=81,"Medium",H196&lt;=100,"high")</f>
        <v>Medium</v>
      </c>
      <c r="O196" s="11"/>
      <c r="P196" s="10" t="str" cm="1">
        <f t="array" ref="P196">_xlfn.IFS(D196&lt;=3,"fast",D196&lt;=7,"moderate",D196&gt;7,"slow")</f>
        <v>fast</v>
      </c>
    </row>
    <row r="197" spans="1:16" ht="15.75" x14ac:dyDescent="0.25">
      <c r="A197" s="11" t="s">
        <v>218</v>
      </c>
      <c r="B197" s="12">
        <v>45647</v>
      </c>
      <c r="C197" s="12">
        <v>45661</v>
      </c>
      <c r="D197" s="11">
        <v>14</v>
      </c>
      <c r="E197" s="11" t="s">
        <v>19</v>
      </c>
      <c r="F197" s="11" t="s">
        <v>26</v>
      </c>
      <c r="G197" s="13">
        <v>18218.55</v>
      </c>
      <c r="H197" s="14">
        <v>63.2</v>
      </c>
      <c r="I197" s="11" t="s">
        <v>14</v>
      </c>
      <c r="J197" s="12"/>
      <c r="K197" s="11">
        <v>6.1</v>
      </c>
      <c r="L197" s="11" t="str">
        <f t="shared" si="6"/>
        <v>December</v>
      </c>
      <c r="M197" s="11" t="str">
        <f t="shared" si="7"/>
        <v>2024</v>
      </c>
      <c r="N197" s="11" t="str" cm="1">
        <f t="array" ref="N197">_xlfn.IFS(H197&lt;=51,"low",H197&lt;=81,"Medium",H197&lt;=100,"high")</f>
        <v>Medium</v>
      </c>
      <c r="O197" s="11"/>
      <c r="P197" s="10" t="str" cm="1">
        <f t="array" ref="P197">_xlfn.IFS(D197&lt;=3,"fast",D197&lt;=7,"moderate",D197&gt;7,"slow")</f>
        <v>slow</v>
      </c>
    </row>
    <row r="198" spans="1:16" ht="15.75" x14ac:dyDescent="0.25">
      <c r="A198" s="11" t="s">
        <v>219</v>
      </c>
      <c r="B198" s="12">
        <v>45003</v>
      </c>
      <c r="C198" s="12">
        <v>45015</v>
      </c>
      <c r="D198" s="11">
        <v>12</v>
      </c>
      <c r="E198" s="11" t="s">
        <v>19</v>
      </c>
      <c r="F198" s="11" t="s">
        <v>29</v>
      </c>
      <c r="G198" s="13">
        <v>14631.85</v>
      </c>
      <c r="H198" s="14">
        <v>54.11</v>
      </c>
      <c r="I198" s="11" t="s">
        <v>21</v>
      </c>
      <c r="J198" s="12">
        <v>45022</v>
      </c>
      <c r="K198" s="11">
        <v>6.4</v>
      </c>
      <c r="L198" s="11" t="str">
        <f t="shared" si="6"/>
        <v>March</v>
      </c>
      <c r="M198" s="11" t="str">
        <f t="shared" si="7"/>
        <v>2023</v>
      </c>
      <c r="N198" s="11" t="str" cm="1">
        <f t="array" ref="N198">_xlfn.IFS(H198&lt;=51,"low",H198&lt;=81,"Medium",H198&lt;=100,"high")</f>
        <v>Medium</v>
      </c>
      <c r="O198" s="11" t="str">
        <f>TEXT(J198,"mmmm")</f>
        <v>April</v>
      </c>
      <c r="P198" s="10" t="str" cm="1">
        <f t="array" ref="P198">_xlfn.IFS(D198&lt;=3,"fast",D198&lt;=7,"moderate",D198&gt;7,"slow")</f>
        <v>slow</v>
      </c>
    </row>
    <row r="199" spans="1:16" ht="15.75" x14ac:dyDescent="0.25">
      <c r="A199" s="11" t="s">
        <v>220</v>
      </c>
      <c r="B199" s="12">
        <v>44971</v>
      </c>
      <c r="C199" s="12">
        <v>44983</v>
      </c>
      <c r="D199" s="11">
        <v>12</v>
      </c>
      <c r="E199" s="11" t="s">
        <v>41</v>
      </c>
      <c r="F199" s="11" t="s">
        <v>13</v>
      </c>
      <c r="G199" s="13">
        <v>16545.11</v>
      </c>
      <c r="H199" s="14">
        <v>54.61</v>
      </c>
      <c r="I199" s="11" t="s">
        <v>14</v>
      </c>
      <c r="J199" s="12"/>
      <c r="K199" s="11">
        <v>6.1</v>
      </c>
      <c r="L199" s="11" t="str">
        <f t="shared" si="6"/>
        <v>February</v>
      </c>
      <c r="M199" s="11" t="str">
        <f t="shared" si="7"/>
        <v>2023</v>
      </c>
      <c r="N199" s="11" t="str" cm="1">
        <f t="array" ref="N199">_xlfn.IFS(H199&lt;=51,"low",H199&lt;=81,"Medium",H199&lt;=100,"high")</f>
        <v>Medium</v>
      </c>
      <c r="O199" s="11"/>
      <c r="P199" s="10" t="str" cm="1">
        <f t="array" ref="P199">_xlfn.IFS(D199&lt;=3,"fast",D199&lt;=7,"moderate",D199&gt;7,"slow")</f>
        <v>slow</v>
      </c>
    </row>
    <row r="200" spans="1:16" ht="15.75" x14ac:dyDescent="0.25">
      <c r="A200" s="11" t="s">
        <v>221</v>
      </c>
      <c r="B200" s="12">
        <v>45639</v>
      </c>
      <c r="C200" s="12">
        <v>45651</v>
      </c>
      <c r="D200" s="11">
        <v>12</v>
      </c>
      <c r="E200" s="11" t="s">
        <v>16</v>
      </c>
      <c r="F200" s="11" t="s">
        <v>29</v>
      </c>
      <c r="G200" s="13">
        <v>17656.23</v>
      </c>
      <c r="H200" s="14">
        <v>58.9</v>
      </c>
      <c r="I200" s="11" t="s">
        <v>14</v>
      </c>
      <c r="J200" s="12"/>
      <c r="K200" s="11">
        <v>6</v>
      </c>
      <c r="L200" s="11" t="str">
        <f t="shared" si="6"/>
        <v>December</v>
      </c>
      <c r="M200" s="11" t="str">
        <f t="shared" si="7"/>
        <v>2024</v>
      </c>
      <c r="N200" s="11" t="str" cm="1">
        <f t="array" ref="N200">_xlfn.IFS(H200&lt;=51,"low",H200&lt;=81,"Medium",H200&lt;=100,"high")</f>
        <v>Medium</v>
      </c>
      <c r="O200" s="11"/>
      <c r="P200" s="10" t="str" cm="1">
        <f t="array" ref="P200">_xlfn.IFS(D200&lt;=3,"fast",D200&lt;=7,"moderate",D200&gt;7,"slow")</f>
        <v>slow</v>
      </c>
    </row>
    <row r="201" spans="1:16" ht="15.75" x14ac:dyDescent="0.25">
      <c r="A201" s="11" t="s">
        <v>222</v>
      </c>
      <c r="B201" s="12">
        <v>45567</v>
      </c>
      <c r="C201" s="12">
        <v>45571</v>
      </c>
      <c r="D201" s="11">
        <v>4</v>
      </c>
      <c r="E201" s="11" t="s">
        <v>12</v>
      </c>
      <c r="F201" s="11" t="s">
        <v>29</v>
      </c>
      <c r="G201" s="13">
        <v>4159.07</v>
      </c>
      <c r="H201" s="14">
        <v>79.34</v>
      </c>
      <c r="I201" s="11" t="s">
        <v>21</v>
      </c>
      <c r="J201" s="12">
        <v>45580</v>
      </c>
      <c r="K201" s="11">
        <v>8.6999999999999993</v>
      </c>
      <c r="L201" s="11" t="str">
        <f t="shared" si="6"/>
        <v>October</v>
      </c>
      <c r="M201" s="11" t="str">
        <f t="shared" si="7"/>
        <v>2024</v>
      </c>
      <c r="N201" s="11" t="str" cm="1">
        <f t="array" ref="N201">_xlfn.IFS(H201&lt;=51,"low",H201&lt;=81,"Medium",H201&lt;=100,"high")</f>
        <v>Medium</v>
      </c>
      <c r="O201" s="11" t="str">
        <f>TEXT(J201,"mmmm")</f>
        <v>October</v>
      </c>
      <c r="P201" s="10" t="str" cm="1">
        <f t="array" ref="P201">_xlfn.IFS(D201&lt;=3,"fast",D201&lt;=7,"moderate",D201&gt;7,"slow")</f>
        <v>moderate</v>
      </c>
    </row>
  </sheetData>
  <autoFilter ref="A1:P201"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 Chart</vt:lpstr>
      <vt:lpstr>Dashboard</vt:lpstr>
      <vt:lpstr>Hospital_Data_Analysis_Limited_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mitchell edosomwan</cp:lastModifiedBy>
  <dcterms:created xsi:type="dcterms:W3CDTF">2025-02-22T12:47:38Z</dcterms:created>
  <dcterms:modified xsi:type="dcterms:W3CDTF">2025-02-22T22:09:06Z</dcterms:modified>
</cp:coreProperties>
</file>