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ivaramprakhash/Desktop/"/>
    </mc:Choice>
  </mc:AlternateContent>
  <xr:revisionPtr revIDLastSave="0" documentId="13_ncr:1_{7B642C7E-536E-664A-99E0-D970B20C8B4F}" xr6:coauthVersionLast="47" xr6:coauthVersionMax="47" xr10:uidLastSave="{00000000-0000-0000-0000-000000000000}"/>
  <bookViews>
    <workbookView xWindow="0" yWindow="740" windowWidth="29400" windowHeight="17000" activeTab="4" xr2:uid="{A292CD29-CC72-F94A-844C-A41F6E02ECC5}"/>
  </bookViews>
  <sheets>
    <sheet name="BALANCE SHEET" sheetId="1" r:id="rId1"/>
    <sheet name="INCOME STATEMENT" sheetId="2" r:id="rId2"/>
    <sheet name="CASH FLOW STATEMENT" sheetId="3" r:id="rId3"/>
    <sheet name="RATIOS" sheetId="4" r:id="rId4"/>
    <sheet name="GRAPH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4" l="1"/>
  <c r="D16" i="4"/>
  <c r="E16" i="4"/>
  <c r="F16" i="4"/>
  <c r="B16" i="4"/>
  <c r="F15" i="4"/>
  <c r="C15" i="4"/>
  <c r="D15" i="4"/>
  <c r="E15" i="4"/>
  <c r="B15" i="4"/>
  <c r="F13" i="4"/>
  <c r="C13" i="4"/>
  <c r="D13" i="4"/>
  <c r="E13" i="4"/>
  <c r="B13" i="4"/>
  <c r="C11" i="4"/>
  <c r="D11" i="4"/>
  <c r="E11" i="4"/>
  <c r="F11" i="4"/>
  <c r="B11" i="4"/>
  <c r="F5" i="4"/>
  <c r="C9" i="4"/>
  <c r="D9" i="4"/>
  <c r="E9" i="4"/>
  <c r="F9" i="4"/>
  <c r="B9" i="4"/>
  <c r="C8" i="4"/>
  <c r="C7" i="4"/>
  <c r="D7" i="4"/>
  <c r="C4" i="4"/>
  <c r="D4" i="4"/>
  <c r="E4" i="4"/>
  <c r="F4" i="4"/>
  <c r="B4" i="4"/>
  <c r="C3" i="4"/>
  <c r="D3" i="4"/>
  <c r="E3" i="4"/>
  <c r="F3" i="4"/>
  <c r="B3" i="4"/>
  <c r="C28" i="3"/>
  <c r="D28" i="3"/>
  <c r="E28" i="3"/>
  <c r="F28" i="3"/>
  <c r="B28" i="3"/>
  <c r="C29" i="1"/>
  <c r="C5" i="4" s="1"/>
  <c r="D29" i="1"/>
  <c r="D5" i="4" s="1"/>
  <c r="E29" i="1"/>
  <c r="E7" i="4" s="1"/>
  <c r="F29" i="1"/>
  <c r="F12" i="4" s="1"/>
  <c r="B29" i="1"/>
  <c r="B12" i="4" s="1"/>
  <c r="E12" i="4" l="1"/>
  <c r="D12" i="4"/>
  <c r="C12" i="4"/>
  <c r="E8" i="4"/>
  <c r="B5" i="4"/>
  <c r="B8" i="4"/>
  <c r="B7" i="4"/>
  <c r="D8" i="4"/>
  <c r="E5" i="4"/>
  <c r="F8" i="4"/>
  <c r="F7" i="4"/>
</calcChain>
</file>

<file path=xl/sharedStrings.xml><?xml version="1.0" encoding="utf-8"?>
<sst xmlns="http://schemas.openxmlformats.org/spreadsheetml/2006/main" count="158" uniqueCount="135">
  <si>
    <t>ASSETS</t>
  </si>
  <si>
    <t>Non-Current Assets</t>
  </si>
  <si>
    <t>Mar-2023</t>
  </si>
  <si>
    <t>Mar-2022</t>
  </si>
  <si>
    <t>Mar-2021</t>
  </si>
  <si>
    <t>Mar-2020</t>
  </si>
  <si>
    <t>Mar-2019</t>
  </si>
  <si>
    <t>Particulars</t>
  </si>
  <si>
    <t>Gross Block</t>
  </si>
  <si>
    <t>Less: Accumulated Depreciation</t>
  </si>
  <si>
    <t>Less: Impairment of Assets</t>
  </si>
  <si>
    <t>Net Block</t>
  </si>
  <si>
    <t>Lease Adjustment A/c</t>
  </si>
  <si>
    <t>Capital Work in Progress</t>
  </si>
  <si>
    <t>Intangible assets under development</t>
  </si>
  <si>
    <t>Pre-operative Expenses pending</t>
  </si>
  <si>
    <t>Assets in transit</t>
  </si>
  <si>
    <t>Non Current Investments</t>
  </si>
  <si>
    <t>Long Term Loans &amp; Advances</t>
  </si>
  <si>
    <t>Other Non Current Assets</t>
  </si>
  <si>
    <t>Total Non-Current Assets</t>
  </si>
  <si>
    <t>Current Assets  Loans &amp; Advances</t>
  </si>
  <si>
    <t>Currents Investments</t>
  </si>
  <si>
    <t>Inventories</t>
  </si>
  <si>
    <t>Sundry Debtors</t>
  </si>
  <si>
    <t>Cash and Bank</t>
  </si>
  <si>
    <t>Other Current Assets</t>
  </si>
  <si>
    <t>Short Term Loans and Advances</t>
  </si>
  <si>
    <t>Amt Due from firm (directors interested)</t>
  </si>
  <si>
    <t>Total Current Assets</t>
  </si>
  <si>
    <t>Total Assets</t>
  </si>
  <si>
    <t>EQUITY AND LIABILITIES</t>
  </si>
  <si>
    <t>Share Capital</t>
  </si>
  <si>
    <t>Share Warrants &amp; Outstandings</t>
  </si>
  <si>
    <t>Total Reserves</t>
  </si>
  <si>
    <t>Long-Term Borrowings</t>
  </si>
  <si>
    <t>Secured Loans</t>
  </si>
  <si>
    <t>Unsecured Loans</t>
  </si>
  <si>
    <t>Deferred Tax Assets / Liabilities</t>
  </si>
  <si>
    <t>Other Long Term Liabilities</t>
  </si>
  <si>
    <t>Long Term Trade Payables</t>
  </si>
  <si>
    <t>Long Term Provisions</t>
  </si>
  <si>
    <t>Total Non-Current Liabilities</t>
  </si>
  <si>
    <t>Current Liabilities</t>
  </si>
  <si>
    <t>Trade Payables</t>
  </si>
  <si>
    <t>Other Current Liabilities</t>
  </si>
  <si>
    <t>Short Term Borrowings</t>
  </si>
  <si>
    <t>Short Term Provisions</t>
  </si>
  <si>
    <t>Total Current Liabilities</t>
  </si>
  <si>
    <t>Total Liabilities</t>
  </si>
  <si>
    <t>Capgemini India Pvt Ltd. - Balance Sheet - Standalone-Abridged-Actual - [INR-Crores]</t>
  </si>
  <si>
    <t>Total Equity</t>
  </si>
  <si>
    <t>Operating Income</t>
  </si>
  <si>
    <t xml:space="preserve">INCOME </t>
  </si>
  <si>
    <t>Total Income</t>
  </si>
  <si>
    <t>Power &amp; Fuel Cost</t>
  </si>
  <si>
    <t>Employee Cost</t>
  </si>
  <si>
    <t>Cost of Software developments</t>
  </si>
  <si>
    <t>Operating Expenses</t>
  </si>
  <si>
    <t>General and Administration Expenses</t>
  </si>
  <si>
    <t>Selling and Marketing Expenses</t>
  </si>
  <si>
    <t>Miscellaneous Expenses</t>
  </si>
  <si>
    <t>Less: Expenses Capitalised</t>
  </si>
  <si>
    <t>Total Expenditure</t>
  </si>
  <si>
    <t xml:space="preserve">EXPENDITURE </t>
  </si>
  <si>
    <t>Operating Profit (Excl OI)</t>
  </si>
  <si>
    <t>Other Income</t>
  </si>
  <si>
    <t>Operating Profit</t>
  </si>
  <si>
    <t>Interest</t>
  </si>
  <si>
    <t>PBDT</t>
  </si>
  <si>
    <t>Depreciation</t>
  </si>
  <si>
    <t>Profit Before Taxation &amp; Exceptional Items</t>
  </si>
  <si>
    <t>Profit Before Tax</t>
  </si>
  <si>
    <t>Provision for Tax</t>
  </si>
  <si>
    <t>Profit After Tax</t>
  </si>
  <si>
    <t>INCOME STATEMENT</t>
  </si>
  <si>
    <t>CASH FLOW STATEMENT</t>
  </si>
  <si>
    <t xml:space="preserve">A. CASH FLOW FROM OPERATING ACTIVITIES </t>
  </si>
  <si>
    <t>Adjustment</t>
  </si>
  <si>
    <t>Changes In working Capital</t>
  </si>
  <si>
    <t>Cash Flow after changes in Working Capital</t>
  </si>
  <si>
    <t>Tax Paid</t>
  </si>
  <si>
    <t>Net Cash flow from Operating Activities (A)</t>
  </si>
  <si>
    <t>B. CASH FLOW FROM INVESTING ACTIVITIES</t>
  </si>
  <si>
    <t>      Purchase of Fixed Assets</t>
  </si>
  <si>
    <t>      Sale of Fixed Assets</t>
  </si>
  <si>
    <t>      Purchase of  Investment</t>
  </si>
  <si>
    <t>      Sale of Investments</t>
  </si>
  <si>
    <t>      Interest Income</t>
  </si>
  <si>
    <t>      Other Investment Activities</t>
  </si>
  <si>
    <t>Net Cash Flow from Investing  Activities (B)</t>
  </si>
  <si>
    <t xml:space="preserve">C. CASH FLOW FROM FINANCING ACTIVITIES </t>
  </si>
  <si>
    <t>      Interest Paid</t>
  </si>
  <si>
    <t>      Other Financial Activities</t>
  </si>
  <si>
    <t>Net Cash Flow from Financing Activities (C)</t>
  </si>
  <si>
    <t>Net increase / (decrease) in cash and cash equivalents (A+B+C)</t>
  </si>
  <si>
    <t>Opening Cash &amp; Cash Equivalents</t>
  </si>
  <si>
    <t>Closing Cash &amp; Cash Equivalent</t>
  </si>
  <si>
    <t>RATIO</t>
  </si>
  <si>
    <t>FORMULA</t>
  </si>
  <si>
    <t>LIQUIDITY AND EFFICIENCY</t>
  </si>
  <si>
    <t>CURRENT RATIO</t>
  </si>
  <si>
    <t>Current assets/ current liabilities</t>
  </si>
  <si>
    <t>ACID-TEST RATIO</t>
  </si>
  <si>
    <t>(Cash+Short-term investments+Current Receivables)/Current Liabilities</t>
  </si>
  <si>
    <t>TOTAL ASSET TURNOVER</t>
  </si>
  <si>
    <t>Net sales/Average total assets</t>
  </si>
  <si>
    <t>SOLVENCY</t>
  </si>
  <si>
    <t>DEBT RATIO</t>
  </si>
  <si>
    <t>Total liabilities/Total assets</t>
  </si>
  <si>
    <t>EQUITY RATIO</t>
  </si>
  <si>
    <t>Total equity/Total assets</t>
  </si>
  <si>
    <t>DEBT-TO-EQUITY RATIO</t>
  </si>
  <si>
    <t>Total liabilities/Total equity</t>
  </si>
  <si>
    <t>PROFITABILITY</t>
  </si>
  <si>
    <t>PROFIT MARGIN RATIO</t>
  </si>
  <si>
    <t>Net income / Net sales</t>
  </si>
  <si>
    <t>RETURN ON TOTAL ASSETS</t>
  </si>
  <si>
    <t>Net income/Average total assets</t>
  </si>
  <si>
    <t>RETURN ON EQUITY</t>
  </si>
  <si>
    <t>Net income / Average total equity</t>
  </si>
  <si>
    <t>For the 
Year Ended
 01/03/2023</t>
  </si>
  <si>
    <t>For the 
Year Ended
01/03/2022</t>
  </si>
  <si>
    <t>For the 
Year Ended
Mar-2021</t>
  </si>
  <si>
    <t>For the 
Year Ended
01/03/2020</t>
  </si>
  <si>
    <t>For the 
Year Ended
Mar-2019</t>
  </si>
  <si>
    <t>TURNOVER RATIOS</t>
  </si>
  <si>
    <t>GROSS PROGIT MARGIN</t>
  </si>
  <si>
    <t>NET PROFIT MARGIN</t>
  </si>
  <si>
    <t>EARNINGS PER SHARE (EPS)</t>
  </si>
  <si>
    <t>Gross Profit / Revenue from Operations</t>
  </si>
  <si>
    <t>Net Income / Revenue from Operations</t>
  </si>
  <si>
    <t>Net Income / Number of Shares</t>
  </si>
  <si>
    <t xml:space="preserve">GRAPHS OF RATIO ANALYSIS 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</si>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</sst>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3D5E97"/>
      <name val="Aptos Narrow"/>
    </font>
    <font>
      <b/>
      <sz val="12"/>
      <name val="Aptos Narrow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b/>
      <u/>
      <sz val="11"/>
      <color theme="1"/>
      <name val="Aptos Narrow"/>
      <scheme val="minor"/>
    </font>
    <font>
      <b/>
      <sz val="12"/>
      <color rgb="FF3D5E97"/>
      <name val="Aptos Narrow"/>
    </font>
    <font>
      <sz val="11"/>
      <color theme="1"/>
      <name val="Aptos Narrow"/>
      <family val="2"/>
      <scheme val="minor"/>
    </font>
    <font>
      <b/>
      <sz val="20"/>
      <color theme="1"/>
      <name val="Aptos Narrow (Body)"/>
    </font>
  </fonts>
  <fills count="6">
    <fill>
      <patternFill patternType="none"/>
    </fill>
    <fill>
      <patternFill patternType="gray125"/>
    </fill>
    <fill>
      <gradientFill degree="90">
        <stop position="0">
          <color rgb="FFF1FBFF"/>
        </stop>
        <stop position="1">
          <color rgb="FFF1FBFF"/>
        </stop>
      </gradient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rgb="FFDBE6EB"/>
      </left>
      <right style="thin">
        <color rgb="FFDBE6EB"/>
      </right>
      <top style="thin">
        <color rgb="FFDBE6EB"/>
      </top>
      <bottom style="thin">
        <color rgb="FFDBE6EB"/>
      </bottom>
      <diagonal/>
    </border>
    <border>
      <left/>
      <right/>
      <top/>
      <bottom style="thin">
        <color rgb="FFDBE6E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35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3" fillId="0" borderId="0" xfId="0" applyFont="1"/>
    <xf numFmtId="0" fontId="5" fillId="0" borderId="0" xfId="0" applyFont="1"/>
    <xf numFmtId="0" fontId="6" fillId="0" borderId="0" xfId="0" applyFont="1"/>
    <xf numFmtId="0" fontId="4" fillId="0" borderId="3" xfId="0" applyFont="1" applyBorder="1"/>
    <xf numFmtId="0" fontId="0" fillId="0" borderId="3" xfId="0" applyBorder="1"/>
    <xf numFmtId="0" fontId="4" fillId="3" borderId="3" xfId="0" applyFont="1" applyFill="1" applyBorder="1"/>
    <xf numFmtId="17" fontId="7" fillId="3" borderId="3" xfId="0" applyNumberFormat="1" applyFont="1" applyFill="1" applyBorder="1" applyAlignment="1">
      <alignment wrapText="1"/>
    </xf>
    <xf numFmtId="0" fontId="7" fillId="3" borderId="3" xfId="0" applyFont="1" applyFill="1" applyBorder="1" applyAlignment="1">
      <alignment wrapText="1"/>
    </xf>
    <xf numFmtId="2" fontId="0" fillId="0" borderId="3" xfId="0" applyNumberFormat="1" applyBorder="1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indent="1"/>
    </xf>
    <xf numFmtId="0" fontId="4" fillId="3" borderId="3" xfId="0" applyFont="1" applyFill="1" applyBorder="1" applyAlignment="1">
      <alignment horizontal="center" vertical="center"/>
    </xf>
    <xf numFmtId="0" fontId="0" fillId="0" borderId="0" xfId="0" applyAlignment="1">
      <alignment horizontal="left" indent="1"/>
    </xf>
    <xf numFmtId="2" fontId="0" fillId="0" borderId="0" xfId="0" applyNumberFormat="1"/>
    <xf numFmtId="0" fontId="4" fillId="0" borderId="0" xfId="0" applyFont="1"/>
    <xf numFmtId="0" fontId="0" fillId="4" borderId="0" xfId="0" applyFill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1" fillId="3" borderId="2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9" fillId="5" borderId="4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</cellXfs>
  <cellStyles count="2">
    <cellStyle name="Normal" xfId="0" builtinId="0"/>
    <cellStyle name="Normal 2" xfId="1" xr:uid="{75C766B1-0D02-624C-A36E-BA9F1FD4694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GB" b="1"/>
              <a:t>LIQUIDITY AND EFFICIENCY RATIOS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RATIOS!$A$126</c:f>
              <c:strCache>
                <c:ptCount val="1"/>
                <c:pt idx="0">
                  <c:v>CURRENT RATIO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RATIOS!$B$125:$F$125</c:f>
              <c:numCache>
                <c:formatCode>General</c:formatCode>
                <c:ptCount val="5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</c:numCache>
            </c:numRef>
          </c:cat>
          <c:val>
            <c:numRef>
              <c:f>RATIOS!$B$126:$F$126</c:f>
              <c:numCache>
                <c:formatCode>0.00</c:formatCode>
                <c:ptCount val="5"/>
                <c:pt idx="0">
                  <c:v>4.4599906819637765</c:v>
                </c:pt>
                <c:pt idx="1">
                  <c:v>3.6593439936887462</c:v>
                </c:pt>
                <c:pt idx="2">
                  <c:v>3.4682403820163978</c:v>
                </c:pt>
                <c:pt idx="3">
                  <c:v>4.5087011692196137</c:v>
                </c:pt>
                <c:pt idx="4">
                  <c:v>3.920919668103648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6A-094C-9707-3F92FFFD3B8F}"/>
            </c:ext>
          </c:extLst>
        </c:ser>
        <c:ser>
          <c:idx val="1"/>
          <c:order val="1"/>
          <c:tx>
            <c:strRef>
              <c:f>RATIOS!$A$127</c:f>
              <c:strCache>
                <c:ptCount val="1"/>
                <c:pt idx="0">
                  <c:v>ACID-TEST RATIO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RATIOS!$B$125:$F$125</c:f>
              <c:numCache>
                <c:formatCode>General</c:formatCode>
                <c:ptCount val="5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</c:numCache>
            </c:numRef>
          </c:cat>
          <c:val>
            <c:numRef>
              <c:f>RATIOS!$B$127:$F$127</c:f>
              <c:numCache>
                <c:formatCode>0.00</c:formatCode>
                <c:ptCount val="5"/>
                <c:pt idx="0">
                  <c:v>0.27869663968318681</c:v>
                </c:pt>
                <c:pt idx="1">
                  <c:v>0.23017871772309376</c:v>
                </c:pt>
                <c:pt idx="2">
                  <c:v>2.2842147941255968</c:v>
                </c:pt>
                <c:pt idx="3">
                  <c:v>0.76103507658841674</c:v>
                </c:pt>
                <c:pt idx="4">
                  <c:v>0.74741575117044456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6A-094C-9707-3F92FFFD3B8F}"/>
            </c:ext>
          </c:extLst>
        </c:ser>
        <c:ser>
          <c:idx val="2"/>
          <c:order val="2"/>
          <c:tx>
            <c:strRef>
              <c:f>RATIOS!$A$128</c:f>
              <c:strCache>
                <c:ptCount val="1"/>
                <c:pt idx="0">
                  <c:v>TOTAL ASSET TURNOVER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RATIOS!$B$125:$F$125</c:f>
              <c:numCache>
                <c:formatCode>General</c:formatCode>
                <c:ptCount val="5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</c:numCache>
            </c:numRef>
          </c:cat>
          <c:val>
            <c:numRef>
              <c:f>RATIOS!$B$128:$F$128</c:f>
              <c:numCache>
                <c:formatCode>0.00</c:formatCode>
                <c:ptCount val="5"/>
                <c:pt idx="0">
                  <c:v>1.2738386084346718</c:v>
                </c:pt>
                <c:pt idx="1">
                  <c:v>1.2118255958165329</c:v>
                </c:pt>
                <c:pt idx="2">
                  <c:v>0.90090523304040493</c:v>
                </c:pt>
                <c:pt idx="3">
                  <c:v>0.97159856308935799</c:v>
                </c:pt>
                <c:pt idx="4">
                  <c:v>1.0932690375728351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6A-094C-9707-3F92FFFD3B8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46202592"/>
        <c:axId val="1883284255"/>
      </c:lineChart>
      <c:catAx>
        <c:axId val="124620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284255"/>
        <c:crosses val="autoZero"/>
        <c:auto val="1"/>
        <c:lblAlgn val="ctr"/>
        <c:lblOffset val="100"/>
        <c:noMultiLvlLbl val="0"/>
      </c:catAx>
      <c:valAx>
        <c:axId val="1883284255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24620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GB" b="1"/>
              <a:t>SOLVENCY RATIOS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RATIOS!$A$131</c:f>
              <c:strCache>
                <c:ptCount val="1"/>
                <c:pt idx="0">
                  <c:v>DEBT RATIO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RATIOS!$B$130:$F$130</c:f>
              <c:numCache>
                <c:formatCode>General</c:formatCode>
                <c:ptCount val="5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</c:numCache>
            </c:numRef>
          </c:cat>
          <c:val>
            <c:numRef>
              <c:f>RATIOS!$B$131:$F$131</c:f>
              <c:numCache>
                <c:formatCode>0.00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1.0000000000000002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9F-EE45-AFDA-49FE9137C7F2}"/>
            </c:ext>
          </c:extLst>
        </c:ser>
        <c:ser>
          <c:idx val="1"/>
          <c:order val="1"/>
          <c:tx>
            <c:strRef>
              <c:f>RATIOS!$A$132</c:f>
              <c:strCache>
                <c:ptCount val="1"/>
                <c:pt idx="0">
                  <c:v>EQUITY RATIO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RATIOS!$B$130:$F$130</c:f>
              <c:numCache>
                <c:formatCode>General</c:formatCode>
                <c:ptCount val="5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</c:numCache>
            </c:numRef>
          </c:cat>
          <c:val>
            <c:numRef>
              <c:f>RATIOS!$B$132:$F$132</c:f>
              <c:numCache>
                <c:formatCode>0.00</c:formatCode>
                <c:ptCount val="5"/>
                <c:pt idx="0">
                  <c:v>0.81869298269693558</c:v>
                </c:pt>
                <c:pt idx="1">
                  <c:v>0.80060346725223741</c:v>
                </c:pt>
                <c:pt idx="2">
                  <c:v>0.85863698111392961</c:v>
                </c:pt>
                <c:pt idx="3">
                  <c:v>0.83019889590321994</c:v>
                </c:pt>
                <c:pt idx="4">
                  <c:v>0.90871609403254983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9F-EE45-AFDA-49FE9137C7F2}"/>
            </c:ext>
          </c:extLst>
        </c:ser>
        <c:ser>
          <c:idx val="2"/>
          <c:order val="2"/>
          <c:tx>
            <c:strRef>
              <c:f>RATIOS!$A$133</c:f>
              <c:strCache>
                <c:ptCount val="1"/>
                <c:pt idx="0">
                  <c:v>DEBT-TO-EQUITY RATIO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RATIOS!$B$130:$F$130</c:f>
              <c:numCache>
                <c:formatCode>General</c:formatCode>
                <c:ptCount val="5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</c:numCache>
            </c:numRef>
          </c:cat>
          <c:val>
            <c:numRef>
              <c:f>RATIOS!$B$133:$F$133</c:f>
              <c:numCache>
                <c:formatCode>0.00</c:formatCode>
                <c:ptCount val="5"/>
                <c:pt idx="0">
                  <c:v>1.2214591075470118</c:v>
                </c:pt>
                <c:pt idx="1">
                  <c:v>1.2490577931570972</c:v>
                </c:pt>
                <c:pt idx="2">
                  <c:v>1.1646365367383511</c:v>
                </c:pt>
                <c:pt idx="3">
                  <c:v>1.2045306310749113</c:v>
                </c:pt>
                <c:pt idx="4">
                  <c:v>1.1004537132850434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9F-EE45-AFDA-49FE9137C7F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53379471"/>
        <c:axId val="1489169743"/>
      </c:lineChart>
      <c:catAx>
        <c:axId val="195337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169743"/>
        <c:crosses val="autoZero"/>
        <c:auto val="1"/>
        <c:lblAlgn val="ctr"/>
        <c:lblOffset val="100"/>
        <c:noMultiLvlLbl val="0"/>
      </c:catAx>
      <c:valAx>
        <c:axId val="1489169743"/>
        <c:scaling>
          <c:orientation val="minMax"/>
          <c:min val="0.7"/>
        </c:scaling>
        <c:delete val="1"/>
        <c:axPos val="l"/>
        <c:numFmt formatCode="0.00" sourceLinked="1"/>
        <c:majorTickMark val="none"/>
        <c:minorTickMark val="none"/>
        <c:tickLblPos val="nextTo"/>
        <c:crossAx val="1953379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GB" b="1"/>
              <a:t>PROFITABILITY RATIOS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RATIOS!$A$137</c:f>
              <c:strCache>
                <c:ptCount val="1"/>
                <c:pt idx="0">
                  <c:v>PROFIT MARGIN RATIO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RATIOS!$B$136:$F$136</c:f>
              <c:numCache>
                <c:formatCode>General</c:formatCode>
                <c:ptCount val="5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</c:numCache>
            </c:numRef>
          </c:cat>
          <c:val>
            <c:numRef>
              <c:f>RATIOS!$B$137:$F$137</c:f>
              <c:numCache>
                <c:formatCode>0.00</c:formatCode>
                <c:ptCount val="5"/>
                <c:pt idx="0">
                  <c:v>0.14225580760555692</c:v>
                </c:pt>
                <c:pt idx="1">
                  <c:v>0.13987355512137203</c:v>
                </c:pt>
                <c:pt idx="2">
                  <c:v>0.15390979450226849</c:v>
                </c:pt>
                <c:pt idx="3">
                  <c:v>0.15733170217827167</c:v>
                </c:pt>
                <c:pt idx="4">
                  <c:v>0.15295890612364918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04-E44A-B4BB-2BE4F06D4C45}"/>
            </c:ext>
          </c:extLst>
        </c:ser>
        <c:ser>
          <c:idx val="1"/>
          <c:order val="1"/>
          <c:tx>
            <c:strRef>
              <c:f>RATIOS!$A$138</c:f>
              <c:strCache>
                <c:ptCount val="1"/>
                <c:pt idx="0">
                  <c:v>RETURN ON TOTAL ASSETS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RATIOS!$B$136:$F$136</c:f>
              <c:numCache>
                <c:formatCode>General</c:formatCode>
                <c:ptCount val="5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</c:numCache>
            </c:numRef>
          </c:cat>
          <c:val>
            <c:numRef>
              <c:f>RATIOS!$B$138:$F$138</c:f>
              <c:numCache>
                <c:formatCode>0.00</c:formatCode>
                <c:ptCount val="5"/>
                <c:pt idx="0">
                  <c:v>0.18121094000201304</c:v>
                </c:pt>
                <c:pt idx="1">
                  <c:v>0.16950235427393331</c:v>
                </c:pt>
                <c:pt idx="2">
                  <c:v>0.13865813928326703</c:v>
                </c:pt>
                <c:pt idx="3">
                  <c:v>0.15286325576481155</c:v>
                </c:pt>
                <c:pt idx="4">
                  <c:v>0.16722523608599557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04-E44A-B4BB-2BE4F06D4C45}"/>
            </c:ext>
          </c:extLst>
        </c:ser>
        <c:ser>
          <c:idx val="2"/>
          <c:order val="2"/>
          <c:tx>
            <c:strRef>
              <c:f>RATIOS!$A$139</c:f>
              <c:strCache>
                <c:ptCount val="1"/>
                <c:pt idx="0">
                  <c:v>RETURN ON EQUITY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RATIOS!$B$136:$F$136</c:f>
              <c:numCache>
                <c:formatCode>General</c:formatCode>
                <c:ptCount val="5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</c:numCache>
            </c:numRef>
          </c:cat>
          <c:val>
            <c:numRef>
              <c:f>RATIOS!$B$139:$F$139</c:f>
              <c:numCache>
                <c:formatCode>0.00</c:formatCode>
                <c:ptCount val="5"/>
                <c:pt idx="0">
                  <c:v>0.22134175305261394</c:v>
                </c:pt>
                <c:pt idx="1">
                  <c:v>0.21171823656433161</c:v>
                </c:pt>
                <c:pt idx="2">
                  <c:v>0.16148633512544805</c:v>
                </c:pt>
                <c:pt idx="3">
                  <c:v>0.184128473934554</c:v>
                </c:pt>
                <c:pt idx="4">
                  <c:v>0.18402363200580185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04-E44A-B4BB-2BE4F06D4C4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35279663"/>
        <c:axId val="1953340479"/>
      </c:lineChart>
      <c:catAx>
        <c:axId val="1535279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340479"/>
        <c:crosses val="autoZero"/>
        <c:auto val="1"/>
        <c:lblAlgn val="ctr"/>
        <c:lblOffset val="100"/>
        <c:noMultiLvlLbl val="0"/>
      </c:catAx>
      <c:valAx>
        <c:axId val="1953340479"/>
        <c:scaling>
          <c:orientation val="minMax"/>
          <c:min val="0.1"/>
        </c:scaling>
        <c:delete val="1"/>
        <c:axPos val="l"/>
        <c:numFmt formatCode="0.00" sourceLinked="1"/>
        <c:majorTickMark val="none"/>
        <c:minorTickMark val="none"/>
        <c:tickLblPos val="nextTo"/>
        <c:crossAx val="1535279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GB" b="1"/>
              <a:t>TURNOVER</a:t>
            </a:r>
            <a:r>
              <a:rPr lang="en-GB" b="1" baseline="0"/>
              <a:t> RATIOS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RATIOS!$A$142</c:f>
              <c:strCache>
                <c:ptCount val="1"/>
                <c:pt idx="0">
                  <c:v>GROSS PROGIT MARGIN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RATIOS!$B$141:$F$141</c:f>
              <c:numCache>
                <c:formatCode>General</c:formatCode>
                <c:ptCount val="5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</c:numCache>
            </c:numRef>
          </c:cat>
          <c:val>
            <c:numRef>
              <c:f>RATIOS!$B$142:$F$142</c:f>
              <c:numCache>
                <c:formatCode>0.00</c:formatCode>
                <c:ptCount val="5"/>
                <c:pt idx="0">
                  <c:v>0.14225580760555692</c:v>
                </c:pt>
                <c:pt idx="1">
                  <c:v>0.13987355512137203</c:v>
                </c:pt>
                <c:pt idx="2">
                  <c:v>0.15390979450226849</c:v>
                </c:pt>
                <c:pt idx="3">
                  <c:v>0.15733170217827167</c:v>
                </c:pt>
                <c:pt idx="4">
                  <c:v>0.15295890612364918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25-1640-916C-5AEA9029F2A2}"/>
            </c:ext>
          </c:extLst>
        </c:ser>
        <c:ser>
          <c:idx val="1"/>
          <c:order val="1"/>
          <c:tx>
            <c:strRef>
              <c:f>RATIOS!$A$143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RATIOS!$B$141:$F$141</c:f>
              <c:numCache>
                <c:formatCode>General</c:formatCode>
                <c:ptCount val="5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</c:numCache>
            </c:numRef>
          </c:cat>
          <c:val>
            <c:numRef>
              <c:f>RATIOS!$B$143:$F$143</c:f>
              <c:numCache>
                <c:formatCode>0.00</c:formatCode>
                <c:ptCount val="5"/>
                <c:pt idx="0">
                  <c:v>0.10640811987300128</c:v>
                </c:pt>
                <c:pt idx="1">
                  <c:v>0.11025603537266682</c:v>
                </c:pt>
                <c:pt idx="2">
                  <c:v>9.875900720576461E-2</c:v>
                </c:pt>
                <c:pt idx="3">
                  <c:v>0.10668433751316818</c:v>
                </c:pt>
                <c:pt idx="4">
                  <c:v>0.11572447254282144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25-1640-916C-5AEA9029F2A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84104943"/>
        <c:axId val="1535250895"/>
      </c:lineChart>
      <c:catAx>
        <c:axId val="188410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250895"/>
        <c:crosses val="autoZero"/>
        <c:auto val="1"/>
        <c:lblAlgn val="ctr"/>
        <c:lblOffset val="100"/>
        <c:noMultiLvlLbl val="0"/>
      </c:catAx>
      <c:valAx>
        <c:axId val="1535250895"/>
        <c:scaling>
          <c:orientation val="minMax"/>
          <c:min val="0.08"/>
        </c:scaling>
        <c:delete val="1"/>
        <c:axPos val="l"/>
        <c:numFmt formatCode="0.00" sourceLinked="1"/>
        <c:majorTickMark val="none"/>
        <c:minorTickMark val="none"/>
        <c:tickLblPos val="nextTo"/>
        <c:crossAx val="188410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9</xdr:row>
      <xdr:rowOff>127000</xdr:rowOff>
    </xdr:from>
    <xdr:to>
      <xdr:col>10</xdr:col>
      <xdr:colOff>596900</xdr:colOff>
      <xdr:row>23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C031D7-1777-C746-98FE-77EB7B1C6D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146050</xdr:colOff>
      <xdr:row>25</xdr:row>
      <xdr:rowOff>114300</xdr:rowOff>
    </xdr:from>
    <xdr:to>
      <xdr:col>10</xdr:col>
      <xdr:colOff>590550</xdr:colOff>
      <xdr:row>39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063CED-7335-1545-9112-578A53A4BE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215900</xdr:colOff>
      <xdr:row>9</xdr:row>
      <xdr:rowOff>114300</xdr:rowOff>
    </xdr:from>
    <xdr:to>
      <xdr:col>16</xdr:col>
      <xdr:colOff>660400</xdr:colOff>
      <xdr:row>23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A2F5C6-A92A-9A45-B19D-286896DB1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228600</xdr:colOff>
      <xdr:row>25</xdr:row>
      <xdr:rowOff>139700</xdr:rowOff>
    </xdr:from>
    <xdr:to>
      <xdr:col>16</xdr:col>
      <xdr:colOff>673100</xdr:colOff>
      <xdr:row>39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5E4B55-6AC8-1145-B0C5-1FB6A2F067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EE21D-4442-1A49-8737-C5227D9E3473}">
  <dimension ref="A1:F54"/>
  <sheetViews>
    <sheetView workbookViewId="0">
      <selection activeCell="I19" sqref="I19"/>
    </sheetView>
  </sheetViews>
  <sheetFormatPr baseColWidth="10" defaultRowHeight="16"/>
  <cols>
    <col min="1" max="1" width="46" customWidth="1"/>
  </cols>
  <sheetData>
    <row r="1" spans="1:6">
      <c r="A1" s="24" t="s">
        <v>50</v>
      </c>
      <c r="B1" s="24"/>
      <c r="C1" s="24"/>
      <c r="D1" s="24"/>
      <c r="E1" s="24"/>
      <c r="F1" s="24"/>
    </row>
    <row r="2" spans="1:6">
      <c r="A2" s="2" t="s">
        <v>7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1" t="s">
        <v>0</v>
      </c>
    </row>
    <row r="4" spans="1:6">
      <c r="A4" s="1" t="s">
        <v>1</v>
      </c>
    </row>
    <row r="5" spans="1:6">
      <c r="A5" t="s">
        <v>8</v>
      </c>
      <c r="B5">
        <v>9896</v>
      </c>
      <c r="C5">
        <v>9710.9</v>
      </c>
      <c r="D5">
        <v>7549.5</v>
      </c>
      <c r="E5">
        <v>7174.6</v>
      </c>
      <c r="F5">
        <v>5813.5</v>
      </c>
    </row>
    <row r="6" spans="1:6">
      <c r="A6" t="s">
        <v>9</v>
      </c>
      <c r="B6">
        <v>5518.7</v>
      </c>
      <c r="C6">
        <v>5037.3</v>
      </c>
      <c r="D6">
        <v>4033.9</v>
      </c>
      <c r="E6">
        <v>3532.5</v>
      </c>
      <c r="F6">
        <v>3065.2</v>
      </c>
    </row>
    <row r="7" spans="1:6">
      <c r="A7" t="s">
        <v>10</v>
      </c>
    </row>
    <row r="8" spans="1:6">
      <c r="A8" t="s">
        <v>11</v>
      </c>
      <c r="B8">
        <v>4377.3</v>
      </c>
      <c r="C8">
        <v>4673.6000000000004</v>
      </c>
      <c r="D8">
        <v>3515.6</v>
      </c>
      <c r="E8">
        <v>3642.1</v>
      </c>
      <c r="F8">
        <v>2748.3</v>
      </c>
    </row>
    <row r="9" spans="1:6">
      <c r="A9" t="s">
        <v>12</v>
      </c>
    </row>
    <row r="10" spans="1:6">
      <c r="A10" t="s">
        <v>13</v>
      </c>
      <c r="B10">
        <v>23.2</v>
      </c>
      <c r="C10">
        <v>23.4</v>
      </c>
      <c r="D10">
        <v>11</v>
      </c>
      <c r="E10">
        <v>66.599999999999994</v>
      </c>
      <c r="F10">
        <v>254.9</v>
      </c>
    </row>
    <row r="11" spans="1:6">
      <c r="A11" t="s">
        <v>14</v>
      </c>
    </row>
    <row r="12" spans="1:6">
      <c r="A12" t="s">
        <v>15</v>
      </c>
    </row>
    <row r="13" spans="1:6">
      <c r="A13" t="s">
        <v>16</v>
      </c>
    </row>
    <row r="14" spans="1:6">
      <c r="A14" t="s">
        <v>17</v>
      </c>
      <c r="B14">
        <v>47.5</v>
      </c>
      <c r="C14">
        <v>67</v>
      </c>
      <c r="D14">
        <v>4302.1000000000004</v>
      </c>
      <c r="E14">
        <v>411.4</v>
      </c>
      <c r="F14">
        <v>2.4</v>
      </c>
    </row>
    <row r="15" spans="1:6">
      <c r="A15" t="s">
        <v>18</v>
      </c>
      <c r="B15">
        <v>1874.2</v>
      </c>
      <c r="C15">
        <v>1716.6</v>
      </c>
      <c r="D15">
        <v>1060.9000000000001</v>
      </c>
      <c r="E15">
        <v>1019.8</v>
      </c>
      <c r="F15">
        <v>922.1</v>
      </c>
    </row>
    <row r="16" spans="1:6">
      <c r="A16" t="s">
        <v>19</v>
      </c>
      <c r="B16">
        <v>218.7</v>
      </c>
      <c r="C16">
        <v>85</v>
      </c>
      <c r="D16">
        <v>48.2</v>
      </c>
      <c r="E16">
        <v>54.8</v>
      </c>
      <c r="F16">
        <v>56.2</v>
      </c>
    </row>
    <row r="17" spans="1:6" s="1" customFormat="1">
      <c r="A17" s="1" t="s">
        <v>20</v>
      </c>
      <c r="B17" s="1">
        <v>6540.9</v>
      </c>
      <c r="C17" s="1">
        <v>6565.6</v>
      </c>
      <c r="D17" s="1">
        <v>8937.7999999999993</v>
      </c>
      <c r="E17" s="1">
        <v>5194.7</v>
      </c>
      <c r="F17" s="1">
        <v>3983.9</v>
      </c>
    </row>
    <row r="19" spans="1:6">
      <c r="A19" s="1" t="s">
        <v>21</v>
      </c>
    </row>
    <row r="20" spans="1:6">
      <c r="A20" t="s">
        <v>22</v>
      </c>
      <c r="B20">
        <v>8114.7</v>
      </c>
      <c r="C20">
        <v>5761</v>
      </c>
      <c r="D20">
        <v>3775.4</v>
      </c>
      <c r="E20">
        <v>5359</v>
      </c>
      <c r="F20">
        <v>3817.3</v>
      </c>
    </row>
    <row r="21" spans="1:6">
      <c r="A21" t="s">
        <v>23</v>
      </c>
    </row>
    <row r="22" spans="1:6">
      <c r="A22" t="s">
        <v>24</v>
      </c>
      <c r="B22">
        <v>5155.6000000000004</v>
      </c>
      <c r="C22">
        <v>4802.1000000000004</v>
      </c>
      <c r="D22">
        <v>2642.6</v>
      </c>
      <c r="E22">
        <v>2314</v>
      </c>
      <c r="F22">
        <v>2172</v>
      </c>
    </row>
    <row r="23" spans="1:6">
      <c r="A23" t="s">
        <v>25</v>
      </c>
      <c r="B23">
        <v>909.6</v>
      </c>
      <c r="C23">
        <v>691.6</v>
      </c>
      <c r="D23">
        <v>768.4</v>
      </c>
      <c r="E23">
        <v>1267.9000000000001</v>
      </c>
      <c r="F23">
        <v>1610</v>
      </c>
    </row>
    <row r="24" spans="1:6">
      <c r="A24" t="s">
        <v>26</v>
      </c>
      <c r="B24">
        <v>536.20000000000005</v>
      </c>
      <c r="C24">
        <v>428</v>
      </c>
      <c r="D24">
        <v>233.4</v>
      </c>
      <c r="E24">
        <v>203.8</v>
      </c>
      <c r="F24">
        <v>245.5</v>
      </c>
    </row>
    <row r="25" spans="1:6">
      <c r="A25" t="s">
        <v>27</v>
      </c>
      <c r="B25">
        <v>600.4</v>
      </c>
      <c r="C25">
        <v>377.4</v>
      </c>
      <c r="D25">
        <v>279</v>
      </c>
      <c r="E25">
        <v>804.2</v>
      </c>
      <c r="F25">
        <v>613.79999999999995</v>
      </c>
    </row>
    <row r="26" spans="1:6">
      <c r="A26" t="s">
        <v>28</v>
      </c>
    </row>
    <row r="27" spans="1:6" s="1" customFormat="1">
      <c r="A27" s="1" t="s">
        <v>29</v>
      </c>
      <c r="B27" s="1">
        <v>15316.5</v>
      </c>
      <c r="C27" s="1">
        <v>12060.1</v>
      </c>
      <c r="D27" s="1">
        <v>7698.8</v>
      </c>
      <c r="E27" s="1">
        <v>9948.9</v>
      </c>
      <c r="F27" s="1">
        <v>8458.6</v>
      </c>
    </row>
    <row r="29" spans="1:6">
      <c r="A29" s="1" t="s">
        <v>30</v>
      </c>
      <c r="B29">
        <f>B17+B27</f>
        <v>21857.4</v>
      </c>
      <c r="C29">
        <f t="shared" ref="C29:F29" si="0">C17+C27</f>
        <v>18625.7</v>
      </c>
      <c r="D29">
        <f t="shared" si="0"/>
        <v>16636.599999999999</v>
      </c>
      <c r="E29">
        <f t="shared" si="0"/>
        <v>15143.599999999999</v>
      </c>
      <c r="F29">
        <f t="shared" si="0"/>
        <v>12442.5</v>
      </c>
    </row>
    <row r="31" spans="1:6">
      <c r="A31" s="3" t="s">
        <v>31</v>
      </c>
    </row>
    <row r="32" spans="1:6">
      <c r="A32" t="s">
        <v>32</v>
      </c>
      <c r="B32">
        <v>59.3</v>
      </c>
      <c r="C32">
        <v>59.1</v>
      </c>
      <c r="D32">
        <v>59.1</v>
      </c>
      <c r="E32">
        <v>59.1</v>
      </c>
      <c r="F32">
        <v>59.1</v>
      </c>
    </row>
    <row r="33" spans="1:6">
      <c r="A33" t="s">
        <v>33</v>
      </c>
      <c r="B33">
        <v>411.8</v>
      </c>
      <c r="C33">
        <v>434.5</v>
      </c>
      <c r="D33">
        <v>266.89999999999998</v>
      </c>
      <c r="E33">
        <v>73</v>
      </c>
      <c r="F33">
        <v>40.9</v>
      </c>
    </row>
    <row r="34" spans="1:6">
      <c r="A34" t="s">
        <v>34</v>
      </c>
      <c r="B34">
        <v>17423.400000000001</v>
      </c>
      <c r="C34">
        <v>14418.2</v>
      </c>
      <c r="D34">
        <v>13958.8</v>
      </c>
      <c r="E34">
        <v>12440.1</v>
      </c>
      <c r="F34">
        <v>11206.7</v>
      </c>
    </row>
    <row r="35" spans="1:6" s="1" customFormat="1">
      <c r="A35" s="1" t="s">
        <v>51</v>
      </c>
      <c r="B35" s="1">
        <v>17894.5</v>
      </c>
      <c r="C35" s="1">
        <v>14911.8</v>
      </c>
      <c r="D35" s="1">
        <v>14284.8</v>
      </c>
      <c r="E35" s="1">
        <v>12572.2</v>
      </c>
      <c r="F35" s="1">
        <v>11306.7</v>
      </c>
    </row>
    <row r="36" spans="1:6">
      <c r="A36" s="1"/>
    </row>
    <row r="37" spans="1:6">
      <c r="A37" s="3" t="s">
        <v>35</v>
      </c>
    </row>
    <row r="38" spans="1:6">
      <c r="A38" t="s">
        <v>36</v>
      </c>
    </row>
    <row r="39" spans="1:6">
      <c r="A39" t="s">
        <v>37</v>
      </c>
    </row>
    <row r="40" spans="1:6">
      <c r="A40" t="s">
        <v>38</v>
      </c>
      <c r="B40">
        <v>-527.9</v>
      </c>
      <c r="C40">
        <v>-875</v>
      </c>
      <c r="D40">
        <v>-836.6</v>
      </c>
      <c r="E40">
        <v>-1208.0999999999999</v>
      </c>
      <c r="F40">
        <v>-1471.8</v>
      </c>
    </row>
    <row r="41" spans="1:6">
      <c r="A41" t="s">
        <v>39</v>
      </c>
      <c r="B41">
        <v>514.6</v>
      </c>
      <c r="C41">
        <v>595.9</v>
      </c>
      <c r="D41">
        <v>614.20000000000005</v>
      </c>
      <c r="E41">
        <v>773.3</v>
      </c>
      <c r="F41">
        <v>134.80000000000001</v>
      </c>
    </row>
    <row r="42" spans="1:6">
      <c r="A42" t="s">
        <v>40</v>
      </c>
    </row>
    <row r="43" spans="1:6">
      <c r="A43" t="s">
        <v>41</v>
      </c>
      <c r="B43">
        <v>542</v>
      </c>
      <c r="C43">
        <v>697.3</v>
      </c>
      <c r="D43">
        <v>354.4</v>
      </c>
      <c r="E43">
        <v>799.6</v>
      </c>
      <c r="F43">
        <v>315.5</v>
      </c>
    </row>
    <row r="44" spans="1:6" s="1" customFormat="1">
      <c r="A44" s="1" t="s">
        <v>42</v>
      </c>
      <c r="B44" s="1">
        <v>528.70000000000005</v>
      </c>
      <c r="C44" s="1">
        <v>418.2</v>
      </c>
      <c r="D44" s="1">
        <v>132</v>
      </c>
      <c r="E44" s="1">
        <v>364.8</v>
      </c>
      <c r="F44" s="1">
        <v>-1021.5</v>
      </c>
    </row>
    <row r="45" spans="1:6">
      <c r="A45" s="1"/>
    </row>
    <row r="46" spans="1:6">
      <c r="A46" s="3" t="s">
        <v>43</v>
      </c>
    </row>
    <row r="47" spans="1:6">
      <c r="A47" t="s">
        <v>44</v>
      </c>
      <c r="B47">
        <v>891</v>
      </c>
      <c r="C47">
        <v>826.9</v>
      </c>
      <c r="D47">
        <v>482.4</v>
      </c>
      <c r="E47">
        <v>565.9</v>
      </c>
      <c r="F47">
        <v>784.3</v>
      </c>
    </row>
    <row r="48" spans="1:6">
      <c r="A48" t="s">
        <v>45</v>
      </c>
      <c r="B48">
        <v>1234.5999999999999</v>
      </c>
      <c r="C48">
        <v>1214.8</v>
      </c>
      <c r="D48">
        <v>882.2</v>
      </c>
      <c r="E48">
        <v>937.5</v>
      </c>
      <c r="F48">
        <v>788.9</v>
      </c>
    </row>
    <row r="49" spans="1:6">
      <c r="A49" t="s">
        <v>46</v>
      </c>
    </row>
    <row r="50" spans="1:6">
      <c r="A50" t="s">
        <v>47</v>
      </c>
      <c r="B50">
        <v>1308.5999999999999</v>
      </c>
      <c r="C50">
        <v>1254</v>
      </c>
      <c r="D50">
        <v>855.2</v>
      </c>
      <c r="E50">
        <v>703.2</v>
      </c>
      <c r="F50">
        <v>584.1</v>
      </c>
    </row>
    <row r="51" spans="1:6" s="1" customFormat="1">
      <c r="A51" s="1" t="s">
        <v>48</v>
      </c>
      <c r="B51" s="1">
        <v>3434.2</v>
      </c>
      <c r="C51" s="1">
        <v>3295.7</v>
      </c>
      <c r="D51" s="1">
        <v>2219.8000000000002</v>
      </c>
      <c r="E51" s="1">
        <v>2206.6</v>
      </c>
      <c r="F51" s="1">
        <v>2157.3000000000002</v>
      </c>
    </row>
    <row r="54" spans="1:6" s="1" customFormat="1">
      <c r="A54" s="1" t="s">
        <v>49</v>
      </c>
      <c r="B54" s="1">
        <v>21857.4</v>
      </c>
      <c r="C54" s="1">
        <v>18625.7</v>
      </c>
      <c r="D54" s="1">
        <v>16636.599999999999</v>
      </c>
      <c r="E54" s="1">
        <v>15143.6</v>
      </c>
      <c r="F54" s="1">
        <v>12442.5</v>
      </c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E430D-ECEF-E949-A4AB-4937EC03A145}">
  <dimension ref="A1:F33"/>
  <sheetViews>
    <sheetView workbookViewId="0">
      <selection activeCell="G27" sqref="G27"/>
    </sheetView>
  </sheetViews>
  <sheetFormatPr baseColWidth="10" defaultRowHeight="16"/>
  <cols>
    <col min="1" max="1" width="36" customWidth="1"/>
  </cols>
  <sheetData>
    <row r="1" spans="1:6">
      <c r="A1" s="24" t="s">
        <v>75</v>
      </c>
      <c r="B1" s="24"/>
      <c r="C1" s="24"/>
      <c r="D1" s="24"/>
      <c r="E1" s="24"/>
      <c r="F1" s="24"/>
    </row>
    <row r="2" spans="1:6">
      <c r="A2" s="2" t="s">
        <v>7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4" spans="1:6">
      <c r="A4" s="3" t="s">
        <v>53</v>
      </c>
    </row>
    <row r="5" spans="1:6">
      <c r="A5" t="s">
        <v>52</v>
      </c>
      <c r="B5">
        <v>27842.799999999999</v>
      </c>
      <c r="C5">
        <v>22571.1</v>
      </c>
      <c r="D5">
        <v>14988</v>
      </c>
      <c r="E5">
        <v>14713.5</v>
      </c>
      <c r="F5">
        <v>13603</v>
      </c>
    </row>
    <row r="7" spans="1:6">
      <c r="A7" s="1" t="s">
        <v>54</v>
      </c>
      <c r="B7" s="1">
        <v>27842.799999999999</v>
      </c>
      <c r="C7" s="1">
        <v>22571.1</v>
      </c>
      <c r="D7" s="1">
        <v>14988</v>
      </c>
      <c r="E7" s="1">
        <v>14713.5</v>
      </c>
      <c r="F7" s="1">
        <v>13603</v>
      </c>
    </row>
    <row r="8" spans="1:6">
      <c r="A8" s="1"/>
      <c r="B8" s="1"/>
      <c r="C8" s="1"/>
      <c r="D8" s="1"/>
      <c r="E8" s="1"/>
      <c r="F8" s="1"/>
    </row>
    <row r="9" spans="1:6">
      <c r="A9" s="1" t="s">
        <v>64</v>
      </c>
    </row>
    <row r="10" spans="1:6">
      <c r="A10" t="s">
        <v>55</v>
      </c>
      <c r="B10">
        <v>96.6</v>
      </c>
      <c r="C10">
        <v>75.5</v>
      </c>
      <c r="D10">
        <v>58.4</v>
      </c>
      <c r="E10">
        <v>118</v>
      </c>
      <c r="F10">
        <v>143.4</v>
      </c>
    </row>
    <row r="11" spans="1:6">
      <c r="A11" t="s">
        <v>56</v>
      </c>
      <c r="B11">
        <v>20259.8</v>
      </c>
      <c r="C11">
        <v>16340.6</v>
      </c>
      <c r="D11">
        <v>10709.5</v>
      </c>
      <c r="E11">
        <v>9887.7000000000007</v>
      </c>
      <c r="F11">
        <v>8962</v>
      </c>
    </row>
    <row r="12" spans="1:6">
      <c r="A12" t="s">
        <v>57</v>
      </c>
      <c r="B12">
        <v>1029.8</v>
      </c>
      <c r="C12">
        <v>977.2</v>
      </c>
      <c r="D12">
        <v>455.6</v>
      </c>
      <c r="E12">
        <v>408.6</v>
      </c>
      <c r="F12">
        <v>401.9</v>
      </c>
    </row>
    <row r="13" spans="1:6">
      <c r="A13" t="s">
        <v>58</v>
      </c>
      <c r="B13">
        <v>779.6</v>
      </c>
      <c r="C13">
        <v>661.1</v>
      </c>
      <c r="D13">
        <v>467.4</v>
      </c>
      <c r="E13">
        <v>534.29999999999995</v>
      </c>
      <c r="F13">
        <v>465.1</v>
      </c>
    </row>
    <row r="14" spans="1:6">
      <c r="A14" t="s">
        <v>59</v>
      </c>
      <c r="B14">
        <v>1023.3</v>
      </c>
      <c r="C14">
        <v>640.1</v>
      </c>
      <c r="D14">
        <v>436.3</v>
      </c>
      <c r="E14">
        <v>1166.5</v>
      </c>
      <c r="F14">
        <v>1448.7</v>
      </c>
    </row>
    <row r="15" spans="1:6">
      <c r="A15" t="s">
        <v>60</v>
      </c>
      <c r="B15">
        <v>19.5</v>
      </c>
      <c r="C15">
        <v>15.7</v>
      </c>
      <c r="D15">
        <v>7.5</v>
      </c>
      <c r="E15">
        <v>8.1999999999999993</v>
      </c>
      <c r="F15">
        <v>7.2</v>
      </c>
    </row>
    <row r="16" spans="1:6">
      <c r="A16" t="s">
        <v>61</v>
      </c>
      <c r="B16">
        <v>143.6</v>
      </c>
      <c r="C16">
        <v>213.2</v>
      </c>
      <c r="D16">
        <v>174.6</v>
      </c>
      <c r="E16">
        <v>96.6</v>
      </c>
      <c r="F16">
        <v>79.099999999999994</v>
      </c>
    </row>
    <row r="17" spans="1:6">
      <c r="A17" t="s">
        <v>62</v>
      </c>
    </row>
    <row r="19" spans="1:6" s="1" customFormat="1">
      <c r="A19" s="1" t="s">
        <v>63</v>
      </c>
      <c r="B19" s="1">
        <v>23352.2</v>
      </c>
      <c r="C19" s="1">
        <v>18923.400000000001</v>
      </c>
      <c r="D19" s="1">
        <v>12309.3</v>
      </c>
      <c r="E19" s="1">
        <v>12219.9</v>
      </c>
      <c r="F19" s="1">
        <v>11507.4</v>
      </c>
    </row>
    <row r="21" spans="1:6">
      <c r="A21" t="s">
        <v>65</v>
      </c>
      <c r="B21">
        <v>4490.6000000000004</v>
      </c>
      <c r="C21">
        <v>3647.7</v>
      </c>
      <c r="D21">
        <v>2678.7</v>
      </c>
      <c r="E21">
        <v>2493.6</v>
      </c>
      <c r="F21">
        <v>2095.6</v>
      </c>
    </row>
    <row r="22" spans="1:6">
      <c r="A22" t="s">
        <v>66</v>
      </c>
      <c r="B22">
        <v>512.1</v>
      </c>
      <c r="C22">
        <v>463.8</v>
      </c>
      <c r="D22">
        <v>383.3</v>
      </c>
      <c r="E22">
        <v>569.4</v>
      </c>
      <c r="F22">
        <v>439.4</v>
      </c>
    </row>
    <row r="23" spans="1:6">
      <c r="A23" t="s">
        <v>67</v>
      </c>
      <c r="B23">
        <v>5002.7</v>
      </c>
      <c r="C23">
        <v>4111.5</v>
      </c>
      <c r="D23">
        <v>3062</v>
      </c>
      <c r="E23">
        <v>3063</v>
      </c>
      <c r="F23">
        <v>2535</v>
      </c>
    </row>
    <row r="24" spans="1:6">
      <c r="A24" t="s">
        <v>68</v>
      </c>
      <c r="B24">
        <v>58.9</v>
      </c>
      <c r="C24">
        <v>78.900000000000006</v>
      </c>
      <c r="D24">
        <v>75.2</v>
      </c>
      <c r="E24">
        <v>75.599999999999994</v>
      </c>
      <c r="F24">
        <v>14.2</v>
      </c>
    </row>
    <row r="25" spans="1:6">
      <c r="A25" t="s">
        <v>69</v>
      </c>
      <c r="B25">
        <v>4943.8</v>
      </c>
      <c r="C25">
        <v>4032.6</v>
      </c>
      <c r="D25">
        <v>2986.8</v>
      </c>
      <c r="E25">
        <v>2987.4</v>
      </c>
      <c r="F25">
        <v>2520.8000000000002</v>
      </c>
    </row>
    <row r="26" spans="1:6">
      <c r="A26" t="s">
        <v>70</v>
      </c>
      <c r="B26">
        <v>983</v>
      </c>
      <c r="C26">
        <v>875.5</v>
      </c>
      <c r="D26">
        <v>680</v>
      </c>
      <c r="E26">
        <v>672.5</v>
      </c>
      <c r="F26">
        <v>440.1</v>
      </c>
    </row>
    <row r="27" spans="1:6">
      <c r="A27" t="s">
        <v>71</v>
      </c>
      <c r="B27">
        <v>3960.8</v>
      </c>
      <c r="C27">
        <v>3157.1</v>
      </c>
      <c r="D27">
        <v>2306.8000000000002</v>
      </c>
      <c r="E27">
        <v>2314.9</v>
      </c>
      <c r="F27">
        <v>2080.6999999999998</v>
      </c>
    </row>
    <row r="29" spans="1:6" s="1" customFormat="1">
      <c r="A29" s="1" t="s">
        <v>72</v>
      </c>
      <c r="B29" s="1">
        <v>3960.8</v>
      </c>
      <c r="C29" s="1">
        <v>3157.1</v>
      </c>
      <c r="D29" s="1">
        <v>2306.8000000000002</v>
      </c>
      <c r="E29" s="1">
        <v>2314.9</v>
      </c>
      <c r="F29" s="1">
        <v>2080.6999999999998</v>
      </c>
    </row>
    <row r="31" spans="1:6">
      <c r="A31" t="s">
        <v>73</v>
      </c>
      <c r="B31">
        <v>998.1</v>
      </c>
      <c r="C31">
        <v>668.5</v>
      </c>
      <c r="D31">
        <v>826.6</v>
      </c>
      <c r="E31">
        <v>745.2</v>
      </c>
      <c r="F31">
        <v>506.5</v>
      </c>
    </row>
    <row r="33" spans="1:6" s="1" customFormat="1">
      <c r="A33" s="1" t="s">
        <v>74</v>
      </c>
      <c r="B33" s="1">
        <v>2962.7</v>
      </c>
      <c r="C33" s="1">
        <v>2488.6</v>
      </c>
      <c r="D33" s="1">
        <v>1480.2</v>
      </c>
      <c r="E33" s="1">
        <v>1569.7</v>
      </c>
      <c r="F33" s="1">
        <v>1574.2</v>
      </c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C9894-B8BD-2841-B3BA-724E075F4E1E}">
  <dimension ref="A1:H32"/>
  <sheetViews>
    <sheetView workbookViewId="0">
      <selection sqref="A1:F32"/>
    </sheetView>
  </sheetViews>
  <sheetFormatPr baseColWidth="10" defaultRowHeight="16"/>
  <cols>
    <col min="1" max="1" width="51.1640625" customWidth="1"/>
  </cols>
  <sheetData>
    <row r="1" spans="1:8">
      <c r="A1" s="25" t="s">
        <v>76</v>
      </c>
      <c r="B1" s="25"/>
      <c r="C1" s="25"/>
      <c r="D1" s="25"/>
      <c r="E1" s="25"/>
      <c r="F1" s="25"/>
      <c r="G1" s="1"/>
      <c r="H1" s="1"/>
    </row>
    <row r="2" spans="1:8"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8">
      <c r="A3" s="1" t="s">
        <v>77</v>
      </c>
    </row>
    <row r="4" spans="1:8">
      <c r="A4" t="s">
        <v>72</v>
      </c>
      <c r="B4">
        <v>3960.8</v>
      </c>
      <c r="C4">
        <v>3157.1</v>
      </c>
      <c r="D4">
        <v>2306.8000000000002</v>
      </c>
      <c r="E4">
        <v>2314.9</v>
      </c>
      <c r="F4">
        <v>2080.6999999999998</v>
      </c>
    </row>
    <row r="5" spans="1:8">
      <c r="A5" t="s">
        <v>78</v>
      </c>
      <c r="B5">
        <v>752.4</v>
      </c>
      <c r="C5">
        <v>720.1</v>
      </c>
      <c r="D5">
        <v>572</v>
      </c>
      <c r="E5">
        <v>344.5</v>
      </c>
      <c r="F5">
        <v>37.700000000000003</v>
      </c>
    </row>
    <row r="6" spans="1:8">
      <c r="A6" t="s">
        <v>79</v>
      </c>
      <c r="B6">
        <v>-429.9</v>
      </c>
      <c r="C6">
        <v>-965.2</v>
      </c>
      <c r="D6">
        <v>111.7</v>
      </c>
      <c r="E6">
        <v>-345.3</v>
      </c>
      <c r="F6">
        <v>-109.9</v>
      </c>
    </row>
    <row r="7" spans="1:8">
      <c r="A7" t="s">
        <v>80</v>
      </c>
      <c r="B7">
        <v>4283.3</v>
      </c>
      <c r="C7">
        <v>2912</v>
      </c>
      <c r="D7">
        <v>2990.5</v>
      </c>
      <c r="E7">
        <v>2314.1</v>
      </c>
      <c r="F7">
        <v>2008.5</v>
      </c>
    </row>
    <row r="8" spans="1:8">
      <c r="A8" t="s">
        <v>81</v>
      </c>
      <c r="B8">
        <v>-965</v>
      </c>
      <c r="C8">
        <v>-1010.2</v>
      </c>
      <c r="D8">
        <v>-528.1</v>
      </c>
      <c r="E8">
        <v>-455.9</v>
      </c>
      <c r="F8">
        <v>-557.79999999999995</v>
      </c>
    </row>
    <row r="10" spans="1:8" s="1" customFormat="1">
      <c r="A10" s="4" t="s">
        <v>82</v>
      </c>
      <c r="B10" s="1">
        <v>3318.3</v>
      </c>
      <c r="C10" s="1">
        <v>1901.8</v>
      </c>
      <c r="D10" s="1">
        <v>2462.4</v>
      </c>
      <c r="E10" s="1">
        <v>1858.2</v>
      </c>
      <c r="F10" s="1">
        <v>1450.7</v>
      </c>
    </row>
    <row r="12" spans="1:8">
      <c r="A12" s="1" t="s">
        <v>83</v>
      </c>
    </row>
    <row r="13" spans="1:8">
      <c r="A13" t="s">
        <v>84</v>
      </c>
      <c r="B13">
        <v>-557.9</v>
      </c>
      <c r="C13">
        <v>-903.7</v>
      </c>
      <c r="D13">
        <v>-376.4</v>
      </c>
      <c r="E13">
        <v>-443.3</v>
      </c>
      <c r="F13">
        <v>-685.8</v>
      </c>
    </row>
    <row r="14" spans="1:8">
      <c r="A14" t="s">
        <v>85</v>
      </c>
      <c r="B14">
        <v>28.1</v>
      </c>
      <c r="C14">
        <v>11.2</v>
      </c>
      <c r="D14">
        <v>11</v>
      </c>
      <c r="E14">
        <v>15.2</v>
      </c>
      <c r="F14">
        <v>16</v>
      </c>
    </row>
    <row r="15" spans="1:8">
      <c r="A15" t="s">
        <v>86</v>
      </c>
      <c r="B15">
        <v>-25022.7</v>
      </c>
      <c r="C15">
        <v>-19501.3</v>
      </c>
      <c r="D15">
        <v>-22243.599999999999</v>
      </c>
      <c r="E15">
        <v>-18287.7</v>
      </c>
      <c r="F15">
        <v>-20161.599999999999</v>
      </c>
    </row>
    <row r="16" spans="1:8">
      <c r="A16" t="s">
        <v>87</v>
      </c>
      <c r="B16">
        <v>22922.400000000001</v>
      </c>
      <c r="C16">
        <v>18582.5</v>
      </c>
      <c r="D16">
        <v>19748.7</v>
      </c>
      <c r="E16">
        <v>16639.5</v>
      </c>
      <c r="F16">
        <v>20731.3</v>
      </c>
    </row>
    <row r="17" spans="1:6">
      <c r="A17" t="s">
        <v>88</v>
      </c>
      <c r="B17">
        <v>29.6</v>
      </c>
      <c r="C17">
        <v>19.3</v>
      </c>
      <c r="D17">
        <v>75.099999999999994</v>
      </c>
      <c r="E17">
        <v>100.3</v>
      </c>
      <c r="F17">
        <v>8.3000000000000007</v>
      </c>
    </row>
    <row r="18" spans="1:6">
      <c r="A18" t="s">
        <v>89</v>
      </c>
      <c r="B18">
        <v>3.1</v>
      </c>
      <c r="C18">
        <v>160.19999999999999</v>
      </c>
      <c r="D18">
        <v>0.1</v>
      </c>
    </row>
    <row r="20" spans="1:6" s="1" customFormat="1">
      <c r="A20" s="1" t="s">
        <v>90</v>
      </c>
      <c r="B20" s="1">
        <v>-2597.4</v>
      </c>
      <c r="C20" s="1">
        <v>-1631.8</v>
      </c>
      <c r="D20" s="1">
        <v>-2769</v>
      </c>
      <c r="E20" s="1">
        <v>-1976</v>
      </c>
      <c r="F20" s="1">
        <v>-91.8</v>
      </c>
    </row>
    <row r="22" spans="1:6">
      <c r="A22" s="1" t="s">
        <v>91</v>
      </c>
    </row>
    <row r="23" spans="1:6">
      <c r="A23" t="s">
        <v>92</v>
      </c>
      <c r="B23">
        <v>-54.4</v>
      </c>
      <c r="C23">
        <v>-64.2</v>
      </c>
      <c r="D23">
        <v>-63.9</v>
      </c>
      <c r="E23">
        <v>-63.1</v>
      </c>
      <c r="F23">
        <v>-1.3</v>
      </c>
    </row>
    <row r="24" spans="1:6">
      <c r="A24" t="s">
        <v>93</v>
      </c>
      <c r="B24">
        <v>-442.5</v>
      </c>
      <c r="C24">
        <v>-382.1</v>
      </c>
      <c r="D24">
        <v>-269.60000000000002</v>
      </c>
      <c r="E24">
        <v>-167.4</v>
      </c>
    </row>
    <row r="26" spans="1:6" s="1" customFormat="1">
      <c r="A26" s="1" t="s">
        <v>94</v>
      </c>
      <c r="B26" s="1">
        <v>-496.9</v>
      </c>
      <c r="C26" s="1">
        <v>-446.3</v>
      </c>
      <c r="D26" s="1">
        <v>-333.5</v>
      </c>
      <c r="E26" s="1">
        <v>-230.5</v>
      </c>
      <c r="F26" s="1">
        <v>-1.3</v>
      </c>
    </row>
    <row r="28" spans="1:6" s="1" customFormat="1">
      <c r="A28" s="5" t="s">
        <v>95</v>
      </c>
      <c r="B28" s="1">
        <f>B10+B20+B26</f>
        <v>224.00000000000011</v>
      </c>
      <c r="C28" s="1">
        <f t="shared" ref="C28:F28" si="0">C10+C20+C26</f>
        <v>-176.3</v>
      </c>
      <c r="D28" s="1">
        <f t="shared" si="0"/>
        <v>-640.09999999999991</v>
      </c>
      <c r="E28" s="1">
        <f t="shared" si="0"/>
        <v>-348.29999999999995</v>
      </c>
      <c r="F28" s="1">
        <f t="shared" si="0"/>
        <v>1357.6000000000001</v>
      </c>
    </row>
    <row r="30" spans="1:6" s="1" customFormat="1">
      <c r="A30" s="1" t="s">
        <v>96</v>
      </c>
      <c r="B30" s="1">
        <v>691.5</v>
      </c>
      <c r="C30" s="1">
        <v>768.3</v>
      </c>
      <c r="D30" s="1">
        <v>1267.7</v>
      </c>
      <c r="E30" s="1">
        <v>1609.8</v>
      </c>
      <c r="F30" s="1">
        <v>249</v>
      </c>
    </row>
    <row r="32" spans="1:6" s="1" customFormat="1">
      <c r="A32" s="1" t="s">
        <v>97</v>
      </c>
      <c r="B32" s="1">
        <v>909.5</v>
      </c>
      <c r="C32" s="1">
        <v>691.5</v>
      </c>
      <c r="D32" s="1">
        <v>768.3</v>
      </c>
      <c r="E32" s="1">
        <v>1267.7</v>
      </c>
      <c r="F32" s="1">
        <v>1609.8</v>
      </c>
    </row>
  </sheetData>
  <mergeCells count="1">
    <mergeCell ref="A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4680A-6E48-DE47-9D8F-5ED7D3DE45C9}">
  <dimension ref="A1:G143"/>
  <sheetViews>
    <sheetView workbookViewId="0">
      <selection activeCell="G28" sqref="G28"/>
    </sheetView>
  </sheetViews>
  <sheetFormatPr baseColWidth="10" defaultRowHeight="16"/>
  <cols>
    <col min="1" max="1" width="30" bestFit="1" customWidth="1"/>
    <col min="2" max="2" width="12.5" customWidth="1"/>
    <col min="7" max="7" width="68" bestFit="1" customWidth="1"/>
    <col min="10" max="10" width="14.33203125" bestFit="1" customWidth="1"/>
    <col min="11" max="11" width="14.83203125" bestFit="1" customWidth="1"/>
    <col min="12" max="12" width="20.6640625" bestFit="1" customWidth="1"/>
  </cols>
  <sheetData>
    <row r="1" spans="1:7" ht="51">
      <c r="A1" s="8" t="s">
        <v>98</v>
      </c>
      <c r="B1" s="9" t="s">
        <v>121</v>
      </c>
      <c r="C1" s="9" t="s">
        <v>122</v>
      </c>
      <c r="D1" s="10" t="s">
        <v>123</v>
      </c>
      <c r="E1" s="9" t="s">
        <v>124</v>
      </c>
      <c r="F1" s="10" t="s">
        <v>125</v>
      </c>
      <c r="G1" s="14" t="s">
        <v>99</v>
      </c>
    </row>
    <row r="2" spans="1:7">
      <c r="A2" s="6" t="s">
        <v>100</v>
      </c>
      <c r="B2" s="7"/>
      <c r="C2" s="7"/>
      <c r="D2" s="7"/>
      <c r="E2" s="7"/>
      <c r="F2" s="7"/>
      <c r="G2" s="6"/>
    </row>
    <row r="3" spans="1:7">
      <c r="A3" s="13" t="s">
        <v>101</v>
      </c>
      <c r="B3" s="11">
        <f>'BALANCE SHEET'!B27/'BALANCE SHEET'!B51</f>
        <v>4.4599906819637765</v>
      </c>
      <c r="C3" s="11">
        <f>'BALANCE SHEET'!C27/'BALANCE SHEET'!C51</f>
        <v>3.6593439936887462</v>
      </c>
      <c r="D3" s="11">
        <f>'BALANCE SHEET'!D27/'BALANCE SHEET'!D51</f>
        <v>3.4682403820163978</v>
      </c>
      <c r="E3" s="11">
        <f>'BALANCE SHEET'!E27/'BALANCE SHEET'!E51</f>
        <v>4.5087011692196137</v>
      </c>
      <c r="F3" s="11">
        <f>'BALANCE SHEET'!F27/'BALANCE SHEET'!F51</f>
        <v>3.920919668103648</v>
      </c>
      <c r="G3" s="12" t="s">
        <v>102</v>
      </c>
    </row>
    <row r="4" spans="1:7">
      <c r="A4" s="13" t="s">
        <v>103</v>
      </c>
      <c r="B4" s="11">
        <f>('BALANCE SHEET'!B23+'BALANCE SHEET'!B14+'BALANCE SHEET'!B26)/'BALANCE SHEET'!B51</f>
        <v>0.27869663968318681</v>
      </c>
      <c r="C4" s="11">
        <f>('BALANCE SHEET'!C23+'BALANCE SHEET'!C14+'BALANCE SHEET'!C26)/'BALANCE SHEET'!C51</f>
        <v>0.23017871772309376</v>
      </c>
      <c r="D4" s="11">
        <f>('BALANCE SHEET'!D23+'BALANCE SHEET'!D14+'BALANCE SHEET'!D26)/'BALANCE SHEET'!D51</f>
        <v>2.2842147941255968</v>
      </c>
      <c r="E4" s="11">
        <f>('BALANCE SHEET'!E23+'BALANCE SHEET'!E14+'BALANCE SHEET'!E26)/'BALANCE SHEET'!E51</f>
        <v>0.76103507658841674</v>
      </c>
      <c r="F4" s="11">
        <f>('BALANCE SHEET'!F23+'BALANCE SHEET'!F14+'BALANCE SHEET'!F26)/'BALANCE SHEET'!F51</f>
        <v>0.74741575117044456</v>
      </c>
      <c r="G4" s="12" t="s">
        <v>104</v>
      </c>
    </row>
    <row r="5" spans="1:7">
      <c r="A5" s="13" t="s">
        <v>105</v>
      </c>
      <c r="B5" s="11">
        <f>'INCOME STATEMENT'!B5/'BALANCE SHEET'!B29</f>
        <v>1.2738386084346718</v>
      </c>
      <c r="C5" s="11">
        <f>'INCOME STATEMENT'!C5/'BALANCE SHEET'!C29</f>
        <v>1.2118255958165329</v>
      </c>
      <c r="D5" s="11">
        <f>'INCOME STATEMENT'!D5/'BALANCE SHEET'!D29</f>
        <v>0.90090523304040493</v>
      </c>
      <c r="E5" s="11">
        <f>'INCOME STATEMENT'!E5/'BALANCE SHEET'!E29</f>
        <v>0.97159856308935799</v>
      </c>
      <c r="F5" s="11">
        <f>'INCOME STATEMENT'!F5/'BALANCE SHEET'!F29</f>
        <v>1.0932690375728351</v>
      </c>
      <c r="G5" s="12" t="s">
        <v>106</v>
      </c>
    </row>
    <row r="6" spans="1:7">
      <c r="A6" s="6" t="s">
        <v>107</v>
      </c>
      <c r="B6" s="11"/>
      <c r="C6" s="11"/>
      <c r="D6" s="11"/>
      <c r="E6" s="11"/>
      <c r="F6" s="11"/>
      <c r="G6" s="12"/>
    </row>
    <row r="7" spans="1:7">
      <c r="A7" s="13" t="s">
        <v>108</v>
      </c>
      <c r="B7" s="11">
        <f>'BALANCE SHEET'!B54/'BALANCE SHEET'!B29</f>
        <v>1</v>
      </c>
      <c r="C7" s="11">
        <f>'BALANCE SHEET'!C54/'BALANCE SHEET'!C29</f>
        <v>1</v>
      </c>
      <c r="D7" s="11">
        <f>'BALANCE SHEET'!D54/'BALANCE SHEET'!D29</f>
        <v>1</v>
      </c>
      <c r="E7" s="11">
        <f>'BALANCE SHEET'!E54/'BALANCE SHEET'!E29</f>
        <v>1.0000000000000002</v>
      </c>
      <c r="F7" s="11">
        <f>'BALANCE SHEET'!F54/'BALANCE SHEET'!F29</f>
        <v>1</v>
      </c>
      <c r="G7" s="12" t="s">
        <v>109</v>
      </c>
    </row>
    <row r="8" spans="1:7">
      <c r="A8" s="13" t="s">
        <v>110</v>
      </c>
      <c r="B8" s="11">
        <f>'BALANCE SHEET'!B35/'BALANCE SHEET'!B29</f>
        <v>0.81869298269693558</v>
      </c>
      <c r="C8" s="11">
        <f>'BALANCE SHEET'!C35/'BALANCE SHEET'!C29</f>
        <v>0.80060346725223741</v>
      </c>
      <c r="D8" s="11">
        <f>'BALANCE SHEET'!D35/'BALANCE SHEET'!D29</f>
        <v>0.85863698111392961</v>
      </c>
      <c r="E8" s="11">
        <f>'BALANCE SHEET'!E35/'BALANCE SHEET'!E29</f>
        <v>0.83019889590321994</v>
      </c>
      <c r="F8" s="11">
        <f>'BALANCE SHEET'!F35/'BALANCE SHEET'!F29</f>
        <v>0.90871609403254983</v>
      </c>
      <c r="G8" s="12" t="s">
        <v>111</v>
      </c>
    </row>
    <row r="9" spans="1:7">
      <c r="A9" s="13" t="s">
        <v>112</v>
      </c>
      <c r="B9" s="11">
        <f>'BALANCE SHEET'!B54/'BALANCE SHEET'!B35</f>
        <v>1.2214591075470118</v>
      </c>
      <c r="C9" s="11">
        <f>'BALANCE SHEET'!C54/'BALANCE SHEET'!C35</f>
        <v>1.2490577931570972</v>
      </c>
      <c r="D9" s="11">
        <f>'BALANCE SHEET'!D54/'BALANCE SHEET'!D35</f>
        <v>1.1646365367383511</v>
      </c>
      <c r="E9" s="11">
        <f>'BALANCE SHEET'!E54/'BALANCE SHEET'!E35</f>
        <v>1.2045306310749113</v>
      </c>
      <c r="F9" s="11">
        <f>'BALANCE SHEET'!F54/'BALANCE SHEET'!F35</f>
        <v>1.1004537132850434</v>
      </c>
      <c r="G9" s="12" t="s">
        <v>113</v>
      </c>
    </row>
    <row r="10" spans="1:7">
      <c r="A10" s="6" t="s">
        <v>114</v>
      </c>
      <c r="B10" s="11"/>
      <c r="C10" s="11"/>
      <c r="D10" s="11"/>
      <c r="E10" s="11"/>
      <c r="F10" s="11"/>
      <c r="G10" s="12"/>
    </row>
    <row r="11" spans="1:7">
      <c r="A11" s="13" t="s">
        <v>115</v>
      </c>
      <c r="B11" s="11">
        <f>'INCOME STATEMENT'!B29/'INCOME STATEMENT'!B5</f>
        <v>0.14225580760555692</v>
      </c>
      <c r="C11" s="11">
        <f>'INCOME STATEMENT'!C29/'INCOME STATEMENT'!C5</f>
        <v>0.13987355512137203</v>
      </c>
      <c r="D11" s="11">
        <f>'INCOME STATEMENT'!D29/'INCOME STATEMENT'!D5</f>
        <v>0.15390979450226849</v>
      </c>
      <c r="E11" s="11">
        <f>'INCOME STATEMENT'!E29/'INCOME STATEMENT'!E5</f>
        <v>0.15733170217827167</v>
      </c>
      <c r="F11" s="11">
        <f>'INCOME STATEMENT'!F29/'INCOME STATEMENT'!F5</f>
        <v>0.15295890612364918</v>
      </c>
      <c r="G11" s="12" t="s">
        <v>116</v>
      </c>
    </row>
    <row r="12" spans="1:7">
      <c r="A12" s="13" t="s">
        <v>117</v>
      </c>
      <c r="B12" s="11">
        <f>'INCOME STATEMENT'!B29/'BALANCE SHEET'!B29</f>
        <v>0.18121094000201304</v>
      </c>
      <c r="C12" s="11">
        <f>'INCOME STATEMENT'!C29/'BALANCE SHEET'!C29</f>
        <v>0.16950235427393331</v>
      </c>
      <c r="D12" s="11">
        <f>'INCOME STATEMENT'!D29/'BALANCE SHEET'!D29</f>
        <v>0.13865813928326703</v>
      </c>
      <c r="E12" s="11">
        <f>'INCOME STATEMENT'!E29/'BALANCE SHEET'!E29</f>
        <v>0.15286325576481155</v>
      </c>
      <c r="F12" s="11">
        <f>'INCOME STATEMENT'!F29/'BALANCE SHEET'!F29</f>
        <v>0.16722523608599557</v>
      </c>
      <c r="G12" s="12" t="s">
        <v>118</v>
      </c>
    </row>
    <row r="13" spans="1:7">
      <c r="A13" s="13" t="s">
        <v>119</v>
      </c>
      <c r="B13" s="11">
        <f>'INCOME STATEMENT'!B29/'BALANCE SHEET'!B35</f>
        <v>0.22134175305261394</v>
      </c>
      <c r="C13" s="11">
        <f>'INCOME STATEMENT'!C29/'BALANCE SHEET'!C35</f>
        <v>0.21171823656433161</v>
      </c>
      <c r="D13" s="11">
        <f>'INCOME STATEMENT'!D29/'BALANCE SHEET'!D35</f>
        <v>0.16148633512544805</v>
      </c>
      <c r="E13" s="11">
        <f>'INCOME STATEMENT'!E29/'BALANCE SHEET'!E35</f>
        <v>0.184128473934554</v>
      </c>
      <c r="F13" s="11">
        <f>'INCOME STATEMENT'!F29/'BALANCE SHEET'!F35</f>
        <v>0.18402363200580185</v>
      </c>
      <c r="G13" s="12" t="s">
        <v>120</v>
      </c>
    </row>
    <row r="14" spans="1:7">
      <c r="A14" s="6" t="s">
        <v>126</v>
      </c>
      <c r="B14" s="11"/>
      <c r="C14" s="11"/>
      <c r="D14" s="11"/>
      <c r="E14" s="11"/>
      <c r="F14" s="11"/>
      <c r="G14" s="12"/>
    </row>
    <row r="15" spans="1:7">
      <c r="A15" s="7" t="s">
        <v>127</v>
      </c>
      <c r="B15" s="11">
        <f>'INCOME STATEMENT'!B29/'INCOME STATEMENT'!B7</f>
        <v>0.14225580760555692</v>
      </c>
      <c r="C15" s="11">
        <f>'INCOME STATEMENT'!C29/'INCOME STATEMENT'!C7</f>
        <v>0.13987355512137203</v>
      </c>
      <c r="D15" s="11">
        <f>'INCOME STATEMENT'!D29/'INCOME STATEMENT'!D7</f>
        <v>0.15390979450226849</v>
      </c>
      <c r="E15" s="11">
        <f>'INCOME STATEMENT'!E29/'INCOME STATEMENT'!E7</f>
        <v>0.15733170217827167</v>
      </c>
      <c r="F15" s="11">
        <f>'INCOME STATEMENT'!F29/'INCOME STATEMENT'!F7</f>
        <v>0.15295890612364918</v>
      </c>
      <c r="G15" s="12" t="s">
        <v>130</v>
      </c>
    </row>
    <row r="16" spans="1:7">
      <c r="A16" s="7" t="s">
        <v>128</v>
      </c>
      <c r="B16" s="11">
        <f>'INCOME STATEMENT'!B33/'INCOME STATEMENT'!B7</f>
        <v>0.10640811987300128</v>
      </c>
      <c r="C16" s="11">
        <f>'INCOME STATEMENT'!C33/'INCOME STATEMENT'!C7</f>
        <v>0.11025603537266682</v>
      </c>
      <c r="D16" s="11">
        <f>'INCOME STATEMENT'!D33/'INCOME STATEMENT'!D7</f>
        <v>9.875900720576461E-2</v>
      </c>
      <c r="E16" s="11">
        <f>'INCOME STATEMENT'!E33/'INCOME STATEMENT'!E7</f>
        <v>0.10668433751316818</v>
      </c>
      <c r="F16" s="11">
        <f>'INCOME STATEMENT'!F33/'INCOME STATEMENT'!F7</f>
        <v>0.11572447254282144</v>
      </c>
      <c r="G16" s="12" t="s">
        <v>131</v>
      </c>
    </row>
    <row r="17" spans="1:7">
      <c r="A17" s="7" t="s">
        <v>129</v>
      </c>
      <c r="B17" s="7">
        <v>4778.8500000000004</v>
      </c>
      <c r="C17" s="7">
        <v>3841.28</v>
      </c>
      <c r="D17" s="7">
        <v>4193.04</v>
      </c>
      <c r="E17" s="7">
        <v>7017.21</v>
      </c>
      <c r="F17" s="7">
        <v>7911.51</v>
      </c>
      <c r="G17" s="12" t="s">
        <v>132</v>
      </c>
    </row>
    <row r="28" spans="1:7">
      <c r="G28" t="s">
        <v>134</v>
      </c>
    </row>
    <row r="125" spans="1:6">
      <c r="B125">
        <v>2023</v>
      </c>
      <c r="C125">
        <v>2022</v>
      </c>
      <c r="D125">
        <v>2021</v>
      </c>
      <c r="E125">
        <v>2020</v>
      </c>
      <c r="F125">
        <v>2019</v>
      </c>
    </row>
    <row r="126" spans="1:6">
      <c r="A126" t="s">
        <v>101</v>
      </c>
      <c r="B126" s="16">
        <v>4.4599906819637765</v>
      </c>
      <c r="C126" s="16">
        <v>3.6593439936887462</v>
      </c>
      <c r="D126" s="16">
        <v>3.4682403820163978</v>
      </c>
      <c r="E126" s="16">
        <v>4.5087011692196137</v>
      </c>
      <c r="F126" s="16">
        <v>3.920919668103648</v>
      </c>
    </row>
    <row r="127" spans="1:6">
      <c r="A127" s="15" t="s">
        <v>103</v>
      </c>
      <c r="B127" s="16">
        <v>0.27869663968318681</v>
      </c>
      <c r="C127" s="16">
        <v>0.23017871772309376</v>
      </c>
      <c r="D127" s="16">
        <v>2.2842147941255968</v>
      </c>
      <c r="E127" s="16">
        <v>0.76103507658841674</v>
      </c>
      <c r="F127" s="16">
        <v>0.74741575117044456</v>
      </c>
    </row>
    <row r="128" spans="1:6">
      <c r="A128" s="15" t="s">
        <v>105</v>
      </c>
      <c r="B128" s="16">
        <v>1.2738386084346718</v>
      </c>
      <c r="C128" s="16">
        <v>1.2118255958165329</v>
      </c>
      <c r="D128" s="16">
        <v>0.90090523304040493</v>
      </c>
      <c r="E128" s="16">
        <v>0.97159856308935799</v>
      </c>
      <c r="F128" s="16">
        <v>1.0932690375728351</v>
      </c>
    </row>
    <row r="129" spans="1:6">
      <c r="A129" s="15"/>
      <c r="B129" s="16"/>
      <c r="C129" s="16"/>
      <c r="D129" s="16"/>
      <c r="E129" s="16"/>
      <c r="F129" s="16"/>
    </row>
    <row r="130" spans="1:6">
      <c r="A130" s="17"/>
      <c r="B130">
        <v>2023</v>
      </c>
      <c r="C130">
        <v>2022</v>
      </c>
      <c r="D130">
        <v>2021</v>
      </c>
      <c r="E130">
        <v>2020</v>
      </c>
      <c r="F130">
        <v>2019</v>
      </c>
    </row>
    <row r="131" spans="1:6">
      <c r="A131" t="s">
        <v>108</v>
      </c>
      <c r="B131" s="16">
        <v>1</v>
      </c>
      <c r="C131" s="16">
        <v>1</v>
      </c>
      <c r="D131" s="16">
        <v>1</v>
      </c>
      <c r="E131" s="16">
        <v>1.0000000000000002</v>
      </c>
      <c r="F131" s="16">
        <v>1</v>
      </c>
    </row>
    <row r="132" spans="1:6">
      <c r="A132" t="s">
        <v>110</v>
      </c>
      <c r="B132" s="16">
        <v>0.81869298269693558</v>
      </c>
      <c r="C132" s="16">
        <v>0.80060346725223741</v>
      </c>
      <c r="D132" s="16">
        <v>0.85863698111392961</v>
      </c>
      <c r="E132" s="16">
        <v>0.83019889590321994</v>
      </c>
      <c r="F132" s="16">
        <v>0.90871609403254983</v>
      </c>
    </row>
    <row r="133" spans="1:6">
      <c r="A133" t="s">
        <v>112</v>
      </c>
      <c r="B133" s="16">
        <v>1.2214591075470118</v>
      </c>
      <c r="C133" s="16">
        <v>1.2490577931570972</v>
      </c>
      <c r="D133" s="16">
        <v>1.1646365367383511</v>
      </c>
      <c r="E133" s="16">
        <v>1.2045306310749113</v>
      </c>
      <c r="F133" s="16">
        <v>1.1004537132850434</v>
      </c>
    </row>
    <row r="136" spans="1:6">
      <c r="B136">
        <v>2023</v>
      </c>
      <c r="C136">
        <v>2022</v>
      </c>
      <c r="D136">
        <v>2021</v>
      </c>
      <c r="E136">
        <v>2020</v>
      </c>
      <c r="F136">
        <v>2019</v>
      </c>
    </row>
    <row r="137" spans="1:6">
      <c r="A137" t="s">
        <v>115</v>
      </c>
      <c r="B137" s="16">
        <v>0.14225580760555692</v>
      </c>
      <c r="C137" s="16">
        <v>0.13987355512137203</v>
      </c>
      <c r="D137" s="16">
        <v>0.15390979450226849</v>
      </c>
      <c r="E137" s="16">
        <v>0.15733170217827167</v>
      </c>
      <c r="F137" s="16">
        <v>0.15295890612364918</v>
      </c>
    </row>
    <row r="138" spans="1:6">
      <c r="A138" t="s">
        <v>117</v>
      </c>
      <c r="B138" s="16">
        <v>0.18121094000201304</v>
      </c>
      <c r="C138" s="16">
        <v>0.16950235427393331</v>
      </c>
      <c r="D138" s="16">
        <v>0.13865813928326703</v>
      </c>
      <c r="E138" s="16">
        <v>0.15286325576481155</v>
      </c>
      <c r="F138" s="16">
        <v>0.16722523608599557</v>
      </c>
    </row>
    <row r="139" spans="1:6">
      <c r="A139" t="s">
        <v>119</v>
      </c>
      <c r="B139" s="16">
        <v>0.22134175305261394</v>
      </c>
      <c r="C139" s="16">
        <v>0.21171823656433161</v>
      </c>
      <c r="D139" s="16">
        <v>0.16148633512544805</v>
      </c>
      <c r="E139" s="16">
        <v>0.184128473934554</v>
      </c>
      <c r="F139" s="16">
        <v>0.18402363200580185</v>
      </c>
    </row>
    <row r="141" spans="1:6">
      <c r="B141">
        <v>2023</v>
      </c>
      <c r="C141">
        <v>2022</v>
      </c>
      <c r="D141">
        <v>2021</v>
      </c>
      <c r="E141">
        <v>2020</v>
      </c>
      <c r="F141">
        <v>2019</v>
      </c>
    </row>
    <row r="142" spans="1:6">
      <c r="A142" t="s">
        <v>127</v>
      </c>
      <c r="B142" s="16">
        <v>0.14225580760555692</v>
      </c>
      <c r="C142" s="16">
        <v>0.13987355512137203</v>
      </c>
      <c r="D142" s="16">
        <v>0.15390979450226849</v>
      </c>
      <c r="E142" s="16">
        <v>0.15733170217827167</v>
      </c>
      <c r="F142" s="16">
        <v>0.15295890612364918</v>
      </c>
    </row>
    <row r="143" spans="1:6">
      <c r="A143" t="s">
        <v>128</v>
      </c>
      <c r="B143" s="16">
        <v>0.10640811987300128</v>
      </c>
      <c r="C143" s="16">
        <v>0.11025603537266682</v>
      </c>
      <c r="D143" s="16">
        <v>9.875900720576461E-2</v>
      </c>
      <c r="E143" s="16">
        <v>0.10668433751316818</v>
      </c>
      <c r="F143" s="16">
        <v>0.11572447254282144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D496A-D91A-374C-B31A-11C2EB8982E2}">
  <dimension ref="F3:Q41"/>
  <sheetViews>
    <sheetView tabSelected="1" zoomScale="60" workbookViewId="0">
      <selection activeCell="F4" sqref="F4:Q41"/>
    </sheetView>
  </sheetViews>
  <sheetFormatPr baseColWidth="10" defaultRowHeight="16"/>
  <cols>
    <col min="1" max="16384" width="10.83203125" style="18"/>
  </cols>
  <sheetData>
    <row r="3" spans="6:17" ht="17" thickBot="1"/>
    <row r="4" spans="6:17">
      <c r="F4" s="26" t="s">
        <v>133</v>
      </c>
      <c r="G4" s="27"/>
      <c r="H4" s="27"/>
      <c r="I4" s="27"/>
      <c r="J4" s="27"/>
      <c r="K4" s="27"/>
      <c r="L4" s="27"/>
      <c r="M4" s="27"/>
      <c r="N4" s="27"/>
      <c r="O4" s="27"/>
      <c r="P4" s="27"/>
      <c r="Q4" s="28"/>
    </row>
    <row r="5" spans="6:17">
      <c r="F5" s="29"/>
      <c r="G5" s="30"/>
      <c r="H5" s="30"/>
      <c r="I5" s="30"/>
      <c r="J5" s="30"/>
      <c r="K5" s="30"/>
      <c r="L5" s="30"/>
      <c r="M5" s="30"/>
      <c r="N5" s="30"/>
      <c r="O5" s="30"/>
      <c r="P5" s="30"/>
      <c r="Q5" s="31"/>
    </row>
    <row r="6" spans="6:17" ht="17" thickBot="1">
      <c r="F6" s="32"/>
      <c r="G6" s="33"/>
      <c r="H6" s="33"/>
      <c r="I6" s="33"/>
      <c r="J6" s="33"/>
      <c r="K6" s="33"/>
      <c r="L6" s="33"/>
      <c r="M6" s="33"/>
      <c r="N6" s="33"/>
      <c r="O6" s="33"/>
      <c r="P6" s="33"/>
      <c r="Q6" s="34"/>
    </row>
    <row r="7" spans="6:17">
      <c r="F7" s="19"/>
      <c r="Q7" s="20"/>
    </row>
    <row r="8" spans="6:17">
      <c r="F8" s="19"/>
      <c r="Q8" s="20"/>
    </row>
    <row r="9" spans="6:17">
      <c r="F9" s="19"/>
      <c r="Q9" s="20"/>
    </row>
    <row r="10" spans="6:17">
      <c r="F10" s="19"/>
      <c r="Q10" s="20"/>
    </row>
    <row r="11" spans="6:17">
      <c r="F11" s="19"/>
      <c r="Q11" s="20"/>
    </row>
    <row r="12" spans="6:17">
      <c r="F12" s="19"/>
      <c r="Q12" s="20"/>
    </row>
    <row r="13" spans="6:17">
      <c r="F13" s="19"/>
      <c r="Q13" s="20"/>
    </row>
    <row r="14" spans="6:17">
      <c r="F14" s="19"/>
      <c r="Q14" s="20"/>
    </row>
    <row r="15" spans="6:17">
      <c r="F15" s="19"/>
      <c r="Q15" s="20"/>
    </row>
    <row r="16" spans="6:17">
      <c r="F16" s="19"/>
      <c r="Q16" s="20"/>
    </row>
    <row r="17" spans="6:17">
      <c r="F17" s="19"/>
      <c r="Q17" s="20"/>
    </row>
    <row r="18" spans="6:17">
      <c r="F18" s="19"/>
      <c r="Q18" s="20"/>
    </row>
    <row r="19" spans="6:17">
      <c r="F19" s="19"/>
      <c r="Q19" s="20"/>
    </row>
    <row r="20" spans="6:17">
      <c r="F20" s="19"/>
      <c r="Q20" s="20"/>
    </row>
    <row r="21" spans="6:17">
      <c r="F21" s="19"/>
      <c r="Q21" s="20"/>
    </row>
    <row r="22" spans="6:17">
      <c r="F22" s="19"/>
      <c r="Q22" s="20"/>
    </row>
    <row r="23" spans="6:17">
      <c r="F23" s="19"/>
      <c r="Q23" s="20"/>
    </row>
    <row r="24" spans="6:17">
      <c r="F24" s="19"/>
      <c r="Q24" s="20"/>
    </row>
    <row r="25" spans="6:17">
      <c r="F25" s="19"/>
      <c r="Q25" s="20"/>
    </row>
    <row r="26" spans="6:17">
      <c r="F26" s="19"/>
      <c r="Q26" s="20"/>
    </row>
    <row r="27" spans="6:17">
      <c r="F27" s="19"/>
      <c r="Q27" s="20"/>
    </row>
    <row r="28" spans="6:17">
      <c r="F28" s="19"/>
      <c r="Q28" s="20"/>
    </row>
    <row r="29" spans="6:17">
      <c r="F29" s="19"/>
      <c r="Q29" s="20"/>
    </row>
    <row r="30" spans="6:17">
      <c r="F30" s="19"/>
      <c r="Q30" s="20"/>
    </row>
    <row r="31" spans="6:17">
      <c r="F31" s="19"/>
      <c r="Q31" s="20"/>
    </row>
    <row r="32" spans="6:17">
      <c r="F32" s="19"/>
      <c r="Q32" s="20"/>
    </row>
    <row r="33" spans="6:17">
      <c r="F33" s="19"/>
      <c r="Q33" s="20"/>
    </row>
    <row r="34" spans="6:17">
      <c r="F34" s="19"/>
      <c r="Q34" s="20"/>
    </row>
    <row r="35" spans="6:17">
      <c r="F35" s="19"/>
      <c r="Q35" s="20"/>
    </row>
    <row r="36" spans="6:17">
      <c r="F36" s="19"/>
      <c r="Q36" s="20"/>
    </row>
    <row r="37" spans="6:17">
      <c r="F37" s="19"/>
      <c r="Q37" s="20"/>
    </row>
    <row r="38" spans="6:17">
      <c r="F38" s="19"/>
      <c r="Q38" s="20"/>
    </row>
    <row r="39" spans="6:17">
      <c r="F39" s="19"/>
      <c r="Q39" s="20"/>
    </row>
    <row r="40" spans="6:17">
      <c r="F40" s="19"/>
      <c r="Q40" s="20"/>
    </row>
    <row r="41" spans="6:17" ht="17" thickBot="1">
      <c r="F41" s="21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3"/>
    </row>
  </sheetData>
  <mergeCells count="1">
    <mergeCell ref="F4:Q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BALANCE SHEET</vt:lpstr>
      <vt:lpstr>INCOME STATEMENT</vt:lpstr>
      <vt:lpstr>CASH FLOW STATEMENT</vt:lpstr>
      <vt:lpstr>RATIOS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KAYALA PRAKHASH</dc:creator>
  <cp:lastModifiedBy>KAYALA PRAKHASH</cp:lastModifiedBy>
  <dcterms:created xsi:type="dcterms:W3CDTF">2024-10-22T09:21:32Z</dcterms:created>
  <dcterms:modified xsi:type="dcterms:W3CDTF">2024-10-22T15:24:35Z</dcterms:modified>
</cp:coreProperties>
</file>