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/>
  <mc:AlternateContent xmlns:mc="http://schemas.openxmlformats.org/markup-compatibility/2006">
    <mc:Choice Requires="x15">
      <x15ac:absPath xmlns:x15ac="http://schemas.microsoft.com/office/spreadsheetml/2010/11/ac" url="/Users/sivaramprakhash/Downloads/"/>
    </mc:Choice>
  </mc:AlternateContent>
  <xr:revisionPtr revIDLastSave="0" documentId="13_ncr:1_{23531DC2-0ABA-9B46-BD1A-CD588DB278DD}" xr6:coauthVersionLast="47" xr6:coauthVersionMax="47" xr10:uidLastSave="{00000000-0000-0000-0000-000000000000}"/>
  <bookViews>
    <workbookView xWindow="0" yWindow="740" windowWidth="19420" windowHeight="11500" xr2:uid="{4323AED5-BC8A-4C54-AC10-608E3858708C}"/>
  </bookViews>
  <sheets>
    <sheet name="Balance Sheet" sheetId="1" r:id="rId1"/>
    <sheet name="Graphs BS" sheetId="5" r:id="rId2"/>
    <sheet name="P&amp;L" sheetId="3" r:id="rId3"/>
    <sheet name="Cash flow" sheetId="4" r:id="rId4"/>
    <sheet name="Ratio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2" l="1"/>
  <c r="E17" i="2"/>
  <c r="D17" i="2"/>
  <c r="F17" i="2"/>
  <c r="G17" i="2"/>
  <c r="C16" i="2"/>
  <c r="D16" i="2"/>
  <c r="E16" i="2"/>
  <c r="F16" i="2"/>
  <c r="G16" i="2"/>
  <c r="G15" i="2"/>
  <c r="F15" i="2"/>
  <c r="E15" i="2"/>
  <c r="D15" i="2"/>
  <c r="C15" i="2"/>
  <c r="G14" i="2"/>
  <c r="F14" i="2"/>
  <c r="E14" i="2"/>
  <c r="D14" i="2"/>
  <c r="C14" i="2"/>
  <c r="G11" i="2"/>
  <c r="F11" i="2"/>
  <c r="E11" i="2"/>
  <c r="D11" i="2"/>
  <c r="C11" i="2"/>
  <c r="G10" i="2"/>
  <c r="F10" i="2"/>
  <c r="E10" i="2"/>
  <c r="D10" i="2"/>
  <c r="C10" i="2"/>
  <c r="G9" i="2"/>
  <c r="F9" i="2"/>
  <c r="E9" i="2"/>
  <c r="D9" i="2"/>
  <c r="C9" i="2"/>
  <c r="C6" i="2"/>
  <c r="D6" i="2"/>
  <c r="E6" i="2"/>
  <c r="F6" i="2"/>
  <c r="G6" i="2"/>
  <c r="C5" i="2"/>
  <c r="D5" i="2"/>
  <c r="E5" i="2"/>
  <c r="F5" i="2"/>
  <c r="G5" i="2"/>
  <c r="G4" i="2"/>
  <c r="F4" i="2"/>
  <c r="E4" i="2"/>
  <c r="D4" i="2"/>
  <c r="C4" i="2"/>
  <c r="G3" i="2"/>
  <c r="E3" i="2"/>
  <c r="F3" i="2"/>
  <c r="D3" i="2"/>
  <c r="G15" i="1"/>
  <c r="F15" i="1"/>
  <c r="E15" i="1"/>
  <c r="C3" i="2"/>
  <c r="G62" i="1"/>
  <c r="F62" i="1"/>
  <c r="E62" i="1"/>
  <c r="G45" i="1"/>
  <c r="F45" i="1"/>
  <c r="E45" i="1"/>
  <c r="G61" i="1"/>
  <c r="F61" i="1"/>
  <c r="E61" i="1"/>
  <c r="G29" i="1"/>
  <c r="F29" i="1"/>
  <c r="E29" i="1"/>
</calcChain>
</file>

<file path=xl/sharedStrings.xml><?xml version="1.0" encoding="utf-8"?>
<sst xmlns="http://schemas.openxmlformats.org/spreadsheetml/2006/main" count="185" uniqueCount="156">
  <si>
    <t>(a) Property, plant and equipment</t>
  </si>
  <si>
    <t>(b) Capital work in progress</t>
  </si>
  <si>
    <t>(c) Right-of-use assets</t>
  </si>
  <si>
    <t>(d) Goodwill</t>
  </si>
  <si>
    <t>(e) Other intangible assets</t>
  </si>
  <si>
    <t>(a) Equity share capital</t>
  </si>
  <si>
    <t>(b) Other equity</t>
  </si>
  <si>
    <t>2022-23</t>
  </si>
  <si>
    <t>ASSETS I</t>
  </si>
  <si>
    <t>(1) Non-current assets</t>
  </si>
  <si>
    <t>(f) Financial assets</t>
  </si>
  <si>
    <t>(i) Investments</t>
  </si>
  <si>
    <t>(ii) Trade receivables - unbilled</t>
  </si>
  <si>
    <t>(iii) Loans</t>
  </si>
  <si>
    <t>-</t>
  </si>
  <si>
    <t>(iv) Others</t>
  </si>
  <si>
    <t>(g) Deferred tax assets (net)</t>
  </si>
  <si>
    <t>(h) Other non-current assets</t>
  </si>
  <si>
    <t>Total non-current assets</t>
  </si>
  <si>
    <t>(2) Current assets</t>
  </si>
  <si>
    <t>(a) Inventories</t>
  </si>
  <si>
    <t>(b) Financial assets</t>
  </si>
  <si>
    <t>(ii) Trade receivables</t>
  </si>
  <si>
    <t>Billed</t>
  </si>
  <si>
    <t>Unbilled</t>
  </si>
  <si>
    <t>(iii) Cash and cash equivalents</t>
  </si>
  <si>
    <t>(iv) Other bank balances</t>
  </si>
  <si>
    <t>(v) Loans</t>
  </si>
  <si>
    <t>(vi) Others</t>
  </si>
  <si>
    <t>(c) Current tax assets (net)</t>
  </si>
  <si>
    <t>(d) Other current assets</t>
  </si>
  <si>
    <t>Total current assets</t>
  </si>
  <si>
    <t>EQUITY II</t>
  </si>
  <si>
    <t>TOTAL ASSETS</t>
  </si>
  <si>
    <t>TOTAL EQUITY</t>
  </si>
  <si>
    <t>LIABILITIES</t>
  </si>
  <si>
    <t>(1) Non - current liabilities</t>
  </si>
  <si>
    <t>(a) Financial liabilities</t>
  </si>
  <si>
    <t>(i) Borrowings</t>
  </si>
  <si>
    <t>(ii) Lease liabilities</t>
  </si>
  <si>
    <t>(iii) Others</t>
  </si>
  <si>
    <t>(b) Contract liabilities</t>
  </si>
  <si>
    <t>(c) Provisions</t>
  </si>
  <si>
    <t>(d) Other non-current liabilities</t>
  </si>
  <si>
    <t>Total non-current liabilities</t>
  </si>
  <si>
    <t>(2) Current liabilities</t>
  </si>
  <si>
    <t>(iii) Trade payables</t>
  </si>
  <si>
    <t>1. Dues of micro enterprises and small enterprises</t>
  </si>
  <si>
    <t>2. Dues of creditors other than micro enterprises and small</t>
  </si>
  <si>
    <t>enterprises</t>
  </si>
  <si>
    <t>Unbilled and accruals</t>
  </si>
  <si>
    <t>(c) Other current liabilities</t>
  </si>
  <si>
    <t>(d) Provisions</t>
  </si>
  <si>
    <t>(e) Current tax liabilities (net)</t>
  </si>
  <si>
    <t>Total current liabilities</t>
  </si>
  <si>
    <t>TOTAL LIABILITIES</t>
  </si>
  <si>
    <t>TOTAL EQUITY AND LIABILITIES</t>
  </si>
  <si>
    <t>Liablitites III</t>
  </si>
  <si>
    <t>2021-22</t>
  </si>
  <si>
    <t>2020-21</t>
  </si>
  <si>
    <t>2018-19</t>
  </si>
  <si>
    <t>Current ratio</t>
  </si>
  <si>
    <t>2019-20</t>
  </si>
  <si>
    <t>Acid test ratio</t>
  </si>
  <si>
    <t>Ratio</t>
  </si>
  <si>
    <t>Liquidity &amp; Efficiency</t>
  </si>
  <si>
    <t>Formula</t>
  </si>
  <si>
    <t>Asset Turnover Ratio</t>
  </si>
  <si>
    <t>Inventory Turnover Ratio</t>
  </si>
  <si>
    <t>I Revenue</t>
  </si>
  <si>
    <t>Revenue from operations</t>
  </si>
  <si>
    <t>Other income</t>
  </si>
  <si>
    <t>Total income</t>
  </si>
  <si>
    <t>Purchase of stock-in-trade</t>
  </si>
  <si>
    <t>Changes in inventories of stock-in-trade</t>
  </si>
  <si>
    <t>Employee benefits expense</t>
  </si>
  <si>
    <t>Outsourcing costs</t>
  </si>
  <si>
    <t>Finance costs</t>
  </si>
  <si>
    <t>Depreciation and amortization expense</t>
  </si>
  <si>
    <t>Other expenses</t>
  </si>
  <si>
    <t>Total expenses</t>
  </si>
  <si>
    <t>Profit before tax III</t>
  </si>
  <si>
    <t>IV</t>
  </si>
  <si>
    <t>Tax expense</t>
  </si>
  <si>
    <t>Current tax</t>
  </si>
  <si>
    <t>Deferred tax charge (credit)</t>
  </si>
  <si>
    <t>Total tax expense</t>
  </si>
  <si>
    <t>V</t>
  </si>
  <si>
    <t>Profit for the year</t>
  </si>
  <si>
    <t>VI</t>
  </si>
  <si>
    <t>Other comprehensive income(loss)</t>
  </si>
  <si>
    <t>(B) (i) Items that will be reclassified to statement of profit and loss</t>
  </si>
  <si>
    <t>(ii) Income tax relating to items that will be reclassified to statement of profit and loss</t>
  </si>
  <si>
    <t>VII</t>
  </si>
  <si>
    <t>Total comprehensive income for the year</t>
  </si>
  <si>
    <t>Earnings per equity share of ₹ 2 each</t>
  </si>
  <si>
    <t>Basic (in ₹)</t>
  </si>
  <si>
    <t>II Expenses</t>
  </si>
  <si>
    <t>Total other comprehensive income, net of tax</t>
  </si>
  <si>
    <t>(A) Income tax relating to items that will not be reclassified to statement of profit and loss</t>
  </si>
  <si>
    <t>Notes:</t>
  </si>
  <si>
    <t>Net sales (Revenue from operations)</t>
  </si>
  <si>
    <t>COGS</t>
  </si>
  <si>
    <t>COGS = Purchase of stock-in-trade + Changes in inventories + Outsourcing costs</t>
  </si>
  <si>
    <t>Net sales/ Average total assets</t>
  </si>
  <si>
    <t>COGS/ Average inventory</t>
  </si>
  <si>
    <t>Solvency</t>
  </si>
  <si>
    <t>Debt ratio</t>
  </si>
  <si>
    <t>Equity ratio</t>
  </si>
  <si>
    <t>Total liabilities / Total assest</t>
  </si>
  <si>
    <t>Debt-to-equity ratio</t>
  </si>
  <si>
    <t>Total liabilities / Total equity</t>
  </si>
  <si>
    <t>Profitability</t>
  </si>
  <si>
    <t>Profit margin ratio</t>
  </si>
  <si>
    <t>Net income/ Net sales</t>
  </si>
  <si>
    <t>Gross margin ratio</t>
  </si>
  <si>
    <t>Net sales - COGS / Net sales</t>
  </si>
  <si>
    <t>Return on total assets</t>
  </si>
  <si>
    <t>Net income / Average total assets</t>
  </si>
  <si>
    <t>Total equity / Total asset</t>
  </si>
  <si>
    <t>Return on total equity</t>
  </si>
  <si>
    <t>Net income / Average total equity</t>
  </si>
  <si>
    <t>(Current assest - Inventory)/ Current liablity</t>
  </si>
  <si>
    <t>Current asset/ Current liablity</t>
  </si>
  <si>
    <t>Cash from Operating Activity -</t>
  </si>
  <si>
    <t>Profit from operations</t>
  </si>
  <si>
    <t>Receivables</t>
  </si>
  <si>
    <t>Inventory</t>
  </si>
  <si>
    <t>Payables</t>
  </si>
  <si>
    <t>Loans Advances</t>
  </si>
  <si>
    <t>Other WC items</t>
  </si>
  <si>
    <t>Working capital changes</t>
  </si>
  <si>
    <t>Direct taxes</t>
  </si>
  <si>
    <t>Cash from Investing Activity -</t>
  </si>
  <si>
    <t>Fixed assets purchased</t>
  </si>
  <si>
    <t>Fixed assets sold</t>
  </si>
  <si>
    <t>Capital WIP</t>
  </si>
  <si>
    <t>Investments purchased</t>
  </si>
  <si>
    <t>Investments sold</t>
  </si>
  <si>
    <t>Interest received</t>
  </si>
  <si>
    <t>Dividends received</t>
  </si>
  <si>
    <t>Investment in group COS</t>
  </si>
  <si>
    <t>Acquisition of companies</t>
  </si>
  <si>
    <t>Inter corporate deposits</t>
  </si>
  <si>
    <t>Other investing items</t>
  </si>
  <si>
    <t>Cash from Financing Activity -</t>
  </si>
  <si>
    <t>Proceeds from shares</t>
  </si>
  <si>
    <t>Redemption of debentures</t>
  </si>
  <si>
    <t>Proceeds from borrowings</t>
  </si>
  <si>
    <t>Repayment of borrowings</t>
  </si>
  <si>
    <t>Interest paid fin</t>
  </si>
  <si>
    <t>Dividends paid</t>
  </si>
  <si>
    <t>Other financing items</t>
  </si>
  <si>
    <t>Financial Liablities</t>
  </si>
  <si>
    <t>Net cash flow</t>
  </si>
  <si>
    <t>(All amounts in crores)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</si>
</sst>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1"/>
      <color theme="1"/>
      <name val="Aptos Narrow"/>
      <family val="2"/>
      <scheme val="minor"/>
    </font>
    <font>
      <sz val="12"/>
      <color rgb="FF212529"/>
      <name val="Arial"/>
      <family val="2"/>
    </font>
    <font>
      <sz val="12"/>
      <color theme="1"/>
      <name val="Arial"/>
      <family val="2"/>
    </font>
    <font>
      <sz val="12"/>
      <color rgb="FF22222F"/>
      <name val="Arial"/>
      <family val="2"/>
    </font>
    <font>
      <b/>
      <sz val="11"/>
      <color theme="1"/>
      <name val="Aptos Narrow"/>
      <family val="2"/>
      <scheme val="minor"/>
    </font>
    <font>
      <b/>
      <sz val="12"/>
      <color rgb="FF212529"/>
      <name val="Arial"/>
      <family val="2"/>
    </font>
    <font>
      <sz val="10"/>
      <color rgb="FF212529"/>
      <name val="Arial"/>
      <family val="2"/>
    </font>
    <font>
      <b/>
      <sz val="10"/>
      <color rgb="FF212529"/>
      <name val="Arial"/>
      <family val="2"/>
    </font>
    <font>
      <sz val="10"/>
      <color theme="1"/>
      <name val="Arial"/>
      <family val="2"/>
    </font>
    <font>
      <sz val="10"/>
      <color rgb="FF22222F"/>
      <name val="Arial"/>
      <family val="2"/>
    </font>
    <font>
      <sz val="10"/>
      <color rgb="FF22222F"/>
      <name val="Arial"/>
      <family val="2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3" borderId="1" xfId="0" applyFont="1" applyFill="1" applyBorder="1" applyAlignment="1">
      <alignment vertical="top" wrapText="1"/>
    </xf>
    <xf numFmtId="15" fontId="1" fillId="3" borderId="1" xfId="0" applyNumberFormat="1" applyFont="1" applyFill="1" applyBorder="1" applyAlignment="1">
      <alignment vertical="top" wrapText="1"/>
    </xf>
    <xf numFmtId="0" fontId="2" fillId="0" borderId="1" xfId="0" applyFont="1" applyBorder="1"/>
    <xf numFmtId="3" fontId="1" fillId="3" borderId="1" xfId="0" applyNumberFormat="1" applyFont="1" applyFill="1" applyBorder="1" applyAlignment="1">
      <alignment vertical="top" wrapText="1"/>
    </xf>
    <xf numFmtId="3" fontId="2" fillId="0" borderId="1" xfId="0" applyNumberFormat="1" applyFont="1" applyBorder="1"/>
    <xf numFmtId="0" fontId="5" fillId="3" borderId="1" xfId="0" applyFont="1" applyFill="1" applyBorder="1" applyAlignment="1">
      <alignment vertical="top" wrapText="1"/>
    </xf>
    <xf numFmtId="15" fontId="5" fillId="3" borderId="1" xfId="0" applyNumberFormat="1" applyFont="1" applyFill="1" applyBorder="1" applyAlignment="1">
      <alignment vertical="top" wrapText="1"/>
    </xf>
    <xf numFmtId="0" fontId="0" fillId="0" borderId="1" xfId="0" applyBorder="1"/>
    <xf numFmtId="0" fontId="4" fillId="0" borderId="0" xfId="0" applyFont="1"/>
    <xf numFmtId="164" fontId="0" fillId="0" borderId="0" xfId="0" applyNumberFormat="1"/>
    <xf numFmtId="0" fontId="3" fillId="2" borderId="1" xfId="0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0" fontId="6" fillId="3" borderId="1" xfId="0" applyFont="1" applyFill="1" applyBorder="1" applyAlignment="1">
      <alignment vertical="top" wrapText="1"/>
    </xf>
    <xf numFmtId="3" fontId="6" fillId="3" borderId="1" xfId="0" applyNumberFormat="1" applyFont="1" applyFill="1" applyBorder="1" applyAlignment="1">
      <alignment vertical="top" wrapText="1"/>
    </xf>
    <xf numFmtId="0" fontId="7" fillId="3" borderId="1" xfId="0" applyFont="1" applyFill="1" applyBorder="1" applyAlignment="1">
      <alignment vertical="top" wrapText="1"/>
    </xf>
    <xf numFmtId="0" fontId="8" fillId="0" borderId="1" xfId="0" applyFont="1" applyBorder="1"/>
    <xf numFmtId="0" fontId="9" fillId="2" borderId="1" xfId="0" applyFont="1" applyFill="1" applyBorder="1" applyAlignment="1">
      <alignment horizontal="right" vertical="center" wrapText="1"/>
    </xf>
    <xf numFmtId="3" fontId="9" fillId="2" borderId="1" xfId="0" applyNumberFormat="1" applyFont="1" applyFill="1" applyBorder="1" applyAlignment="1">
      <alignment horizontal="right" vertical="center" wrapText="1"/>
    </xf>
    <xf numFmtId="3" fontId="10" fillId="2" borderId="1" xfId="0" applyNumberFormat="1" applyFont="1" applyFill="1" applyBorder="1" applyAlignment="1">
      <alignment horizontal="right" vertical="center" wrapText="1"/>
    </xf>
    <xf numFmtId="0" fontId="1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asset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'Balance Sheet'!$C$1:$G$1</c:f>
              <c:strCache>
                <c:ptCount val="5"/>
                <c:pt idx="0">
                  <c:v>2022-23</c:v>
                </c:pt>
                <c:pt idx="1">
                  <c:v>2021-22</c:v>
                </c:pt>
                <c:pt idx="2">
                  <c:v>2020-21</c:v>
                </c:pt>
                <c:pt idx="3">
                  <c:v>2019-20</c:v>
                </c:pt>
                <c:pt idx="4">
                  <c:v>2018-19</c:v>
                </c:pt>
              </c:strCache>
            </c:strRef>
          </c:cat>
          <c:val>
            <c:numRef>
              <c:f>'Balance Sheet'!$C$30:$G$30</c:f>
              <c:numCache>
                <c:formatCode>#,##0</c:formatCode>
                <c:ptCount val="5"/>
                <c:pt idx="0">
                  <c:v>53360</c:v>
                </c:pt>
                <c:pt idx="1">
                  <c:v>53423</c:v>
                </c:pt>
                <c:pt idx="2">
                  <c:v>55361</c:v>
                </c:pt>
                <c:pt idx="3">
                  <c:v>53515</c:v>
                </c:pt>
                <c:pt idx="4" formatCode="General">
                  <c:v>37456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7-4217-9131-3AD5B9E89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40671"/>
        <c:axId val="78544511"/>
      </c:lineChart>
      <c:catAx>
        <c:axId val="7854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44511"/>
        <c:crosses val="autoZero"/>
        <c:auto val="1"/>
        <c:lblAlgn val="ctr"/>
        <c:lblOffset val="100"/>
        <c:noMultiLvlLbl val="0"/>
      </c:catAx>
      <c:valAx>
        <c:axId val="7854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4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Cash</a:t>
            </a:r>
            <a:r>
              <a:rPr lang="en-IN" baseline="0"/>
              <a:t> flow from financing activity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'Cash flow'!$B$1</c:f>
              <c:strCache>
                <c:ptCount val="1"/>
                <c:pt idx="0">
                  <c:v>2022-23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'Cash flow'!$A$24</c:f>
              <c:strCache>
                <c:ptCount val="1"/>
                <c:pt idx="0">
                  <c:v>Cash from Financing Activity -</c:v>
                </c:pt>
              </c:strCache>
            </c:strRef>
          </c:cat>
          <c:val>
            <c:numRef>
              <c:f>'Cash flow'!$B$24</c:f>
              <c:numCache>
                <c:formatCode>#,##0</c:formatCode>
                <c:ptCount val="1"/>
                <c:pt idx="0">
                  <c:v>-15881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2-4590-B057-04BE91AE41C3}"/>
            </c:ext>
          </c:extLst>
        </c:ser>
        <c:ser>
          <c:idx val="1"/>
          <c:order val="1"/>
          <c:tx>
            <c:strRef>
              <c:f>'Cash flow'!$C$1</c:f>
              <c:strCache>
                <c:ptCount val="1"/>
                <c:pt idx="0">
                  <c:v>2021-22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'Cash flow'!$A$24</c:f>
              <c:strCache>
                <c:ptCount val="1"/>
                <c:pt idx="0">
                  <c:v>Cash from Financing Activity -</c:v>
                </c:pt>
              </c:strCache>
            </c:strRef>
          </c:cat>
          <c:val>
            <c:numRef>
              <c:f>'Cash flow'!$C$24</c:f>
              <c:numCache>
                <c:formatCode>#,##0</c:formatCode>
                <c:ptCount val="1"/>
                <c:pt idx="0">
                  <c:v>-14508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72-4590-B057-04BE91AE41C3}"/>
            </c:ext>
          </c:extLst>
        </c:ser>
        <c:ser>
          <c:idx val="2"/>
          <c:order val="2"/>
          <c:tx>
            <c:strRef>
              <c:f>'Cash flow'!$D$1</c:f>
              <c:strCache>
                <c:ptCount val="1"/>
                <c:pt idx="0">
                  <c:v>2020-21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'Cash flow'!$A$24</c:f>
              <c:strCache>
                <c:ptCount val="1"/>
                <c:pt idx="0">
                  <c:v>Cash from Financing Activity -</c:v>
                </c:pt>
              </c:strCache>
            </c:strRef>
          </c:cat>
          <c:val>
            <c:numRef>
              <c:f>'Cash flow'!$D$24</c:f>
              <c:numCache>
                <c:formatCode>#,##0</c:formatCode>
                <c:ptCount val="1"/>
                <c:pt idx="0">
                  <c:v>-11192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72-4590-B057-04BE91AE41C3}"/>
            </c:ext>
          </c:extLst>
        </c:ser>
        <c:ser>
          <c:idx val="3"/>
          <c:order val="3"/>
          <c:tx>
            <c:strRef>
              <c:f>'Cash flow'!$E$1</c:f>
              <c:strCache>
                <c:ptCount val="1"/>
                <c:pt idx="0">
                  <c:v>2019-20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'Cash flow'!$A$24</c:f>
              <c:strCache>
                <c:ptCount val="1"/>
                <c:pt idx="0">
                  <c:v>Cash from Financing Activity -</c:v>
                </c:pt>
              </c:strCache>
            </c:strRef>
          </c:cat>
          <c:val>
            <c:numRef>
              <c:f>'Cash flow'!$E$24</c:f>
              <c:numCache>
                <c:formatCode>#,##0</c:formatCode>
                <c:ptCount val="1"/>
                <c:pt idx="0">
                  <c:v>-3168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72-4590-B057-04BE91AE41C3}"/>
            </c:ext>
          </c:extLst>
        </c:ser>
        <c:ser>
          <c:idx val="4"/>
          <c:order val="4"/>
          <c:tx>
            <c:strRef>
              <c:f>'Cash flow'!$F$1</c:f>
              <c:strCache>
                <c:ptCount val="1"/>
                <c:pt idx="0">
                  <c:v>2018-19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'Cash flow'!$A$24</c:f>
              <c:strCache>
                <c:ptCount val="1"/>
                <c:pt idx="0">
                  <c:v>Cash from Financing Activity -</c:v>
                </c:pt>
              </c:strCache>
            </c:strRef>
          </c:cat>
          <c:val>
            <c:numRef>
              <c:f>'Cash flow'!$F$24</c:f>
              <c:numCache>
                <c:formatCode>#,##0</c:formatCode>
                <c:ptCount val="1"/>
                <c:pt idx="0">
                  <c:v>-1471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72-4590-B057-04BE91AE4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68433567"/>
        <c:axId val="168428767"/>
      </c:barChart>
      <c:catAx>
        <c:axId val="16843356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8428767"/>
        <c:crosses val="autoZero"/>
        <c:auto val="1"/>
        <c:lblAlgn val="ctr"/>
        <c:lblOffset val="100"/>
        <c:noMultiLvlLbl val="0"/>
      </c:catAx>
      <c:valAx>
        <c:axId val="16842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3356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Current</a:t>
            </a:r>
            <a:r>
              <a:rPr lang="en-IN" baseline="0"/>
              <a:t> Ratio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Ratios!$A$2:$B$2</c:f>
              <c:strCache>
                <c:ptCount val="2"/>
                <c:pt idx="0">
                  <c:v>Liquidity &amp; Efficiency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Ratios!$C$1:$G$1</c:f>
              <c:strCache>
                <c:ptCount val="5"/>
                <c:pt idx="0">
                  <c:v>2022-23</c:v>
                </c:pt>
                <c:pt idx="1">
                  <c:v>2021-22</c:v>
                </c:pt>
                <c:pt idx="2">
                  <c:v>2020-21</c:v>
                </c:pt>
                <c:pt idx="3">
                  <c:v>2019-20</c:v>
                </c:pt>
                <c:pt idx="4">
                  <c:v>2018-19</c:v>
                </c:pt>
              </c:strCache>
            </c:strRef>
          </c:cat>
          <c:val>
            <c:numRef>
              <c:f>Ratios!$C$2:$G$2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E277-47C1-A120-100C87086E58}"/>
            </c:ext>
          </c:extLst>
        </c:ser>
        <c:ser>
          <c:idx val="1"/>
          <c:order val="1"/>
          <c:tx>
            <c:strRef>
              <c:f>Ratios!$A$3:$B$3</c:f>
              <c:strCache>
                <c:ptCount val="2"/>
                <c:pt idx="0">
                  <c:v>Current ratio</c:v>
                </c:pt>
                <c:pt idx="1">
                  <c:v>Current asset/ Current liablity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Ratios!$C$1:$G$1</c:f>
              <c:strCache>
                <c:ptCount val="5"/>
                <c:pt idx="0">
                  <c:v>2022-23</c:v>
                </c:pt>
                <c:pt idx="1">
                  <c:v>2021-22</c:v>
                </c:pt>
                <c:pt idx="2">
                  <c:v>2020-21</c:v>
                </c:pt>
                <c:pt idx="3">
                  <c:v>2019-20</c:v>
                </c:pt>
                <c:pt idx="4">
                  <c:v>2018-19</c:v>
                </c:pt>
              </c:strCache>
            </c:strRef>
          </c:cat>
          <c:val>
            <c:numRef>
              <c:f>Ratios!$C$3:$G$3</c:f>
              <c:numCache>
                <c:formatCode>0.0000</c:formatCode>
                <c:ptCount val="5"/>
                <c:pt idx="0">
                  <c:v>2.678447548514109</c:v>
                </c:pt>
                <c:pt idx="1">
                  <c:v>2.4821824224519942</c:v>
                </c:pt>
                <c:pt idx="2">
                  <c:v>2.7661443257810161</c:v>
                </c:pt>
                <c:pt idx="3">
                  <c:v>1.6878272720751739</c:v>
                </c:pt>
                <c:pt idx="4">
                  <c:v>3.2849976485342531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77-47C1-A120-100C87086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999879183"/>
        <c:axId val="999877263"/>
      </c:barChart>
      <c:catAx>
        <c:axId val="99987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77263"/>
        <c:crosses val="autoZero"/>
        <c:auto val="1"/>
        <c:lblAlgn val="ctr"/>
        <c:lblOffset val="100"/>
        <c:noMultiLvlLbl val="0"/>
      </c:catAx>
      <c:valAx>
        <c:axId val="99987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791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Ratios!$A$4:$B$4</c:f>
              <c:strCache>
                <c:ptCount val="2"/>
                <c:pt idx="0">
                  <c:v>Acid test ratio</c:v>
                </c:pt>
                <c:pt idx="1">
                  <c:v>(Current assest - Inventory)/ Current liablity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13A-437F-8B66-4F9AA9E3CE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13A-437F-8B66-4F9AA9E3CE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13A-437F-8B66-4F9AA9E3CE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13A-437F-8B66-4F9AA9E3CE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13A-437F-8B66-4F9AA9E3CE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Ratios!$C$1:$G$1</c:f>
              <c:strCache>
                <c:ptCount val="5"/>
                <c:pt idx="0">
                  <c:v>2022-23</c:v>
                </c:pt>
                <c:pt idx="1">
                  <c:v>2021-22</c:v>
                </c:pt>
                <c:pt idx="2">
                  <c:v>2020-21</c:v>
                </c:pt>
                <c:pt idx="3">
                  <c:v>2019-20</c:v>
                </c:pt>
                <c:pt idx="4">
                  <c:v>2018-19</c:v>
                </c:pt>
              </c:strCache>
            </c:strRef>
          </c:cat>
          <c:val>
            <c:numRef>
              <c:f>Ratios!$C$4:$G$4</c:f>
              <c:numCache>
                <c:formatCode>0.0000</c:formatCode>
                <c:ptCount val="5"/>
                <c:pt idx="0">
                  <c:v>2.6751664010499674</c:v>
                </c:pt>
                <c:pt idx="1">
                  <c:v>2.9706955656308747</c:v>
                </c:pt>
                <c:pt idx="2">
                  <c:v>2.7643477392953391</c:v>
                </c:pt>
                <c:pt idx="3">
                  <c:v>1.6868230399540922</c:v>
                </c:pt>
                <c:pt idx="4">
                  <c:v>3.2821758896378741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B-491D-883F-76E7E8087A0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Asset Turnover Ratio: Net sales/ Average total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Ratios!$A$5:$B$5</c:f>
              <c:strCache>
                <c:ptCount val="2"/>
                <c:pt idx="0">
                  <c:v>Asset Turnover Ratio</c:v>
                </c:pt>
                <c:pt idx="1">
                  <c:v>Net sales/ Average total assets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Ratios!$C$1:$G$1</c:f>
              <c:strCache>
                <c:ptCount val="5"/>
                <c:pt idx="0">
                  <c:v>2022-23</c:v>
                </c:pt>
                <c:pt idx="1">
                  <c:v>2021-22</c:v>
                </c:pt>
                <c:pt idx="2">
                  <c:v>2020-21</c:v>
                </c:pt>
                <c:pt idx="3">
                  <c:v>2019-20</c:v>
                </c:pt>
                <c:pt idx="4">
                  <c:v>2018-19</c:v>
                </c:pt>
              </c:strCache>
            </c:strRef>
          </c:cat>
          <c:val>
            <c:numRef>
              <c:f>Ratios!$C$5:$G$5</c:f>
              <c:numCache>
                <c:formatCode>0.0000</c:formatCode>
                <c:ptCount val="5"/>
                <c:pt idx="0">
                  <c:v>0.21668243072399165</c:v>
                </c:pt>
                <c:pt idx="1">
                  <c:v>0.186782982791587</c:v>
                </c:pt>
                <c:pt idx="2">
                  <c:v>0.1638239832469966</c:v>
                </c:pt>
                <c:pt idx="3">
                  <c:v>0.17921095733805278</c:v>
                </c:pt>
                <c:pt idx="4">
                  <c:v>0.69446817599316535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1-4BC8-B2F2-345F340E7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58"/>
        <c:axId val="1425209871"/>
        <c:axId val="1425212271"/>
      </c:barChart>
      <c:catAx>
        <c:axId val="142520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212271"/>
        <c:crosses val="autoZero"/>
        <c:auto val="1"/>
        <c:lblAlgn val="ctr"/>
        <c:lblOffset val="100"/>
        <c:noMultiLvlLbl val="0"/>
      </c:catAx>
      <c:valAx>
        <c:axId val="142521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20987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Debt ratio: Total liabilities / Total assest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Ratios!$A$9:$B$9</c:f>
              <c:strCache>
                <c:ptCount val="2"/>
                <c:pt idx="0">
                  <c:v>Debt ratio</c:v>
                </c:pt>
                <c:pt idx="1">
                  <c:v>Total liabilities / Total assest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Ratios!$C$1:$G$1</c:f>
              <c:strCache>
                <c:ptCount val="5"/>
                <c:pt idx="0">
                  <c:v>2022-23</c:v>
                </c:pt>
                <c:pt idx="1">
                  <c:v>2021-22</c:v>
                </c:pt>
                <c:pt idx="2">
                  <c:v>2020-21</c:v>
                </c:pt>
                <c:pt idx="3">
                  <c:v>2019-20</c:v>
                </c:pt>
                <c:pt idx="4">
                  <c:v>2018-19</c:v>
                </c:pt>
              </c:strCache>
            </c:strRef>
          </c:cat>
          <c:val>
            <c:numRef>
              <c:f>Ratios!$C$9:$G$9</c:f>
              <c:numCache>
                <c:formatCode>0.0000</c:formatCode>
                <c:ptCount val="5"/>
                <c:pt idx="0">
                  <c:v>0.22968515742128937</c:v>
                </c:pt>
                <c:pt idx="1">
                  <c:v>0.20275911124422066</c:v>
                </c:pt>
                <c:pt idx="2">
                  <c:v>0.21329094488900127</c:v>
                </c:pt>
                <c:pt idx="3">
                  <c:v>0.30307390451275346</c:v>
                </c:pt>
                <c:pt idx="4">
                  <c:v>0.18733981204613412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B-4C78-B3BC-DB6EE1579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41914607"/>
        <c:axId val="1041919407"/>
        <c:axId val="0"/>
      </c:bar3DChart>
      <c:catAx>
        <c:axId val="1041914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919407"/>
        <c:crosses val="autoZero"/>
        <c:auto val="1"/>
        <c:lblAlgn val="ctr"/>
        <c:lblOffset val="100"/>
        <c:noMultiLvlLbl val="0"/>
      </c:catAx>
      <c:valAx>
        <c:axId val="104191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91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Equity ratio:</a:t>
            </a:r>
            <a:r>
              <a:rPr lang="en-US" baseline="0"/>
              <a:t> </a:t>
            </a:r>
            <a:r>
              <a:rPr lang="en-US"/>
              <a:t>Total equity / Total asset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Ratios!$A$10:$B$10</c:f>
              <c:strCache>
                <c:ptCount val="2"/>
                <c:pt idx="0">
                  <c:v>Equity ratio</c:v>
                </c:pt>
                <c:pt idx="1">
                  <c:v>Total equity / Total asset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C8-4B91-A0EA-BBE653A8AF0F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C8-4B91-A0EA-BBE653A8AF0F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1C8-4B91-A0EA-BBE653A8AF0F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1C8-4B91-A0EA-BBE653A8AF0F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1C8-4B91-A0EA-BBE653A8AF0F}"/>
              </c:ext>
            </c:extLst>
          </c:dPt>
          <c:cat>
            <c:strRef>
              <c:f>Ratios!$C$1:$G$1</c:f>
              <c:strCache>
                <c:ptCount val="5"/>
                <c:pt idx="0">
                  <c:v>2022-23</c:v>
                </c:pt>
                <c:pt idx="1">
                  <c:v>2021-22</c:v>
                </c:pt>
                <c:pt idx="2">
                  <c:v>2020-21</c:v>
                </c:pt>
                <c:pt idx="3">
                  <c:v>2019-20</c:v>
                </c:pt>
                <c:pt idx="4">
                  <c:v>2018-19</c:v>
                </c:pt>
              </c:strCache>
            </c:strRef>
          </c:cat>
          <c:val>
            <c:numRef>
              <c:f>Ratios!$C$10:$G$10</c:f>
              <c:numCache>
                <c:formatCode>0.0000</c:formatCode>
                <c:ptCount val="5"/>
                <c:pt idx="0">
                  <c:v>0.77031484257871063</c:v>
                </c:pt>
                <c:pt idx="1">
                  <c:v>0.79724088875577936</c:v>
                </c:pt>
                <c:pt idx="2">
                  <c:v>0.78670905511099876</c:v>
                </c:pt>
                <c:pt idx="3">
                  <c:v>0.6969260954872466</c:v>
                </c:pt>
                <c:pt idx="4">
                  <c:v>0.81266018795386585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5-46E1-865B-5523C2EF3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Debt-to-equity ratio: Total liabilities / Total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Ratios!$A$11:$B$11</c:f>
              <c:strCache>
                <c:ptCount val="2"/>
                <c:pt idx="0">
                  <c:v>Debt-to-equity ratio</c:v>
                </c:pt>
                <c:pt idx="1">
                  <c:v>Total liabilities / Total equity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Ratios!$C$1:$G$1</c:f>
              <c:strCache>
                <c:ptCount val="5"/>
                <c:pt idx="0">
                  <c:v>2022-23</c:v>
                </c:pt>
                <c:pt idx="1">
                  <c:v>2021-22</c:v>
                </c:pt>
                <c:pt idx="2">
                  <c:v>2020-21</c:v>
                </c:pt>
                <c:pt idx="3">
                  <c:v>2019-20</c:v>
                </c:pt>
                <c:pt idx="4">
                  <c:v>2018-19</c:v>
                </c:pt>
              </c:strCache>
            </c:strRef>
          </c:cat>
          <c:val>
            <c:numRef>
              <c:f>Ratios!$C$11:$G$11</c:f>
              <c:numCache>
                <c:formatCode>0.0000</c:formatCode>
                <c:ptCount val="5"/>
                <c:pt idx="0">
                  <c:v>0.29817049435578047</c:v>
                </c:pt>
                <c:pt idx="1">
                  <c:v>0.25432603132117115</c:v>
                </c:pt>
                <c:pt idx="2">
                  <c:v>0.27111794824696345</c:v>
                </c:pt>
                <c:pt idx="3">
                  <c:v>0.43487237237237236</c:v>
                </c:pt>
                <c:pt idx="4">
                  <c:v>0.23052662702454088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B-43C2-84AA-9812BBC48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03132479"/>
        <c:axId val="1003133439"/>
        <c:axId val="0"/>
      </c:bar3DChart>
      <c:catAx>
        <c:axId val="10031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133439"/>
        <c:crosses val="autoZero"/>
        <c:auto val="1"/>
        <c:lblAlgn val="ctr"/>
        <c:lblOffset val="100"/>
        <c:noMultiLvlLbl val="0"/>
      </c:catAx>
      <c:valAx>
        <c:axId val="100313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13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Profit margin ratio: Net income/ Net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Ratios!$A$14:$B$14</c:f>
              <c:strCache>
                <c:ptCount val="2"/>
                <c:pt idx="0">
                  <c:v>Profit margin ratio</c:v>
                </c:pt>
                <c:pt idx="1">
                  <c:v>Net income/ Net sales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Ratios!$C$1:$G$1</c:f>
              <c:strCache>
                <c:ptCount val="5"/>
                <c:pt idx="0">
                  <c:v>2022-23</c:v>
                </c:pt>
                <c:pt idx="1">
                  <c:v>2021-22</c:v>
                </c:pt>
                <c:pt idx="2">
                  <c:v>2020-21</c:v>
                </c:pt>
                <c:pt idx="3">
                  <c:v>2019-20</c:v>
                </c:pt>
                <c:pt idx="4">
                  <c:v>2018-19</c:v>
                </c:pt>
              </c:strCache>
            </c:strRef>
          </c:cat>
          <c:val>
            <c:numRef>
              <c:f>Ratios!$C$14:$G$14</c:f>
              <c:numCache>
                <c:formatCode>0.0000</c:formatCode>
                <c:ptCount val="5"/>
                <c:pt idx="0">
                  <c:v>1.0222793672746131</c:v>
                </c:pt>
                <c:pt idx="1">
                  <c:v>1.0216546089866627</c:v>
                </c:pt>
                <c:pt idx="2">
                  <c:v>1.0270512712695876</c:v>
                </c:pt>
                <c:pt idx="3">
                  <c:v>1.0180028215665828</c:v>
                </c:pt>
                <c:pt idx="4">
                  <c:v>1.0309472551130248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6-4CC3-A73A-39DC3DD82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3012303"/>
        <c:axId val="1033015663"/>
      </c:lineChart>
      <c:catAx>
        <c:axId val="103301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015663"/>
        <c:crosses val="autoZero"/>
        <c:auto val="1"/>
        <c:lblAlgn val="ctr"/>
        <c:lblOffset val="100"/>
        <c:noMultiLvlLbl val="0"/>
      </c:catAx>
      <c:valAx>
        <c:axId val="103301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0123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Gross margin ratio: Net sales - COGS / Net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Ratios!$A$15:$B$15</c:f>
              <c:strCache>
                <c:ptCount val="2"/>
                <c:pt idx="0">
                  <c:v>Gross margin ratio</c:v>
                </c:pt>
                <c:pt idx="1">
                  <c:v>Net sales - COGS / Net sales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152-4523-853F-458B58B15CD4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152-4523-853F-458B58B15CD4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152-4523-853F-458B58B15CD4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152-4523-853F-458B58B15CD4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152-4523-853F-458B58B15C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Ratios!$C$1:$G$1</c:f>
              <c:strCache>
                <c:ptCount val="5"/>
                <c:pt idx="0">
                  <c:v>2022-23</c:v>
                </c:pt>
                <c:pt idx="1">
                  <c:v>2021-22</c:v>
                </c:pt>
                <c:pt idx="2">
                  <c:v>2020-21</c:v>
                </c:pt>
                <c:pt idx="3">
                  <c:v>2019-20</c:v>
                </c:pt>
                <c:pt idx="4">
                  <c:v>2018-19</c:v>
                </c:pt>
              </c:strCache>
            </c:strRef>
          </c:cat>
          <c:val>
            <c:numRef>
              <c:f>Ratios!$C$15:$G$15</c:f>
              <c:numCache>
                <c:formatCode>0.0000</c:formatCode>
                <c:ptCount val="5"/>
                <c:pt idx="0">
                  <c:v>0.83907425015126635</c:v>
                </c:pt>
                <c:pt idx="1">
                  <c:v>0.81724002165460896</c:v>
                </c:pt>
                <c:pt idx="2">
                  <c:v>0.78543996860370591</c:v>
                </c:pt>
                <c:pt idx="3">
                  <c:v>0.77442801938293571</c:v>
                </c:pt>
                <c:pt idx="4">
                  <c:v>0.8052821774565585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A-4701-910E-47D55DC3D63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Return on total assets: Net income / Average total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Ratios!$A$16:$B$16</c:f>
              <c:strCache>
                <c:ptCount val="2"/>
                <c:pt idx="0">
                  <c:v>Return on total assets</c:v>
                </c:pt>
                <c:pt idx="1">
                  <c:v>Net income / Average total assets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Ratios!$C$1:$G$1</c:f>
              <c:strCache>
                <c:ptCount val="5"/>
                <c:pt idx="0">
                  <c:v>2022-23</c:v>
                </c:pt>
                <c:pt idx="1">
                  <c:v>2021-22</c:v>
                </c:pt>
                <c:pt idx="2">
                  <c:v>2020-21</c:v>
                </c:pt>
                <c:pt idx="3">
                  <c:v>2019-20</c:v>
                </c:pt>
                <c:pt idx="4">
                  <c:v>2018-19</c:v>
                </c:pt>
              </c:strCache>
            </c:strRef>
          </c:cat>
          <c:val>
            <c:numRef>
              <c:f>Ratios!$C$16:$G$16</c:f>
              <c:numCache>
                <c:formatCode>0.0000</c:formatCode>
                <c:ptCount val="5"/>
                <c:pt idx="0">
                  <c:v>0.22150997818004739</c:v>
                </c:pt>
                <c:pt idx="1">
                  <c:v>0.19082769524930138</c:v>
                </c:pt>
                <c:pt idx="2">
                  <c:v>0.16825563025827547</c:v>
                </c:pt>
                <c:pt idx="3">
                  <c:v>0.18243726022578624</c:v>
                </c:pt>
                <c:pt idx="4">
                  <c:v>0.71596005980350275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6-4913-8B85-84852F8B7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227683071"/>
        <c:axId val="1227677791"/>
      </c:barChart>
      <c:catAx>
        <c:axId val="122768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677791"/>
        <c:crosses val="autoZero"/>
        <c:auto val="1"/>
        <c:lblAlgn val="ctr"/>
        <c:lblOffset val="100"/>
        <c:noMultiLvlLbl val="0"/>
      </c:catAx>
      <c:valAx>
        <c:axId val="122767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68307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'Balance Sheet'!$B$15</c:f>
              <c:strCache>
                <c:ptCount val="1"/>
                <c:pt idx="0">
                  <c:v>Total non-current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'Balance Sheet'!$C$1:$G$1</c:f>
              <c:strCache>
                <c:ptCount val="5"/>
                <c:pt idx="0">
                  <c:v>2022-23</c:v>
                </c:pt>
                <c:pt idx="1">
                  <c:v>2021-22</c:v>
                </c:pt>
                <c:pt idx="2">
                  <c:v>2020-21</c:v>
                </c:pt>
                <c:pt idx="3">
                  <c:v>2019-20</c:v>
                </c:pt>
                <c:pt idx="4">
                  <c:v>2018-19</c:v>
                </c:pt>
              </c:strCache>
            </c:strRef>
          </c:cat>
          <c:val>
            <c:numRef>
              <c:f>'Balance Sheet'!$C$15:$G$15</c:f>
              <c:numCache>
                <c:formatCode>#,##0</c:formatCode>
                <c:ptCount val="5"/>
                <c:pt idx="0">
                  <c:v>24789</c:v>
                </c:pt>
                <c:pt idx="1">
                  <c:v>26536</c:v>
                </c:pt>
                <c:pt idx="2">
                  <c:v>27647</c:v>
                </c:pt>
                <c:pt idx="3">
                  <c:v>29985</c:v>
                </c:pt>
                <c:pt idx="4">
                  <c:v>18749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6-44A3-82A8-502469979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9762047"/>
        <c:axId val="2019761087"/>
      </c:lineChart>
      <c:catAx>
        <c:axId val="201976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761087"/>
        <c:crosses val="autoZero"/>
        <c:auto val="1"/>
        <c:lblAlgn val="ctr"/>
        <c:lblOffset val="100"/>
        <c:noMultiLvlLbl val="0"/>
      </c:catAx>
      <c:valAx>
        <c:axId val="201976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76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Return on total equity: Net income / Average total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Ratios!$A$17:$B$17</c:f>
              <c:strCache>
                <c:ptCount val="2"/>
                <c:pt idx="0">
                  <c:v>Return on total equity</c:v>
                </c:pt>
                <c:pt idx="1">
                  <c:v>Net income / Average total equity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Ratios!$C$1:$G$1</c:f>
              <c:strCache>
                <c:ptCount val="5"/>
                <c:pt idx="0">
                  <c:v>2022-23</c:v>
                </c:pt>
                <c:pt idx="1">
                  <c:v>2021-22</c:v>
                </c:pt>
                <c:pt idx="2">
                  <c:v>2020-21</c:v>
                </c:pt>
                <c:pt idx="3">
                  <c:v>2019-20</c:v>
                </c:pt>
                <c:pt idx="4">
                  <c:v>2018-19</c:v>
                </c:pt>
              </c:strCache>
            </c:strRef>
          </c:cat>
          <c:val>
            <c:numRef>
              <c:f>Ratios!$C$17:$G$17</c:f>
              <c:numCache>
                <c:formatCode>0.0000</c:formatCode>
                <c:ptCount val="5"/>
                <c:pt idx="0">
                  <c:v>0.28261544895155027</c:v>
                </c:pt>
                <c:pt idx="1">
                  <c:v>0.24098021916790491</c:v>
                </c:pt>
                <c:pt idx="2">
                  <c:v>0.22658288908953728</c:v>
                </c:pt>
                <c:pt idx="3">
                  <c:v>0.24502103786816271</c:v>
                </c:pt>
                <c:pt idx="4">
                  <c:v>0.88100791747429286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7-4719-A087-5B7E4DD22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7666751"/>
        <c:axId val="1227660511"/>
      </c:barChart>
      <c:catAx>
        <c:axId val="122766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660511"/>
        <c:crosses val="autoZero"/>
        <c:auto val="1"/>
        <c:lblAlgn val="ctr"/>
        <c:lblOffset val="100"/>
        <c:noMultiLvlLbl val="0"/>
      </c:catAx>
      <c:valAx>
        <c:axId val="122766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6667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Inventory Turnover Ratio: COGS/ Average inventory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Ratios!$A$6:$B$6</c:f>
              <c:strCache>
                <c:ptCount val="2"/>
                <c:pt idx="0">
                  <c:v>Inventory Turnover Ratio</c:v>
                </c:pt>
                <c:pt idx="1">
                  <c:v>COGS/ Average inventory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Ratios!$C$1:$G$1</c:f>
              <c:strCache>
                <c:ptCount val="5"/>
                <c:pt idx="0">
                  <c:v>2022-23</c:v>
                </c:pt>
                <c:pt idx="1">
                  <c:v>2021-22</c:v>
                </c:pt>
                <c:pt idx="2">
                  <c:v>2020-21</c:v>
                </c:pt>
                <c:pt idx="3">
                  <c:v>2019-20</c:v>
                </c:pt>
                <c:pt idx="4">
                  <c:v>2018-19</c:v>
                </c:pt>
              </c:strCache>
            </c:strRef>
          </c:cat>
          <c:val>
            <c:numRef>
              <c:f>Ratios!$C$6:$G$6</c:f>
              <c:numCache>
                <c:formatCode>0.0000</c:formatCode>
                <c:ptCount val="5"/>
                <c:pt idx="0">
                  <c:v>64.198275862068968</c:v>
                </c:pt>
                <c:pt idx="1">
                  <c:v>90.573170731707322</c:v>
                </c:pt>
                <c:pt idx="2">
                  <c:v>119.59375</c:v>
                </c:pt>
                <c:pt idx="3">
                  <c:v>114.921875</c:v>
                </c:pt>
                <c:pt idx="4">
                  <c:v>281.38888888888891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7-4803-8093-680E6E30F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725839"/>
        <c:axId val="1034723439"/>
      </c:lineChart>
      <c:catAx>
        <c:axId val="103472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723439"/>
        <c:crosses val="autoZero"/>
        <c:auto val="1"/>
        <c:lblAlgn val="ctr"/>
        <c:lblOffset val="100"/>
        <c:noMultiLvlLbl val="0"/>
      </c:catAx>
      <c:valAx>
        <c:axId val="103472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72583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current assets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'Balance Sheet'!$C$1:$G$1</c:f>
              <c:strCache>
                <c:ptCount val="5"/>
                <c:pt idx="0">
                  <c:v>2022-23</c:v>
                </c:pt>
                <c:pt idx="1">
                  <c:v>2021-22</c:v>
                </c:pt>
                <c:pt idx="2">
                  <c:v>2020-21</c:v>
                </c:pt>
                <c:pt idx="3">
                  <c:v>2019-20</c:v>
                </c:pt>
                <c:pt idx="4">
                  <c:v>2018-19</c:v>
                </c:pt>
              </c:strCache>
            </c:strRef>
          </c:cat>
          <c:val>
            <c:numRef>
              <c:f>'Balance Sheet'!$C$29:$G$29</c:f>
              <c:numCache>
                <c:formatCode>#,##0</c:formatCode>
                <c:ptCount val="5"/>
                <c:pt idx="0">
                  <c:v>28571</c:v>
                </c:pt>
                <c:pt idx="1">
                  <c:v>26887</c:v>
                </c:pt>
                <c:pt idx="2" formatCode="General">
                  <c:v>27714</c:v>
                </c:pt>
                <c:pt idx="3" formatCode="General">
                  <c:v>23530</c:v>
                </c:pt>
                <c:pt idx="4" formatCode="General">
                  <c:v>20955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8-4DE9-900C-88F71C6B4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970463"/>
        <c:axId val="1543360783"/>
      </c:lineChart>
      <c:catAx>
        <c:axId val="151997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360783"/>
        <c:crosses val="autoZero"/>
        <c:auto val="1"/>
        <c:lblAlgn val="ctr"/>
        <c:lblOffset val="100"/>
        <c:noMultiLvlLbl val="0"/>
      </c:catAx>
      <c:valAx>
        <c:axId val="154336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97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'Balance Sheet'!$B$34</c:f>
              <c:strCache>
                <c:ptCount val="1"/>
                <c:pt idx="0">
                  <c:v>TOTAL EQUITY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'Balance Sheet'!$C$1:$G$1</c:f>
              <c:strCache>
                <c:ptCount val="5"/>
                <c:pt idx="0">
                  <c:v>2022-23</c:v>
                </c:pt>
                <c:pt idx="1">
                  <c:v>2021-22</c:v>
                </c:pt>
                <c:pt idx="2">
                  <c:v>2020-21</c:v>
                </c:pt>
                <c:pt idx="3">
                  <c:v>2019-20</c:v>
                </c:pt>
                <c:pt idx="4">
                  <c:v>2018-19</c:v>
                </c:pt>
              </c:strCache>
            </c:strRef>
          </c:cat>
          <c:val>
            <c:numRef>
              <c:f>'Balance Sheet'!$C$34:$G$34</c:f>
              <c:numCache>
                <c:formatCode>#,##0</c:formatCode>
                <c:ptCount val="5"/>
                <c:pt idx="0">
                  <c:v>41104</c:v>
                </c:pt>
                <c:pt idx="1">
                  <c:v>42591</c:v>
                </c:pt>
                <c:pt idx="2">
                  <c:v>43553</c:v>
                </c:pt>
                <c:pt idx="3">
                  <c:v>37296</c:v>
                </c:pt>
                <c:pt idx="4">
                  <c:v>30439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30-490F-A079-D290CE138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120672"/>
        <c:axId val="1124121152"/>
      </c:lineChart>
      <c:catAx>
        <c:axId val="112412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121152"/>
        <c:crosses val="autoZero"/>
        <c:auto val="1"/>
        <c:lblAlgn val="ctr"/>
        <c:lblOffset val="100"/>
        <c:noMultiLvlLbl val="0"/>
      </c:catAx>
      <c:valAx>
        <c:axId val="112412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12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'Balance Sheet'!$B$45</c:f>
              <c:strCache>
                <c:ptCount val="1"/>
                <c:pt idx="0">
                  <c:v>Total non-current liabilities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'Balance Sheet'!$C$1:$G$1</c:f>
              <c:strCache>
                <c:ptCount val="5"/>
                <c:pt idx="0">
                  <c:v>2022-23</c:v>
                </c:pt>
                <c:pt idx="1">
                  <c:v>2021-22</c:v>
                </c:pt>
                <c:pt idx="2">
                  <c:v>2020-21</c:v>
                </c:pt>
                <c:pt idx="3">
                  <c:v>2019-20</c:v>
                </c:pt>
                <c:pt idx="4">
                  <c:v>2018-19</c:v>
                </c:pt>
              </c:strCache>
            </c:strRef>
          </c:cat>
          <c:val>
            <c:numRef>
              <c:f>'Balance Sheet'!$C$45:$G$45</c:f>
              <c:numCache>
                <c:formatCode>#,##0</c:formatCode>
                <c:ptCount val="5"/>
                <c:pt idx="0">
                  <c:v>1589</c:v>
                </c:pt>
                <c:pt idx="1">
                  <c:v>1789</c:v>
                </c:pt>
                <c:pt idx="2" formatCode="General">
                  <c:v>1789</c:v>
                </c:pt>
                <c:pt idx="3" formatCode="General">
                  <c:v>2278</c:v>
                </c:pt>
                <c:pt idx="4" formatCode="General">
                  <c:v>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9-41A9-9D40-E44B155C3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432607"/>
        <c:axId val="168422047"/>
      </c:lineChart>
      <c:catAx>
        <c:axId val="16843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22047"/>
        <c:crosses val="autoZero"/>
        <c:auto val="1"/>
        <c:lblAlgn val="ctr"/>
        <c:lblOffset val="100"/>
        <c:noMultiLvlLbl val="0"/>
      </c:catAx>
      <c:valAx>
        <c:axId val="16842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3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'Balance Sheet'!$B$61</c:f>
              <c:strCache>
                <c:ptCount val="1"/>
                <c:pt idx="0">
                  <c:v>Total current liabilities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'Balance Sheet'!$C$1:$G$1</c:f>
              <c:strCache>
                <c:ptCount val="5"/>
                <c:pt idx="0">
                  <c:v>2022-23</c:v>
                </c:pt>
                <c:pt idx="1">
                  <c:v>2021-22</c:v>
                </c:pt>
                <c:pt idx="2">
                  <c:v>2020-21</c:v>
                </c:pt>
                <c:pt idx="3">
                  <c:v>2019-20</c:v>
                </c:pt>
                <c:pt idx="4">
                  <c:v>2018-19</c:v>
                </c:pt>
              </c:strCache>
            </c:strRef>
          </c:cat>
          <c:val>
            <c:numRef>
              <c:f>'Balance Sheet'!$C$61:$G$61</c:f>
              <c:numCache>
                <c:formatCode>#,##0</c:formatCode>
                <c:ptCount val="5"/>
                <c:pt idx="0">
                  <c:v>10667</c:v>
                </c:pt>
                <c:pt idx="1">
                  <c:v>9043</c:v>
                </c:pt>
                <c:pt idx="2">
                  <c:v>10019</c:v>
                </c:pt>
                <c:pt idx="3" formatCode="General">
                  <c:v>13941</c:v>
                </c:pt>
                <c:pt idx="4" formatCode="General">
                  <c:v>6379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3-4DC9-8E90-D7BA3E987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93551"/>
        <c:axId val="78395471"/>
      </c:lineChart>
      <c:catAx>
        <c:axId val="7839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5471"/>
        <c:crosses val="autoZero"/>
        <c:auto val="1"/>
        <c:lblAlgn val="ctr"/>
        <c:lblOffset val="100"/>
        <c:noMultiLvlLbl val="0"/>
      </c:catAx>
      <c:valAx>
        <c:axId val="7839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equity and liability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'Balance Sheet'!$A$64:$B$64</c:f>
              <c:strCache>
                <c:ptCount val="2"/>
                <c:pt idx="0">
                  <c:v>Liablitites III</c:v>
                </c:pt>
                <c:pt idx="1">
                  <c:v>TOTAL EQUITY AND LIABILITIES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'Balance Sheet'!$C$1:$G$1</c:f>
              <c:strCache>
                <c:ptCount val="5"/>
                <c:pt idx="0">
                  <c:v>2022-23</c:v>
                </c:pt>
                <c:pt idx="1">
                  <c:v>2021-22</c:v>
                </c:pt>
                <c:pt idx="2">
                  <c:v>2020-21</c:v>
                </c:pt>
                <c:pt idx="3">
                  <c:v>2019-20</c:v>
                </c:pt>
                <c:pt idx="4">
                  <c:v>2018-19</c:v>
                </c:pt>
              </c:strCache>
            </c:strRef>
          </c:cat>
          <c:val>
            <c:numRef>
              <c:f>'Balance Sheet'!$C$64:$G$64</c:f>
              <c:numCache>
                <c:formatCode>#,##0</c:formatCode>
                <c:ptCount val="5"/>
                <c:pt idx="0">
                  <c:v>53360</c:v>
                </c:pt>
                <c:pt idx="1">
                  <c:v>53423</c:v>
                </c:pt>
                <c:pt idx="2">
                  <c:v>55361</c:v>
                </c:pt>
                <c:pt idx="3">
                  <c:v>53515</c:v>
                </c:pt>
                <c:pt idx="4">
                  <c:v>37456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58-4872-AB55-B2D77909C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433743"/>
        <c:axId val="236434223"/>
      </c:lineChart>
      <c:catAx>
        <c:axId val="23643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34223"/>
        <c:crosses val="autoZero"/>
        <c:auto val="1"/>
        <c:lblAlgn val="ctr"/>
        <c:lblOffset val="100"/>
        <c:noMultiLvlLbl val="0"/>
      </c:catAx>
      <c:valAx>
        <c:axId val="23643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3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Cash flow from operating activity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'Cash flow'!$B$1</c:f>
              <c:strCache>
                <c:ptCount val="1"/>
                <c:pt idx="0">
                  <c:v>2022-23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'Cash flow'!$A$2</c:f>
              <c:strCache>
                <c:ptCount val="1"/>
                <c:pt idx="0">
                  <c:v>Cash from Operating Activity -</c:v>
                </c:pt>
              </c:strCache>
            </c:strRef>
          </c:cat>
          <c:val>
            <c:numRef>
              <c:f>'Cash flow'!$B$2</c:f>
              <c:numCache>
                <c:formatCode>#,##0</c:formatCode>
                <c:ptCount val="1"/>
                <c:pt idx="0">
                  <c:v>18009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F-47F6-99F6-93DDDACCC513}"/>
            </c:ext>
          </c:extLst>
        </c:ser>
        <c:ser>
          <c:idx val="1"/>
          <c:order val="1"/>
          <c:tx>
            <c:strRef>
              <c:f>'Cash flow'!$C$1</c:f>
              <c:strCache>
                <c:ptCount val="1"/>
                <c:pt idx="0">
                  <c:v>2021-22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'Cash flow'!$A$2</c:f>
              <c:strCache>
                <c:ptCount val="1"/>
                <c:pt idx="0">
                  <c:v>Cash from Operating Activity -</c:v>
                </c:pt>
              </c:strCache>
            </c:strRef>
          </c:cat>
          <c:val>
            <c:numRef>
              <c:f>'Cash flow'!$C$2</c:f>
              <c:numCache>
                <c:formatCode>#,##0</c:formatCode>
                <c:ptCount val="1"/>
                <c:pt idx="0">
                  <c:v>16900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2F-47F6-99F6-93DDDACCC513}"/>
            </c:ext>
          </c:extLst>
        </c:ser>
        <c:ser>
          <c:idx val="2"/>
          <c:order val="2"/>
          <c:tx>
            <c:strRef>
              <c:f>'Cash flow'!$D$1</c:f>
              <c:strCache>
                <c:ptCount val="1"/>
                <c:pt idx="0">
                  <c:v>2020-21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'Cash flow'!$A$2</c:f>
              <c:strCache>
                <c:ptCount val="1"/>
                <c:pt idx="0">
                  <c:v>Cash from Operating Activity -</c:v>
                </c:pt>
              </c:strCache>
            </c:strRef>
          </c:cat>
          <c:val>
            <c:numRef>
              <c:f>'Cash flow'!$D$2</c:f>
              <c:numCache>
                <c:formatCode>#,##0</c:formatCode>
                <c:ptCount val="1"/>
                <c:pt idx="0">
                  <c:v>19618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2F-47F6-99F6-93DDDACCC513}"/>
            </c:ext>
          </c:extLst>
        </c:ser>
        <c:ser>
          <c:idx val="3"/>
          <c:order val="3"/>
          <c:tx>
            <c:strRef>
              <c:f>'Cash flow'!$E$1</c:f>
              <c:strCache>
                <c:ptCount val="1"/>
                <c:pt idx="0">
                  <c:v>2019-20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'Cash flow'!$A$2</c:f>
              <c:strCache>
                <c:ptCount val="1"/>
                <c:pt idx="0">
                  <c:v>Cash from Operating Activity -</c:v>
                </c:pt>
              </c:strCache>
            </c:strRef>
          </c:cat>
          <c:val>
            <c:numRef>
              <c:f>'Cash flow'!$E$2</c:f>
              <c:numCache>
                <c:formatCode>#,##0</c:formatCode>
                <c:ptCount val="1"/>
                <c:pt idx="0">
                  <c:v>13359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2F-47F6-99F6-93DDDACCC513}"/>
            </c:ext>
          </c:extLst>
        </c:ser>
        <c:ser>
          <c:idx val="4"/>
          <c:order val="4"/>
          <c:tx>
            <c:strRef>
              <c:f>'Cash flow'!$F$1</c:f>
              <c:strCache>
                <c:ptCount val="1"/>
                <c:pt idx="0">
                  <c:v>2018-19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'Cash flow'!$A$2</c:f>
              <c:strCache>
                <c:ptCount val="1"/>
                <c:pt idx="0">
                  <c:v>Cash from Operating Activity -</c:v>
                </c:pt>
              </c:strCache>
            </c:strRef>
          </c:cat>
          <c:val>
            <c:numRef>
              <c:f>'Cash flow'!$F$2</c:f>
              <c:numCache>
                <c:formatCode>#,##0</c:formatCode>
                <c:ptCount val="1"/>
                <c:pt idx="0">
                  <c:v>8971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2F-47F6-99F6-93DDDACCC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539924079"/>
        <c:axId val="1539922159"/>
      </c:barChart>
      <c:catAx>
        <c:axId val="153992407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39922159"/>
        <c:crosses val="autoZero"/>
        <c:auto val="1"/>
        <c:lblAlgn val="ctr"/>
        <c:lblOffset val="100"/>
        <c:noMultiLvlLbl val="0"/>
      </c:catAx>
      <c:valAx>
        <c:axId val="153992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92407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Cash</a:t>
            </a:r>
            <a:r>
              <a:rPr lang="en-IN" baseline="0"/>
              <a:t> flow from investing activity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'Cash flow'!$B$1</c:f>
              <c:strCache>
                <c:ptCount val="1"/>
                <c:pt idx="0">
                  <c:v>2022-23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'Cash flow'!$A$11</c:f>
              <c:strCache>
                <c:ptCount val="1"/>
                <c:pt idx="0">
                  <c:v>Cash from Investing Activity -</c:v>
                </c:pt>
              </c:strCache>
            </c:strRef>
          </c:cat>
          <c:val>
            <c:numRef>
              <c:f>'Cash flow'!$B$11</c:f>
              <c:numCache>
                <c:formatCode>#,##0</c:formatCode>
                <c:ptCount val="1"/>
                <c:pt idx="0">
                  <c:v>-3573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8-4B8E-89A7-32D4A4580CA3}"/>
            </c:ext>
          </c:extLst>
        </c:ser>
        <c:ser>
          <c:idx val="1"/>
          <c:order val="1"/>
          <c:tx>
            <c:strRef>
              <c:f>'Cash flow'!$C$1</c:f>
              <c:strCache>
                <c:ptCount val="1"/>
                <c:pt idx="0">
                  <c:v>2021-22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'Cash flow'!$A$11</c:f>
              <c:strCache>
                <c:ptCount val="1"/>
                <c:pt idx="0">
                  <c:v>Cash from Investing Activity -</c:v>
                </c:pt>
              </c:strCache>
            </c:strRef>
          </c:cat>
          <c:val>
            <c:numRef>
              <c:f>'Cash flow'!$C$11</c:f>
              <c:numCache>
                <c:formatCode>#,##0</c:formatCode>
                <c:ptCount val="1"/>
                <c:pt idx="0">
                  <c:v>1597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18-4B8E-89A7-32D4A4580CA3}"/>
            </c:ext>
          </c:extLst>
        </c:ser>
        <c:ser>
          <c:idx val="2"/>
          <c:order val="2"/>
          <c:tx>
            <c:strRef>
              <c:f>'Cash flow'!$D$1</c:f>
              <c:strCache>
                <c:ptCount val="1"/>
                <c:pt idx="0">
                  <c:v>2020-21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'Cash flow'!$A$11</c:f>
              <c:strCache>
                <c:ptCount val="1"/>
                <c:pt idx="0">
                  <c:v>Cash from Investing Activity -</c:v>
                </c:pt>
              </c:strCache>
            </c:strRef>
          </c:cat>
          <c:val>
            <c:numRef>
              <c:f>'Cash flow'!$D$11</c:f>
              <c:numCache>
                <c:formatCode>#,##0</c:formatCode>
                <c:ptCount val="1"/>
                <c:pt idx="0">
                  <c:v>-5665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18-4B8E-89A7-32D4A4580CA3}"/>
            </c:ext>
          </c:extLst>
        </c:ser>
        <c:ser>
          <c:idx val="3"/>
          <c:order val="3"/>
          <c:tx>
            <c:strRef>
              <c:f>'Cash flow'!$E$1</c:f>
              <c:strCache>
                <c:ptCount val="1"/>
                <c:pt idx="0">
                  <c:v>2019-20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'Cash flow'!$A$11</c:f>
              <c:strCache>
                <c:ptCount val="1"/>
                <c:pt idx="0">
                  <c:v>Cash from Investing Activity -</c:v>
                </c:pt>
              </c:strCache>
            </c:strRef>
          </c:cat>
          <c:val>
            <c:numRef>
              <c:f>'Cash flow'!$E$11</c:f>
              <c:numCache>
                <c:formatCode>#,##0</c:formatCode>
                <c:ptCount val="1"/>
                <c:pt idx="0">
                  <c:v>-12332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18-4B8E-89A7-32D4A4580CA3}"/>
            </c:ext>
          </c:extLst>
        </c:ser>
        <c:ser>
          <c:idx val="4"/>
          <c:order val="4"/>
          <c:tx>
            <c:strRef>
              <c:f>'Cash flow'!$F$1</c:f>
              <c:strCache>
                <c:ptCount val="1"/>
                <c:pt idx="0">
                  <c:v>2018-19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'Cash flow'!$A$11</c:f>
              <c:strCache>
                <c:ptCount val="1"/>
                <c:pt idx="0">
                  <c:v>Cash from Investing Activity -</c:v>
                </c:pt>
              </c:strCache>
            </c:strRef>
          </c:cat>
          <c:val>
            <c:numRef>
              <c:f>'Cash flow'!$F$11</c:f>
              <c:numCache>
                <c:formatCode>#,##0</c:formatCode>
                <c:ptCount val="1"/>
                <c:pt idx="0">
                  <c:v>-3256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18-4B8E-89A7-32D4A4580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68420127"/>
        <c:axId val="168427327"/>
      </c:barChart>
      <c:catAx>
        <c:axId val="16842012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8427327"/>
        <c:crosses val="autoZero"/>
        <c:auto val="1"/>
        <c:lblAlgn val="ctr"/>
        <c:lblOffset val="100"/>
        <c:noMultiLvlLbl val="0"/>
      </c:catAx>
      <c:valAx>
        <c:axId val="16842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2012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0</xdr:row>
      <xdr:rowOff>69850</xdr:rowOff>
    </xdr:from>
    <xdr:to>
      <xdr:col>7</xdr:col>
      <xdr:colOff>203282</xdr:colOff>
      <xdr:row>14</xdr:row>
      <xdr:rowOff>23503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49C947-5BC5-4D59-837B-78320CE5C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</xdr:colOff>
      <xdr:row>0</xdr:row>
      <xdr:rowOff>50800</xdr:rowOff>
    </xdr:from>
    <xdr:to>
      <xdr:col>15</xdr:col>
      <xdr:colOff>24987</xdr:colOff>
      <xdr:row>14</xdr:row>
      <xdr:rowOff>48326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3595EE-AEB4-49FC-8C46-4A4632162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463550</xdr:colOff>
      <xdr:row>14</xdr:row>
      <xdr:rowOff>101600</xdr:rowOff>
    </xdr:from>
    <xdr:to>
      <xdr:col>10</xdr:col>
      <xdr:colOff>451675</xdr:colOff>
      <xdr:row>28</xdr:row>
      <xdr:rowOff>96487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852888-1F03-46ED-AB58-58715BDE7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8</xdr:col>
      <xdr:colOff>78839</xdr:colOff>
      <xdr:row>44</xdr:row>
      <xdr:rowOff>69108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86B6BA-1711-46A1-BB96-31CE7C99F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171450</xdr:colOff>
      <xdr:row>45</xdr:row>
      <xdr:rowOff>95250</xdr:rowOff>
    </xdr:from>
    <xdr:to>
      <xdr:col>7</xdr:col>
      <xdr:colOff>332757</xdr:colOff>
      <xdr:row>60</xdr:row>
      <xdr:rowOff>46182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7167C3-02B1-4B30-92C6-A40E19832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46</xdr:row>
      <xdr:rowOff>0</xdr:rowOff>
    </xdr:from>
    <xdr:to>
      <xdr:col>15</xdr:col>
      <xdr:colOff>186047</xdr:colOff>
      <xdr:row>60</xdr:row>
      <xdr:rowOff>52614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EE77A5-BCB6-4363-9E52-4529A2927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482600</xdr:colOff>
      <xdr:row>61</xdr:row>
      <xdr:rowOff>107950</xdr:rowOff>
    </xdr:from>
    <xdr:to>
      <xdr:col>12</xdr:col>
      <xdr:colOff>177800</xdr:colOff>
      <xdr:row>76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A9738E-C164-4BA9-B09C-1A611CE6F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231775</xdr:colOff>
      <xdr:row>0</xdr:row>
      <xdr:rowOff>6350</xdr:rowOff>
    </xdr:from>
    <xdr:to>
      <xdr:col>12</xdr:col>
      <xdr:colOff>539750</xdr:colOff>
      <xdr:row>6</xdr:row>
      <xdr:rowOff>234950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B96F6F-5822-5E30-5435-3A03CD90F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</xdr:colOff>
      <xdr:row>0</xdr:row>
      <xdr:rowOff>0</xdr:rowOff>
    </xdr:from>
    <xdr:to>
      <xdr:col>19</xdr:col>
      <xdr:colOff>368300</xdr:colOff>
      <xdr:row>6</xdr:row>
      <xdr:rowOff>203200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3E4E60C-C75D-FD5C-895C-59D1D3E5B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581025</xdr:colOff>
      <xdr:row>7</xdr:row>
      <xdr:rowOff>12700</xdr:rowOff>
    </xdr:from>
    <xdr:to>
      <xdr:col>16</xdr:col>
      <xdr:colOff>196850</xdr:colOff>
      <xdr:row>12</xdr:row>
      <xdr:rowOff>25400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21B464D-E2E1-C1AC-EC4B-557553305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111125</xdr:colOff>
      <xdr:row>18</xdr:row>
      <xdr:rowOff>63500</xdr:rowOff>
    </xdr:from>
    <xdr:to>
      <xdr:col>1</xdr:col>
      <xdr:colOff>2587625</xdr:colOff>
      <xdr:row>33</xdr:row>
      <xdr:rowOff>44450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BE4263-3211-65F5-A748-BB814596B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79375</xdr:colOff>
      <xdr:row>18</xdr:row>
      <xdr:rowOff>50800</xdr:rowOff>
    </xdr:from>
    <xdr:to>
      <xdr:col>9</xdr:col>
      <xdr:colOff>238125</xdr:colOff>
      <xdr:row>33</xdr:row>
      <xdr:rowOff>31750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F4CF39-8C15-6252-A8B7-22AFD5F8E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401878</xdr:colOff>
      <xdr:row>18</xdr:row>
      <xdr:rowOff>79472</xdr:rowOff>
    </xdr:from>
    <xdr:to>
      <xdr:col>17</xdr:col>
      <xdr:colOff>129021</xdr:colOff>
      <xdr:row>33</xdr:row>
      <xdr:rowOff>60421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17D6FBE-5E53-D9D0-1A60-B103D07C6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309577</xdr:colOff>
      <xdr:row>34</xdr:row>
      <xdr:rowOff>31767</xdr:rowOff>
    </xdr:from>
    <xdr:to>
      <xdr:col>2</xdr:col>
      <xdr:colOff>164113</xdr:colOff>
      <xdr:row>49</xdr:row>
      <xdr:rowOff>32922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127262D-4944-F39C-AC45-494CC3DEC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307281</xdr:colOff>
      <xdr:row>34</xdr:row>
      <xdr:rowOff>74800</xdr:rowOff>
    </xdr:from>
    <xdr:to>
      <xdr:col>9</xdr:col>
      <xdr:colOff>479379</xdr:colOff>
      <xdr:row>48</xdr:row>
      <xdr:rowOff>168583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3783E04-C44D-C8EF-EB18-1C87E4A5B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41444</xdr:colOff>
      <xdr:row>34</xdr:row>
      <xdr:rowOff>65095</xdr:rowOff>
    </xdr:from>
    <xdr:to>
      <xdr:col>17</xdr:col>
      <xdr:colOff>357784</xdr:colOff>
      <xdr:row>48</xdr:row>
      <xdr:rowOff>160210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038EAF2-3862-F751-CB03-15B63EC59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234694</xdr:colOff>
      <xdr:row>50</xdr:row>
      <xdr:rowOff>98808</xdr:rowOff>
    </xdr:from>
    <xdr:to>
      <xdr:col>2</xdr:col>
      <xdr:colOff>147704</xdr:colOff>
      <xdr:row>65</xdr:row>
      <xdr:rowOff>9567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970FF42-1FD0-A789-37F9-A47456007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314746</xdr:colOff>
      <xdr:row>50</xdr:row>
      <xdr:rowOff>105476</xdr:rowOff>
    </xdr:from>
    <xdr:to>
      <xdr:col>9</xdr:col>
      <xdr:colOff>478623</xdr:colOff>
      <xdr:row>65</xdr:row>
      <xdr:rowOff>77766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1FD87E3-CAD4-693D-C6BA-BF5E2E569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65788</xdr:colOff>
      <xdr:row>50</xdr:row>
      <xdr:rowOff>91070</xdr:rowOff>
    </xdr:from>
    <xdr:to>
      <xdr:col>17</xdr:col>
      <xdr:colOff>408982</xdr:colOff>
      <xdr:row>65</xdr:row>
      <xdr:rowOff>129642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4BD5ECD-016A-8B23-8DD2-3213274DC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135218</xdr:colOff>
      <xdr:row>53</xdr:row>
      <xdr:rowOff>75609</xdr:rowOff>
    </xdr:from>
    <xdr:to>
      <xdr:col>27</xdr:col>
      <xdr:colOff>457084</xdr:colOff>
      <xdr:row>68</xdr:row>
      <xdr:rowOff>49913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8DEB416-9963-9051-2C24-D2EFBB8F8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250422</xdr:colOff>
      <xdr:row>18</xdr:row>
      <xdr:rowOff>116267</xdr:rowOff>
    </xdr:from>
    <xdr:to>
      <xdr:col>24</xdr:col>
      <xdr:colOff>581500</xdr:colOff>
      <xdr:row>33</xdr:row>
      <xdr:rowOff>122435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974175-A13D-4F06-94C9-B9FCA9F2B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Red Orange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92627-78E8-43AC-9CDE-2663FDDD9F26}">
  <dimension ref="A1:P64"/>
  <sheetViews>
    <sheetView tabSelected="1" zoomScale="77" workbookViewId="0">
      <selection activeCell="O14" sqref="O14"/>
    </sheetView>
  </sheetViews>
  <sheetFormatPr baseColWidth="10" defaultColWidth="8.6640625" defaultRowHeight="16" x14ac:dyDescent="0.2"/>
  <cols>
    <col min="1" max="1" width="14.83203125" style="3" customWidth="1"/>
    <col min="2" max="2" width="38.5" style="3" customWidth="1"/>
    <col min="3" max="3" width="9.5" style="3" bestFit="1" customWidth="1"/>
    <col min="4" max="7" width="9.33203125" style="3" bestFit="1" customWidth="1"/>
    <col min="8" max="8" width="8.6640625" style="3"/>
    <col min="9" max="9" width="13.33203125" style="3" bestFit="1" customWidth="1"/>
    <col min="10" max="14" width="13.5" style="3" bestFit="1" customWidth="1"/>
    <col min="15" max="16384" width="8.6640625" style="3"/>
  </cols>
  <sheetData>
    <row r="1" spans="1:16" ht="17" x14ac:dyDescent="0.2">
      <c r="A1" s="1"/>
      <c r="B1" s="1"/>
      <c r="C1" s="6" t="s">
        <v>7</v>
      </c>
      <c r="D1" s="6" t="s">
        <v>58</v>
      </c>
      <c r="E1" s="6" t="s">
        <v>59</v>
      </c>
      <c r="F1" s="6" t="s">
        <v>62</v>
      </c>
      <c r="G1" s="7" t="s">
        <v>60</v>
      </c>
      <c r="H1" s="20" t="s">
        <v>155</v>
      </c>
      <c r="J1" s="1"/>
      <c r="K1" s="1"/>
      <c r="L1" s="1"/>
      <c r="M1" s="2"/>
      <c r="N1" s="2"/>
      <c r="O1" s="1"/>
      <c r="P1" s="1"/>
    </row>
    <row r="2" spans="1:16" ht="17" x14ac:dyDescent="0.2">
      <c r="A2" s="6" t="s">
        <v>8</v>
      </c>
      <c r="B2" s="6" t="s">
        <v>9</v>
      </c>
      <c r="C2" s="2"/>
      <c r="D2" s="1"/>
      <c r="E2" s="1"/>
      <c r="F2" s="1"/>
      <c r="H2" s="4"/>
      <c r="O2" s="1"/>
      <c r="P2" s="1"/>
    </row>
    <row r="3" spans="1:16" ht="17" x14ac:dyDescent="0.2">
      <c r="A3" s="1"/>
      <c r="B3" s="1" t="s">
        <v>0</v>
      </c>
      <c r="C3" s="4">
        <v>3727</v>
      </c>
      <c r="D3" s="4">
        <v>3894</v>
      </c>
      <c r="E3" s="4">
        <v>3608</v>
      </c>
      <c r="F3" s="4">
        <v>3541</v>
      </c>
      <c r="G3" s="4">
        <v>3507</v>
      </c>
      <c r="H3" s="1"/>
      <c r="J3" s="1"/>
      <c r="K3" s="1"/>
      <c r="L3" s="1"/>
      <c r="M3" s="1"/>
      <c r="N3" s="1"/>
      <c r="O3" s="2"/>
      <c r="P3" s="2"/>
    </row>
    <row r="4" spans="1:16" ht="17" x14ac:dyDescent="0.2">
      <c r="A4" s="1"/>
      <c r="B4" s="1" t="s">
        <v>1</v>
      </c>
      <c r="C4" s="1">
        <v>21</v>
      </c>
      <c r="D4" s="1">
        <v>79</v>
      </c>
      <c r="E4" s="1">
        <v>245</v>
      </c>
      <c r="F4" s="1">
        <v>311</v>
      </c>
      <c r="G4" s="1">
        <v>212</v>
      </c>
      <c r="H4" s="1"/>
      <c r="J4" s="1"/>
      <c r="K4" s="1"/>
      <c r="L4" s="1"/>
      <c r="M4" s="1"/>
      <c r="N4" s="1"/>
      <c r="P4" s="4"/>
    </row>
    <row r="5" spans="1:16" ht="17" x14ac:dyDescent="0.2">
      <c r="A5" s="1"/>
      <c r="B5" s="1" t="s">
        <v>2</v>
      </c>
      <c r="C5" s="1">
        <v>824</v>
      </c>
      <c r="D5" s="1">
        <v>875</v>
      </c>
      <c r="E5" s="1">
        <v>894</v>
      </c>
      <c r="F5" s="4">
        <v>1030</v>
      </c>
      <c r="G5" s="1"/>
      <c r="H5" s="4"/>
      <c r="J5" s="1"/>
      <c r="K5" s="1"/>
      <c r="L5" s="1"/>
      <c r="M5" s="4"/>
      <c r="N5" s="1"/>
      <c r="P5" s="1"/>
    </row>
    <row r="6" spans="1:16" ht="17" x14ac:dyDescent="0.2">
      <c r="A6" s="1"/>
      <c r="B6" s="1" t="s">
        <v>3</v>
      </c>
      <c r="C6" s="4">
        <v>6549</v>
      </c>
      <c r="D6" s="4">
        <v>6550</v>
      </c>
      <c r="E6" s="4">
        <v>6549</v>
      </c>
      <c r="F6" s="4">
        <v>6410</v>
      </c>
      <c r="G6" s="4">
        <v>550</v>
      </c>
      <c r="H6" s="4"/>
      <c r="J6" s="1"/>
      <c r="K6" s="1"/>
      <c r="L6" s="1"/>
      <c r="M6" s="1"/>
      <c r="N6" s="4"/>
      <c r="P6" s="1"/>
    </row>
    <row r="7" spans="1:16" ht="17" x14ac:dyDescent="0.2">
      <c r="A7" s="1"/>
      <c r="B7" s="1" t="s">
        <v>4</v>
      </c>
      <c r="C7" s="4">
        <v>6835</v>
      </c>
      <c r="D7" s="4">
        <v>8205</v>
      </c>
      <c r="E7" s="4">
        <v>9854</v>
      </c>
      <c r="F7" s="4">
        <v>11640</v>
      </c>
      <c r="G7" s="4">
        <v>7178</v>
      </c>
      <c r="H7" s="1"/>
      <c r="J7" s="1"/>
      <c r="K7" s="1"/>
      <c r="L7" s="1"/>
      <c r="M7" s="4"/>
      <c r="N7" s="1"/>
      <c r="P7" s="1"/>
    </row>
    <row r="8" spans="1:16" ht="17" x14ac:dyDescent="0.2">
      <c r="A8" s="1"/>
      <c r="B8" s="1" t="s">
        <v>10</v>
      </c>
      <c r="C8" s="4">
        <v>5057</v>
      </c>
      <c r="D8" s="1"/>
      <c r="E8" s="1"/>
      <c r="G8" s="4"/>
      <c r="H8" s="4"/>
      <c r="J8" s="1"/>
      <c r="K8" s="1"/>
      <c r="L8" s="1"/>
      <c r="M8" s="1"/>
      <c r="N8" s="4"/>
      <c r="P8" s="1"/>
    </row>
    <row r="9" spans="1:16" ht="17" x14ac:dyDescent="0.2">
      <c r="A9" s="1"/>
      <c r="B9" s="1" t="s">
        <v>11</v>
      </c>
      <c r="C9" s="1">
        <v>82</v>
      </c>
      <c r="D9" s="4">
        <v>5057</v>
      </c>
      <c r="E9" s="4">
        <v>5041</v>
      </c>
      <c r="F9" s="4">
        <v>4207</v>
      </c>
      <c r="G9" s="4">
        <v>3808</v>
      </c>
      <c r="H9" s="1"/>
      <c r="J9" s="1"/>
      <c r="K9" s="1"/>
      <c r="L9" s="1"/>
      <c r="M9" s="1"/>
      <c r="N9" s="1"/>
      <c r="P9" s="4"/>
    </row>
    <row r="10" spans="1:16" ht="17" x14ac:dyDescent="0.2">
      <c r="A10" s="1"/>
      <c r="B10" s="1" t="s">
        <v>12</v>
      </c>
      <c r="C10" s="1"/>
      <c r="D10" s="1">
        <v>57</v>
      </c>
      <c r="E10" s="1">
        <v>359</v>
      </c>
      <c r="G10" s="1"/>
      <c r="H10" s="1"/>
      <c r="J10" s="1"/>
      <c r="K10" s="1"/>
      <c r="L10" s="1"/>
      <c r="M10" s="1"/>
      <c r="N10" s="1"/>
      <c r="P10" s="1"/>
    </row>
    <row r="11" spans="1:16" ht="17" x14ac:dyDescent="0.2">
      <c r="A11" s="1"/>
      <c r="B11" s="1" t="s">
        <v>13</v>
      </c>
      <c r="C11" s="1" t="s">
        <v>14</v>
      </c>
      <c r="D11" s="1">
        <v>200</v>
      </c>
      <c r="F11" s="1" t="s">
        <v>14</v>
      </c>
      <c r="G11" s="1">
        <v>355</v>
      </c>
      <c r="H11" s="1"/>
      <c r="J11" s="1"/>
      <c r="K11" s="1"/>
      <c r="L11" s="1"/>
      <c r="M11" s="4"/>
      <c r="N11" s="4"/>
      <c r="P11" s="4"/>
    </row>
    <row r="12" spans="1:16" ht="17" x14ac:dyDescent="0.2">
      <c r="A12" s="1"/>
      <c r="B12" s="1" t="s">
        <v>15</v>
      </c>
      <c r="C12" s="1">
        <v>875</v>
      </c>
      <c r="D12" s="1">
        <v>502</v>
      </c>
      <c r="F12" s="1">
        <v>308</v>
      </c>
      <c r="G12" s="4">
        <v>309</v>
      </c>
      <c r="H12" s="1"/>
      <c r="J12" s="1"/>
      <c r="K12" s="1"/>
      <c r="L12" s="1"/>
      <c r="M12" s="1"/>
      <c r="N12" s="1"/>
      <c r="P12" s="1"/>
    </row>
    <row r="13" spans="1:16" ht="17" x14ac:dyDescent="0.2">
      <c r="A13" s="1"/>
      <c r="B13" s="1" t="s">
        <v>16</v>
      </c>
      <c r="C13" s="1">
        <v>543</v>
      </c>
      <c r="D13" s="1">
        <v>736</v>
      </c>
      <c r="E13" s="1">
        <v>668</v>
      </c>
      <c r="F13" s="4">
        <v>1997</v>
      </c>
      <c r="G13" s="4">
        <v>2107</v>
      </c>
      <c r="H13" s="1"/>
      <c r="J13" s="1"/>
      <c r="K13" s="1"/>
      <c r="L13" s="1"/>
      <c r="M13" s="1"/>
      <c r="N13" s="1"/>
      <c r="P13" s="1"/>
    </row>
    <row r="14" spans="1:16" ht="17" x14ac:dyDescent="0.2">
      <c r="A14" s="1"/>
      <c r="B14" s="1" t="s">
        <v>17</v>
      </c>
      <c r="C14" s="1">
        <v>276</v>
      </c>
      <c r="D14" s="1">
        <v>381</v>
      </c>
      <c r="E14" s="1">
        <v>429</v>
      </c>
      <c r="F14" s="1">
        <v>541</v>
      </c>
      <c r="G14" s="4">
        <v>723</v>
      </c>
      <c r="H14" s="4"/>
      <c r="J14" s="1"/>
      <c r="K14" s="1"/>
      <c r="L14" s="1"/>
      <c r="M14" s="1"/>
      <c r="N14" s="1"/>
      <c r="P14" s="4"/>
    </row>
    <row r="15" spans="1:16" ht="17" x14ac:dyDescent="0.2">
      <c r="A15" s="1"/>
      <c r="B15" s="6" t="s">
        <v>18</v>
      </c>
      <c r="C15" s="4">
        <v>24789</v>
      </c>
      <c r="D15" s="4">
        <v>26536</v>
      </c>
      <c r="E15" s="5">
        <f>SUM(E3:E14)</f>
        <v>27647</v>
      </c>
      <c r="F15" s="5">
        <f>SUM(F3:F14)</f>
        <v>29985</v>
      </c>
      <c r="G15" s="4">
        <f>SUM(G3:G14)</f>
        <v>18749</v>
      </c>
      <c r="H15" s="1"/>
      <c r="J15" s="1"/>
      <c r="K15" s="1"/>
      <c r="L15" s="1"/>
      <c r="M15" s="1"/>
      <c r="N15" s="1"/>
      <c r="P15" s="1"/>
    </row>
    <row r="16" spans="1:16" ht="17" x14ac:dyDescent="0.2">
      <c r="A16" s="1"/>
      <c r="B16" s="6" t="s">
        <v>19</v>
      </c>
      <c r="C16" s="1"/>
      <c r="D16" s="1"/>
      <c r="F16" s="1"/>
      <c r="G16" s="1"/>
      <c r="H16" s="1"/>
      <c r="J16" s="1"/>
      <c r="K16" s="1"/>
      <c r="L16" s="1"/>
      <c r="M16" s="4"/>
      <c r="N16" s="4"/>
      <c r="P16" s="1"/>
    </row>
    <row r="17" spans="1:16" ht="17" x14ac:dyDescent="0.2">
      <c r="A17" s="1"/>
      <c r="B17" s="1" t="s">
        <v>20</v>
      </c>
      <c r="C17" s="1">
        <v>35</v>
      </c>
      <c r="D17" s="1">
        <v>23</v>
      </c>
      <c r="E17" s="1">
        <v>18</v>
      </c>
      <c r="F17" s="1">
        <v>14</v>
      </c>
      <c r="G17" s="4">
        <v>18</v>
      </c>
      <c r="H17" s="4"/>
      <c r="J17" s="1"/>
      <c r="K17" s="1"/>
      <c r="L17" s="1"/>
      <c r="M17" s="4"/>
      <c r="N17" s="4"/>
      <c r="P17" s="1"/>
    </row>
    <row r="18" spans="1:16" ht="17" x14ac:dyDescent="0.2">
      <c r="A18" s="1"/>
      <c r="B18" s="1" t="s">
        <v>21</v>
      </c>
      <c r="C18" s="4">
        <v>5102</v>
      </c>
      <c r="D18" s="4">
        <v>6039</v>
      </c>
      <c r="E18" s="1"/>
      <c r="G18" s="4">
        <v>2002</v>
      </c>
      <c r="H18" s="1"/>
      <c r="J18" s="1"/>
      <c r="K18" s="1"/>
      <c r="L18" s="1"/>
      <c r="M18" s="4"/>
      <c r="N18" s="1"/>
      <c r="P18" s="1"/>
    </row>
    <row r="19" spans="1:16" ht="17" x14ac:dyDescent="0.2">
      <c r="A19" s="1"/>
      <c r="B19" s="1" t="s">
        <v>11</v>
      </c>
      <c r="C19" s="1"/>
      <c r="D19" s="1"/>
      <c r="E19" s="4">
        <v>6605</v>
      </c>
      <c r="F19" s="4">
        <v>6668</v>
      </c>
      <c r="G19" s="4">
        <v>6245</v>
      </c>
      <c r="H19" s="1"/>
      <c r="J19" s="1"/>
      <c r="K19" s="1"/>
      <c r="L19" s="1"/>
      <c r="M19" s="4"/>
      <c r="N19" s="4"/>
      <c r="P19" s="4"/>
    </row>
    <row r="20" spans="1:16" ht="17" x14ac:dyDescent="0.2">
      <c r="A20" s="1"/>
      <c r="B20" s="1" t="s">
        <v>22</v>
      </c>
      <c r="C20" s="1"/>
      <c r="D20" s="1"/>
      <c r="E20" s="1">
        <v>5217</v>
      </c>
      <c r="F20" s="4">
        <v>7504</v>
      </c>
      <c r="G20" s="4">
        <v>4523</v>
      </c>
      <c r="H20" s="4"/>
      <c r="J20" s="1"/>
      <c r="K20" s="1"/>
      <c r="L20" s="1"/>
      <c r="M20" s="4"/>
      <c r="N20" s="4"/>
      <c r="P20" s="4"/>
    </row>
    <row r="21" spans="1:16" ht="17" x14ac:dyDescent="0.2">
      <c r="A21" s="1"/>
      <c r="B21" s="1" t="s">
        <v>23</v>
      </c>
      <c r="C21" s="4">
        <v>5317</v>
      </c>
      <c r="D21" s="4">
        <v>4604</v>
      </c>
      <c r="E21" s="4"/>
      <c r="G21" s="4"/>
      <c r="H21" s="4"/>
      <c r="J21" s="1"/>
      <c r="K21" s="1"/>
      <c r="L21" s="1"/>
      <c r="M21" s="4"/>
      <c r="N21" s="4"/>
      <c r="P21" s="4"/>
    </row>
    <row r="22" spans="1:16" ht="17" x14ac:dyDescent="0.2">
      <c r="A22" s="1"/>
      <c r="B22" s="1" t="s">
        <v>24</v>
      </c>
      <c r="C22" s="4">
        <v>7596</v>
      </c>
      <c r="D22" s="4">
        <v>6543</v>
      </c>
      <c r="G22" s="4"/>
      <c r="H22" s="4"/>
      <c r="J22" s="1"/>
      <c r="K22" s="1"/>
      <c r="L22" s="1"/>
      <c r="M22" s="1"/>
      <c r="N22" s="1"/>
      <c r="P22" s="4"/>
    </row>
    <row r="23" spans="1:16" ht="17" x14ac:dyDescent="0.2">
      <c r="A23" s="1"/>
      <c r="B23" s="1" t="s">
        <v>25</v>
      </c>
      <c r="C23" s="4">
        <v>2374</v>
      </c>
      <c r="D23" s="4">
        <v>2907</v>
      </c>
      <c r="E23" s="4">
        <v>2876</v>
      </c>
      <c r="F23" s="4">
        <v>1291</v>
      </c>
      <c r="G23" s="4">
        <v>4523</v>
      </c>
      <c r="H23" s="4"/>
      <c r="J23" s="1"/>
      <c r="K23" s="1"/>
      <c r="L23" s="1"/>
      <c r="M23" s="4"/>
      <c r="N23" s="4"/>
      <c r="P23" s="4"/>
    </row>
    <row r="24" spans="1:16" ht="17" x14ac:dyDescent="0.2">
      <c r="A24" s="1"/>
      <c r="B24" s="1" t="s">
        <v>26</v>
      </c>
      <c r="C24" s="4">
        <v>3857</v>
      </c>
      <c r="D24" s="4">
        <v>1942</v>
      </c>
      <c r="E24" s="4">
        <v>2180</v>
      </c>
      <c r="F24" s="4">
        <v>3391</v>
      </c>
      <c r="G24" s="4">
        <v>1750</v>
      </c>
      <c r="H24" s="4"/>
      <c r="J24" s="1"/>
      <c r="K24" s="1"/>
      <c r="L24" s="1"/>
      <c r="M24" s="1"/>
      <c r="N24" s="1"/>
      <c r="P24" s="4"/>
    </row>
    <row r="25" spans="1:16" ht="17" x14ac:dyDescent="0.2">
      <c r="A25" s="1"/>
      <c r="B25" s="1" t="s">
        <v>27</v>
      </c>
      <c r="C25" s="4">
        <v>2602</v>
      </c>
      <c r="D25" s="4">
        <v>3008</v>
      </c>
      <c r="E25" s="4">
        <v>4841</v>
      </c>
      <c r="F25" s="4">
        <v>3930</v>
      </c>
      <c r="G25" s="4">
        <v>1244</v>
      </c>
      <c r="H25" s="1"/>
      <c r="J25" s="1"/>
      <c r="K25" s="1"/>
      <c r="L25" s="1"/>
      <c r="M25" s="1"/>
      <c r="N25" s="1"/>
      <c r="P25" s="1"/>
    </row>
    <row r="26" spans="1:16" ht="17" x14ac:dyDescent="0.2">
      <c r="A26" s="1"/>
      <c r="B26" s="1" t="s">
        <v>28</v>
      </c>
      <c r="C26" s="1">
        <v>603</v>
      </c>
      <c r="D26" s="1">
        <v>726</v>
      </c>
      <c r="E26" s="4">
        <v>5294</v>
      </c>
      <c r="F26" s="1">
        <v>2</v>
      </c>
      <c r="G26" s="1">
        <v>650</v>
      </c>
      <c r="H26" s="1"/>
      <c r="J26" s="1"/>
      <c r="K26" s="1"/>
      <c r="L26" s="1"/>
      <c r="M26" s="4"/>
      <c r="N26" s="4"/>
      <c r="P26" s="1"/>
    </row>
    <row r="27" spans="1:16" ht="17" x14ac:dyDescent="0.2">
      <c r="A27" s="1"/>
      <c r="B27" s="1" t="s">
        <v>29</v>
      </c>
      <c r="C27" s="1">
        <v>6</v>
      </c>
      <c r="D27" s="1">
        <v>1</v>
      </c>
      <c r="E27" s="1">
        <v>1</v>
      </c>
      <c r="F27" s="1">
        <v>730</v>
      </c>
      <c r="G27" s="4"/>
      <c r="H27" s="1"/>
      <c r="J27" s="1"/>
      <c r="K27" s="1"/>
      <c r="L27" s="1"/>
      <c r="M27" s="4"/>
      <c r="N27" s="4"/>
      <c r="P27" s="4"/>
    </row>
    <row r="28" spans="1:16" ht="17" x14ac:dyDescent="0.2">
      <c r="A28" s="1"/>
      <c r="B28" s="1" t="s">
        <v>30</v>
      </c>
      <c r="C28" s="4">
        <v>1079</v>
      </c>
      <c r="D28" s="4">
        <v>1094</v>
      </c>
      <c r="E28" s="1">
        <v>682</v>
      </c>
      <c r="G28" s="4"/>
      <c r="H28" s="4"/>
      <c r="J28" s="1"/>
      <c r="K28" s="1"/>
      <c r="L28" s="1"/>
      <c r="M28" s="1"/>
      <c r="N28" s="1"/>
      <c r="P28" s="1"/>
    </row>
    <row r="29" spans="1:16" ht="17" x14ac:dyDescent="0.2">
      <c r="A29" s="1"/>
      <c r="B29" s="6" t="s">
        <v>31</v>
      </c>
      <c r="C29" s="4">
        <v>28571</v>
      </c>
      <c r="D29" s="4">
        <v>26887</v>
      </c>
      <c r="E29" s="3">
        <f>SUM(E17:E28)</f>
        <v>27714</v>
      </c>
      <c r="F29" s="3">
        <f>SUM(F17:F28)</f>
        <v>23530</v>
      </c>
      <c r="G29" s="1">
        <f>SUM(G16:G28)</f>
        <v>20955</v>
      </c>
      <c r="H29" s="4"/>
      <c r="J29" s="1"/>
      <c r="K29" s="1"/>
      <c r="L29" s="1"/>
      <c r="M29" s="1"/>
      <c r="N29" s="1"/>
      <c r="P29" s="1"/>
    </row>
    <row r="30" spans="1:16" ht="17" x14ac:dyDescent="0.2">
      <c r="B30" s="6" t="s">
        <v>33</v>
      </c>
      <c r="C30" s="4">
        <v>53360</v>
      </c>
      <c r="D30" s="4">
        <v>53423</v>
      </c>
      <c r="E30" s="4">
        <v>55361</v>
      </c>
      <c r="F30" s="4">
        <v>53515</v>
      </c>
      <c r="G30" s="1">
        <v>37456</v>
      </c>
      <c r="H30" s="1"/>
      <c r="J30" s="1"/>
      <c r="K30" s="1"/>
      <c r="L30" s="1"/>
      <c r="M30" s="1"/>
      <c r="N30" s="1"/>
      <c r="P30" s="4"/>
    </row>
    <row r="31" spans="1:16" x14ac:dyDescent="0.2">
      <c r="G31" s="1"/>
      <c r="H31" s="4"/>
      <c r="J31" s="1"/>
      <c r="K31" s="1"/>
      <c r="L31" s="1"/>
      <c r="M31" s="1"/>
      <c r="N31" s="1"/>
      <c r="P31" s="4"/>
    </row>
    <row r="32" spans="1:16" ht="17" x14ac:dyDescent="0.2">
      <c r="A32" s="6" t="s">
        <v>32</v>
      </c>
      <c r="B32" s="1" t="s">
        <v>5</v>
      </c>
      <c r="C32" s="1">
        <v>543</v>
      </c>
      <c r="D32" s="1">
        <v>543</v>
      </c>
      <c r="E32" s="1">
        <v>543</v>
      </c>
      <c r="F32" s="1">
        <v>543</v>
      </c>
      <c r="G32" s="1">
        <v>271</v>
      </c>
      <c r="H32" s="4"/>
      <c r="J32" s="1"/>
      <c r="K32" s="1"/>
      <c r="L32" s="1"/>
      <c r="M32" s="1"/>
      <c r="N32" s="1"/>
      <c r="P32" s="1"/>
    </row>
    <row r="33" spans="1:16" ht="17" x14ac:dyDescent="0.2">
      <c r="A33" s="1"/>
      <c r="B33" s="1" t="s">
        <v>6</v>
      </c>
      <c r="C33" s="4">
        <v>40561</v>
      </c>
      <c r="D33" s="4">
        <v>42048</v>
      </c>
      <c r="E33" s="4">
        <v>43010</v>
      </c>
      <c r="F33" s="4">
        <v>36753</v>
      </c>
      <c r="G33" s="4">
        <v>30168</v>
      </c>
      <c r="H33" s="11"/>
      <c r="J33" s="1"/>
      <c r="K33" s="1"/>
      <c r="L33" s="1"/>
      <c r="M33" s="1"/>
      <c r="N33" s="1"/>
      <c r="P33" s="1"/>
    </row>
    <row r="34" spans="1:16" ht="17" x14ac:dyDescent="0.2">
      <c r="A34" s="1"/>
      <c r="B34" s="6" t="s">
        <v>34</v>
      </c>
      <c r="C34" s="4">
        <v>41104</v>
      </c>
      <c r="D34" s="4">
        <v>42591</v>
      </c>
      <c r="E34" s="4">
        <v>43553</v>
      </c>
      <c r="F34" s="4">
        <v>37296</v>
      </c>
      <c r="G34" s="4">
        <v>30439</v>
      </c>
      <c r="H34" s="12"/>
      <c r="J34" s="1"/>
      <c r="K34" s="1"/>
      <c r="L34" s="1"/>
      <c r="M34" s="1"/>
      <c r="N34" s="1"/>
      <c r="P34" s="1"/>
    </row>
    <row r="35" spans="1:16" x14ac:dyDescent="0.2">
      <c r="A35" s="1"/>
      <c r="B35" s="1"/>
      <c r="C35" s="1"/>
      <c r="G35" s="1"/>
      <c r="H35" s="11"/>
      <c r="J35" s="1"/>
      <c r="K35" s="1"/>
      <c r="L35" s="1"/>
      <c r="M35" s="1"/>
      <c r="N35" s="1"/>
      <c r="P35" s="1"/>
    </row>
    <row r="36" spans="1:16" ht="17" x14ac:dyDescent="0.2">
      <c r="A36" s="6" t="s">
        <v>57</v>
      </c>
      <c r="B36" s="1" t="s">
        <v>35</v>
      </c>
      <c r="C36" s="2"/>
      <c r="E36" s="1"/>
      <c r="F36" s="1"/>
      <c r="G36" s="1"/>
      <c r="H36" s="12"/>
      <c r="J36" s="1"/>
      <c r="K36" s="1"/>
      <c r="L36" s="1"/>
      <c r="M36" s="4"/>
      <c r="N36" s="1"/>
      <c r="P36" s="1"/>
    </row>
    <row r="37" spans="1:16" ht="17" x14ac:dyDescent="0.2">
      <c r="A37" s="1"/>
      <c r="B37" s="6" t="s">
        <v>36</v>
      </c>
      <c r="C37" s="1"/>
      <c r="E37" s="1"/>
      <c r="F37" s="1"/>
      <c r="G37" s="4"/>
      <c r="H37" s="12"/>
      <c r="J37" s="1"/>
      <c r="K37" s="1"/>
      <c r="L37" s="1"/>
      <c r="M37" s="4"/>
      <c r="N37" s="1"/>
      <c r="P37" s="1"/>
    </row>
    <row r="38" spans="1:16" ht="17" x14ac:dyDescent="0.2">
      <c r="A38" s="1"/>
      <c r="B38" s="1" t="s">
        <v>37</v>
      </c>
      <c r="C38" s="1">
        <v>51</v>
      </c>
      <c r="D38" s="1">
        <v>164</v>
      </c>
      <c r="G38" s="4"/>
      <c r="J38" s="1"/>
      <c r="K38" s="1"/>
      <c r="L38" s="1"/>
      <c r="M38" s="1"/>
      <c r="N38" s="4"/>
      <c r="P38" s="1"/>
    </row>
    <row r="39" spans="1:16" ht="17" x14ac:dyDescent="0.2">
      <c r="A39" s="1"/>
      <c r="B39" s="1" t="s">
        <v>38</v>
      </c>
      <c r="C39" s="1">
        <v>436</v>
      </c>
      <c r="D39" s="1">
        <v>491</v>
      </c>
      <c r="E39" s="1">
        <v>207</v>
      </c>
      <c r="F39" s="1">
        <v>160</v>
      </c>
      <c r="G39" s="1">
        <v>32</v>
      </c>
      <c r="J39" s="1"/>
      <c r="K39" s="1"/>
      <c r="L39" s="1"/>
      <c r="M39" s="1"/>
      <c r="N39" s="1"/>
      <c r="P39" s="1"/>
    </row>
    <row r="40" spans="1:16" ht="17" x14ac:dyDescent="0.2">
      <c r="A40" s="1"/>
      <c r="B40" s="1" t="s">
        <v>39</v>
      </c>
      <c r="C40" s="1"/>
      <c r="D40" s="1">
        <v>25</v>
      </c>
      <c r="E40" s="1">
        <v>574</v>
      </c>
      <c r="F40" s="1">
        <v>677</v>
      </c>
      <c r="G40" s="1"/>
      <c r="J40" s="1"/>
      <c r="K40" s="1"/>
      <c r="L40" s="1"/>
      <c r="M40" s="1"/>
      <c r="N40" s="1"/>
      <c r="P40" s="1"/>
    </row>
    <row r="41" spans="1:16" ht="17" x14ac:dyDescent="0.2">
      <c r="A41" s="1"/>
      <c r="B41" s="1" t="s">
        <v>40</v>
      </c>
      <c r="C41" s="1">
        <v>29</v>
      </c>
      <c r="D41" s="1">
        <v>119</v>
      </c>
      <c r="E41" s="1">
        <v>3</v>
      </c>
      <c r="F41" s="1">
        <v>553</v>
      </c>
      <c r="G41" s="1">
        <v>1</v>
      </c>
      <c r="J41" s="1"/>
      <c r="K41" s="1"/>
      <c r="L41" s="1"/>
      <c r="M41" s="1"/>
      <c r="N41" s="1"/>
      <c r="P41" s="1"/>
    </row>
    <row r="42" spans="1:16" ht="17" x14ac:dyDescent="0.2">
      <c r="A42" s="1"/>
      <c r="B42" s="1" t="s">
        <v>41</v>
      </c>
      <c r="C42" s="1">
        <v>154</v>
      </c>
      <c r="D42" s="1">
        <v>958</v>
      </c>
      <c r="E42" s="1"/>
      <c r="G42" s="1"/>
      <c r="J42" s="1"/>
      <c r="K42" s="1"/>
      <c r="L42" s="1"/>
      <c r="M42" s="4"/>
      <c r="N42" s="4"/>
      <c r="P42" s="1"/>
    </row>
    <row r="43" spans="1:16" ht="17" x14ac:dyDescent="0.2">
      <c r="A43" s="1"/>
      <c r="B43" s="1" t="s">
        <v>42</v>
      </c>
      <c r="C43" s="1">
        <v>879</v>
      </c>
      <c r="D43" s="1">
        <v>32</v>
      </c>
      <c r="E43" s="1">
        <v>866</v>
      </c>
      <c r="F43" s="1">
        <v>775</v>
      </c>
      <c r="G43" s="4">
        <v>553</v>
      </c>
      <c r="J43" s="1"/>
      <c r="K43" s="1"/>
      <c r="L43" s="1"/>
      <c r="M43" s="1"/>
      <c r="N43" s="1"/>
      <c r="P43" s="1"/>
    </row>
    <row r="44" spans="1:16" ht="17" x14ac:dyDescent="0.2">
      <c r="A44" s="1"/>
      <c r="B44" s="1" t="s">
        <v>43</v>
      </c>
      <c r="C44" s="1">
        <v>40</v>
      </c>
      <c r="D44" s="1"/>
      <c r="E44" s="1">
        <v>139</v>
      </c>
      <c r="F44" s="1">
        <v>113</v>
      </c>
      <c r="G44" s="3">
        <v>52</v>
      </c>
      <c r="J44" s="1"/>
      <c r="K44" s="1"/>
      <c r="L44" s="1"/>
      <c r="M44" s="1"/>
      <c r="N44" s="1"/>
      <c r="P44" s="4"/>
    </row>
    <row r="45" spans="1:16" ht="17" x14ac:dyDescent="0.2">
      <c r="A45" s="1"/>
      <c r="B45" s="6" t="s">
        <v>44</v>
      </c>
      <c r="C45" s="4">
        <v>1589</v>
      </c>
      <c r="D45" s="4">
        <v>1789</v>
      </c>
      <c r="E45" s="1">
        <f>SUM(E39:E44)</f>
        <v>1789</v>
      </c>
      <c r="F45" s="1">
        <f>SUM(F39:F44)</f>
        <v>2278</v>
      </c>
      <c r="G45" s="3">
        <f>SUM(G39:G44)</f>
        <v>638</v>
      </c>
      <c r="J45" s="1"/>
      <c r="K45" s="1"/>
      <c r="L45" s="1"/>
      <c r="M45" s="1"/>
      <c r="N45" s="1"/>
      <c r="P45" s="1"/>
    </row>
    <row r="46" spans="1:16" ht="17" x14ac:dyDescent="0.2">
      <c r="A46" s="1"/>
      <c r="B46" s="6" t="s">
        <v>45</v>
      </c>
      <c r="C46" s="1"/>
      <c r="D46" s="1"/>
      <c r="F46" s="1"/>
      <c r="J46" s="1"/>
      <c r="K46" s="1"/>
      <c r="L46" s="1"/>
      <c r="M46" s="1"/>
      <c r="N46" s="1"/>
      <c r="P46" s="4"/>
    </row>
    <row r="47" spans="1:16" ht="17" x14ac:dyDescent="0.2">
      <c r="A47" s="1"/>
      <c r="B47" s="1" t="s">
        <v>37</v>
      </c>
      <c r="C47" s="1">
        <v>140</v>
      </c>
      <c r="D47" s="1">
        <v>62</v>
      </c>
      <c r="F47" s="1" t="s">
        <v>14</v>
      </c>
      <c r="J47" s="1"/>
      <c r="K47" s="1"/>
      <c r="L47" s="1"/>
      <c r="M47" s="1"/>
      <c r="N47" s="1"/>
      <c r="P47" s="1"/>
    </row>
    <row r="48" spans="1:16" ht="17" x14ac:dyDescent="0.2">
      <c r="A48" s="1"/>
      <c r="B48" s="1" t="s">
        <v>38</v>
      </c>
      <c r="C48" s="1">
        <v>172</v>
      </c>
      <c r="D48" s="1">
        <v>163</v>
      </c>
      <c r="J48" s="1"/>
      <c r="K48" s="1"/>
      <c r="L48" s="1"/>
      <c r="M48" s="1"/>
      <c r="N48" s="1"/>
      <c r="P48" s="1"/>
    </row>
    <row r="49" spans="1:16" ht="17" x14ac:dyDescent="0.2">
      <c r="A49" s="1"/>
      <c r="B49" s="1" t="s">
        <v>39</v>
      </c>
      <c r="C49" s="1"/>
      <c r="D49" s="1"/>
      <c r="E49" s="1">
        <v>144</v>
      </c>
      <c r="F49" s="1">
        <v>155</v>
      </c>
      <c r="J49" s="1"/>
      <c r="K49" s="1"/>
      <c r="L49" s="1"/>
      <c r="M49" s="1"/>
      <c r="N49" s="1"/>
      <c r="P49" s="1"/>
    </row>
    <row r="50" spans="1:16" ht="17" x14ac:dyDescent="0.2">
      <c r="A50" s="1"/>
      <c r="B50" s="1" t="s">
        <v>46</v>
      </c>
      <c r="C50" s="1"/>
      <c r="D50" s="1"/>
      <c r="G50" s="5">
        <v>2367</v>
      </c>
      <c r="J50" s="1"/>
      <c r="K50" s="1"/>
      <c r="L50" s="1"/>
      <c r="M50" s="1"/>
      <c r="O50" s="1"/>
    </row>
    <row r="51" spans="1:16" ht="17" x14ac:dyDescent="0.2">
      <c r="A51" s="1"/>
      <c r="B51" s="1" t="s">
        <v>23</v>
      </c>
      <c r="C51" s="1">
        <v>23</v>
      </c>
      <c r="D51" s="1">
        <v>11</v>
      </c>
    </row>
    <row r="52" spans="1:16" ht="34" x14ac:dyDescent="0.2">
      <c r="A52" s="1"/>
      <c r="B52" s="1" t="s">
        <v>47</v>
      </c>
      <c r="C52" s="1"/>
      <c r="D52" s="1"/>
      <c r="E52" s="1">
        <v>5</v>
      </c>
    </row>
    <row r="53" spans="1:16" ht="34" x14ac:dyDescent="0.2">
      <c r="A53" s="1"/>
      <c r="B53" s="1" t="s">
        <v>48</v>
      </c>
      <c r="C53" s="4">
        <v>1221</v>
      </c>
      <c r="D53" s="1">
        <v>874</v>
      </c>
      <c r="E53" s="1"/>
      <c r="F53" s="4">
        <v>2273</v>
      </c>
    </row>
    <row r="54" spans="1:16" ht="17" x14ac:dyDescent="0.2">
      <c r="A54" s="1"/>
      <c r="B54" s="1" t="s">
        <v>49</v>
      </c>
      <c r="C54" s="1"/>
      <c r="D54" s="1"/>
      <c r="E54" s="4">
        <v>2702</v>
      </c>
    </row>
    <row r="55" spans="1:16" ht="17" x14ac:dyDescent="0.2">
      <c r="A55" s="1"/>
      <c r="B55" s="1" t="s">
        <v>50</v>
      </c>
      <c r="C55" s="4">
        <v>1539</v>
      </c>
      <c r="D55" s="4">
        <v>1328</v>
      </c>
    </row>
    <row r="56" spans="1:16" ht="17" x14ac:dyDescent="0.2">
      <c r="A56" s="1"/>
      <c r="B56" s="1" t="s">
        <v>15</v>
      </c>
      <c r="C56" s="4">
        <v>1867</v>
      </c>
      <c r="D56" s="4">
        <v>1898</v>
      </c>
      <c r="E56" s="4">
        <v>3459</v>
      </c>
      <c r="F56" s="4">
        <v>8828</v>
      </c>
      <c r="G56" s="5">
        <v>2301</v>
      </c>
    </row>
    <row r="57" spans="1:16" ht="17" x14ac:dyDescent="0.2">
      <c r="A57" s="1"/>
      <c r="B57" s="1" t="s">
        <v>41</v>
      </c>
      <c r="C57" s="4">
        <v>3708</v>
      </c>
      <c r="D57" s="4">
        <v>3254</v>
      </c>
    </row>
    <row r="58" spans="1:16" ht="17" x14ac:dyDescent="0.2">
      <c r="A58" s="1"/>
      <c r="B58" s="1" t="s">
        <v>51</v>
      </c>
      <c r="C58" s="1">
        <v>392</v>
      </c>
      <c r="D58" s="1">
        <v>308</v>
      </c>
      <c r="E58" s="4">
        <v>2693</v>
      </c>
      <c r="F58" s="4">
        <v>1761</v>
      </c>
      <c r="G58" s="3">
        <v>901</v>
      </c>
    </row>
    <row r="59" spans="1:16" ht="17" x14ac:dyDescent="0.2">
      <c r="A59" s="1"/>
      <c r="B59" s="1" t="s">
        <v>52</v>
      </c>
      <c r="C59" s="1">
        <v>283</v>
      </c>
      <c r="D59" s="1">
        <v>240</v>
      </c>
      <c r="E59" s="1">
        <v>227</v>
      </c>
      <c r="F59" s="1">
        <v>169</v>
      </c>
      <c r="G59" s="3">
        <v>141</v>
      </c>
    </row>
    <row r="60" spans="1:16" ht="17" x14ac:dyDescent="0.2">
      <c r="A60" s="1"/>
      <c r="B60" s="1" t="s">
        <v>53</v>
      </c>
      <c r="C60" s="4">
        <v>1322</v>
      </c>
      <c r="D60" s="1">
        <v>905</v>
      </c>
      <c r="E60" s="1">
        <v>789</v>
      </c>
      <c r="F60" s="1">
        <v>755</v>
      </c>
      <c r="G60" s="3">
        <v>669</v>
      </c>
    </row>
    <row r="61" spans="1:16" ht="17" x14ac:dyDescent="0.2">
      <c r="A61" s="1"/>
      <c r="B61" s="6" t="s">
        <v>54</v>
      </c>
      <c r="C61" s="4">
        <v>10667</v>
      </c>
      <c r="D61" s="4">
        <v>9043</v>
      </c>
      <c r="E61" s="4">
        <f>SUM(E47:E60)</f>
        <v>10019</v>
      </c>
      <c r="F61" s="3">
        <f>SUM(F48:F60)</f>
        <v>13941</v>
      </c>
      <c r="G61" s="3">
        <f>SUM(G49:G60)</f>
        <v>6379</v>
      </c>
    </row>
    <row r="62" spans="1:16" ht="17" x14ac:dyDescent="0.2">
      <c r="A62" s="1"/>
      <c r="B62" s="6" t="s">
        <v>55</v>
      </c>
      <c r="C62" s="4">
        <v>12256</v>
      </c>
      <c r="D62" s="4">
        <v>10832</v>
      </c>
      <c r="E62" s="4">
        <f>SUM(E45,E61)</f>
        <v>11808</v>
      </c>
      <c r="F62" s="3">
        <f>SUM(F61,F45)</f>
        <v>16219</v>
      </c>
      <c r="G62" s="3">
        <f>SUM(G61,G45)</f>
        <v>7017</v>
      </c>
    </row>
    <row r="63" spans="1:16" x14ac:dyDescent="0.2">
      <c r="A63" s="1"/>
    </row>
    <row r="64" spans="1:16" ht="17" x14ac:dyDescent="0.2">
      <c r="B64" s="6" t="s">
        <v>56</v>
      </c>
      <c r="C64" s="4">
        <v>53360</v>
      </c>
      <c r="D64" s="4">
        <v>53423</v>
      </c>
      <c r="E64" s="4">
        <v>55361</v>
      </c>
      <c r="F64" s="4">
        <v>53515</v>
      </c>
      <c r="G64" s="5">
        <v>37456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8AC85-58DC-4DB1-AD44-30E4E3566DF5}">
  <dimension ref="A1"/>
  <sheetViews>
    <sheetView topLeftCell="A87" zoomScale="75" workbookViewId="0">
      <selection activeCell="Q36" sqref="Q36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02DBF-4226-4B5F-BDE3-A9D0FC3AD003}">
  <dimension ref="A1:O39"/>
  <sheetViews>
    <sheetView zoomScale="68" zoomScaleNormal="115" workbookViewId="0">
      <selection activeCell="C3" sqref="C3"/>
    </sheetView>
  </sheetViews>
  <sheetFormatPr baseColWidth="10" defaultColWidth="8.6640625" defaultRowHeight="16" x14ac:dyDescent="0.2"/>
  <cols>
    <col min="1" max="1" width="8.6640625" style="3" bestFit="1" customWidth="1"/>
    <col min="2" max="2" width="8.6640625" style="3"/>
    <col min="3" max="4" width="7.83203125" style="3" bestFit="1" customWidth="1"/>
    <col min="5" max="7" width="8.83203125" style="3" bestFit="1" customWidth="1"/>
    <col min="8" max="9" width="8.6640625" style="3"/>
    <col min="10" max="10" width="8.1640625" style="3" bestFit="1" customWidth="1"/>
    <col min="11" max="15" width="8.83203125" style="3" bestFit="1" customWidth="1"/>
    <col min="16" max="16384" width="8.6640625" style="3"/>
  </cols>
  <sheetData>
    <row r="1" spans="1:15" x14ac:dyDescent="0.2">
      <c r="A1" s="1"/>
      <c r="B1" s="1"/>
      <c r="C1" s="1"/>
      <c r="D1" s="1"/>
      <c r="I1" s="1"/>
      <c r="J1" s="1"/>
      <c r="K1" s="1"/>
      <c r="L1" s="2"/>
      <c r="M1" s="2"/>
    </row>
    <row r="2" spans="1:15" ht="51" x14ac:dyDescent="0.2">
      <c r="A2" s="6" t="s">
        <v>69</v>
      </c>
      <c r="B2" s="1"/>
      <c r="C2" s="6" t="s">
        <v>7</v>
      </c>
      <c r="D2" s="6" t="s">
        <v>58</v>
      </c>
      <c r="E2" s="6" t="s">
        <v>59</v>
      </c>
      <c r="F2" s="6" t="s">
        <v>62</v>
      </c>
      <c r="G2" s="7" t="s">
        <v>60</v>
      </c>
      <c r="I2" s="1"/>
      <c r="J2" s="1"/>
      <c r="K2" s="6" t="s">
        <v>7</v>
      </c>
      <c r="L2" s="6" t="s">
        <v>58</v>
      </c>
      <c r="M2" s="6" t="s">
        <v>59</v>
      </c>
      <c r="N2" s="6" t="s">
        <v>62</v>
      </c>
      <c r="O2" s="7" t="s">
        <v>60</v>
      </c>
    </row>
    <row r="3" spans="1:15" ht="68" x14ac:dyDescent="0.2">
      <c r="A3" s="1" t="s">
        <v>70</v>
      </c>
      <c r="B3" s="1"/>
      <c r="C3" s="4">
        <v>46276</v>
      </c>
      <c r="D3" s="4">
        <v>40638</v>
      </c>
      <c r="E3" s="4">
        <v>35673</v>
      </c>
      <c r="F3" s="4">
        <v>32606</v>
      </c>
      <c r="G3" s="4">
        <v>26012</v>
      </c>
      <c r="I3" s="1"/>
      <c r="J3" s="1" t="s">
        <v>100</v>
      </c>
      <c r="K3" s="1"/>
      <c r="L3" s="4"/>
      <c r="M3" s="4"/>
    </row>
    <row r="4" spans="1:15" ht="102" x14ac:dyDescent="0.2">
      <c r="A4" s="1" t="s">
        <v>71</v>
      </c>
      <c r="B4" s="1"/>
      <c r="C4" s="4">
        <v>1031</v>
      </c>
      <c r="D4" s="1">
        <v>880</v>
      </c>
      <c r="E4" s="1">
        <v>965</v>
      </c>
      <c r="F4" s="1">
        <v>587</v>
      </c>
      <c r="G4" s="1">
        <v>805</v>
      </c>
      <c r="I4" s="1"/>
      <c r="J4" s="1" t="s">
        <v>101</v>
      </c>
      <c r="K4" s="4">
        <v>46276</v>
      </c>
      <c r="L4" s="4">
        <v>40638</v>
      </c>
      <c r="M4" s="4">
        <v>35673</v>
      </c>
      <c r="N4" s="4">
        <v>32606</v>
      </c>
      <c r="O4" s="4">
        <v>26012</v>
      </c>
    </row>
    <row r="5" spans="1:15" ht="34" x14ac:dyDescent="0.2">
      <c r="A5" s="1" t="s">
        <v>72</v>
      </c>
      <c r="B5" s="1"/>
      <c r="C5" s="4">
        <v>47307</v>
      </c>
      <c r="D5" s="4">
        <v>41518</v>
      </c>
      <c r="E5" s="4">
        <v>36638</v>
      </c>
      <c r="F5" s="4">
        <v>33193</v>
      </c>
      <c r="G5" s="4">
        <v>26817</v>
      </c>
      <c r="I5" s="4"/>
      <c r="J5" s="4" t="s">
        <v>102</v>
      </c>
      <c r="K5" s="4">
        <v>7447</v>
      </c>
      <c r="L5" s="4">
        <v>7427</v>
      </c>
      <c r="M5" s="4">
        <v>7654</v>
      </c>
      <c r="N5" s="4">
        <v>7355</v>
      </c>
      <c r="O5" s="4">
        <v>5065</v>
      </c>
    </row>
    <row r="6" spans="1:15" x14ac:dyDescent="0.2">
      <c r="A6" s="1"/>
      <c r="B6" s="1"/>
      <c r="C6" s="1"/>
      <c r="D6" s="1"/>
      <c r="I6" s="1"/>
      <c r="J6" s="1"/>
      <c r="K6" s="1"/>
      <c r="L6" s="1"/>
      <c r="M6" s="1"/>
    </row>
    <row r="7" spans="1:15" ht="221" x14ac:dyDescent="0.2">
      <c r="A7" s="6" t="s">
        <v>97</v>
      </c>
      <c r="B7" s="1"/>
      <c r="C7" s="1"/>
      <c r="D7" s="1"/>
      <c r="I7" s="1"/>
      <c r="J7" s="1" t="s">
        <v>103</v>
      </c>
      <c r="K7" s="1"/>
      <c r="L7" s="1"/>
      <c r="M7" s="1"/>
    </row>
    <row r="8" spans="1:15" ht="68" x14ac:dyDescent="0.2">
      <c r="A8" s="1" t="s">
        <v>73</v>
      </c>
      <c r="B8" s="1"/>
      <c r="C8" s="1">
        <v>168</v>
      </c>
      <c r="D8" s="1">
        <v>155</v>
      </c>
      <c r="E8" s="1">
        <v>142</v>
      </c>
      <c r="F8" s="1">
        <v>144</v>
      </c>
      <c r="G8" s="1">
        <v>142</v>
      </c>
      <c r="I8" s="1"/>
      <c r="J8" s="1"/>
      <c r="K8" s="1"/>
      <c r="L8" s="1"/>
      <c r="M8" s="1"/>
    </row>
    <row r="9" spans="1:15" ht="102" x14ac:dyDescent="0.2">
      <c r="A9" s="1" t="s">
        <v>74</v>
      </c>
      <c r="B9" s="1"/>
      <c r="C9" s="1">
        <v>-12</v>
      </c>
      <c r="D9" s="1">
        <v>-5</v>
      </c>
      <c r="E9" s="1">
        <v>-3</v>
      </c>
      <c r="F9" s="1">
        <v>4</v>
      </c>
      <c r="G9" s="1">
        <v>22</v>
      </c>
      <c r="I9" s="1"/>
      <c r="J9" s="1"/>
      <c r="K9" s="1"/>
      <c r="L9" s="4"/>
      <c r="M9" s="4"/>
    </row>
    <row r="10" spans="1:15" ht="85" x14ac:dyDescent="0.2">
      <c r="A10" s="1" t="s">
        <v>75</v>
      </c>
      <c r="B10" s="1"/>
      <c r="C10" s="4">
        <v>19799</v>
      </c>
      <c r="D10" s="4">
        <v>15872</v>
      </c>
      <c r="E10" s="4">
        <v>11749</v>
      </c>
      <c r="F10" s="4">
        <v>9916</v>
      </c>
      <c r="G10" s="4">
        <v>8079</v>
      </c>
      <c r="I10" s="1"/>
      <c r="J10" s="1"/>
      <c r="K10" s="1"/>
      <c r="L10" s="1"/>
      <c r="M10" s="1"/>
    </row>
    <row r="11" spans="1:15" ht="51" x14ac:dyDescent="0.2">
      <c r="A11" s="1" t="s">
        <v>76</v>
      </c>
      <c r="B11" s="1"/>
      <c r="C11" s="4">
        <v>7291</v>
      </c>
      <c r="D11" s="4">
        <v>7277</v>
      </c>
      <c r="E11" s="4">
        <v>7515</v>
      </c>
      <c r="F11" s="4">
        <v>7207</v>
      </c>
      <c r="G11" s="4">
        <v>4901</v>
      </c>
      <c r="I11" s="1"/>
      <c r="J11" s="1"/>
      <c r="K11" s="1"/>
      <c r="L11" s="4"/>
      <c r="M11" s="1"/>
    </row>
    <row r="12" spans="1:15" ht="34" x14ac:dyDescent="0.2">
      <c r="A12" s="1" t="s">
        <v>77</v>
      </c>
      <c r="B12" s="1"/>
      <c r="C12" s="1">
        <v>127</v>
      </c>
      <c r="D12" s="1">
        <v>109</v>
      </c>
      <c r="E12" s="1">
        <v>177</v>
      </c>
      <c r="F12" s="1">
        <v>238</v>
      </c>
      <c r="G12" s="1">
        <v>16</v>
      </c>
      <c r="I12" s="1"/>
      <c r="J12" s="1"/>
      <c r="K12" s="1"/>
      <c r="L12" s="4"/>
      <c r="M12" s="4"/>
    </row>
    <row r="13" spans="1:15" ht="119" x14ac:dyDescent="0.2">
      <c r="A13" s="1" t="s">
        <v>78</v>
      </c>
      <c r="B13" s="1"/>
      <c r="C13" s="4">
        <v>2431</v>
      </c>
      <c r="D13" s="4">
        <v>2615</v>
      </c>
      <c r="E13" s="4">
        <v>2813</v>
      </c>
      <c r="F13" s="4">
        <v>1952</v>
      </c>
      <c r="G13" s="4">
        <v>1276</v>
      </c>
      <c r="I13" s="1"/>
      <c r="J13" s="1"/>
      <c r="K13" s="1"/>
      <c r="L13" s="4"/>
      <c r="M13" s="4"/>
    </row>
    <row r="14" spans="1:15" ht="51" x14ac:dyDescent="0.2">
      <c r="A14" s="1" t="s">
        <v>79</v>
      </c>
      <c r="B14" s="1"/>
      <c r="C14" s="4">
        <v>2787</v>
      </c>
      <c r="D14" s="4">
        <v>2227</v>
      </c>
      <c r="E14" s="4">
        <v>1835</v>
      </c>
      <c r="F14" s="4">
        <v>2555</v>
      </c>
      <c r="G14" s="4">
        <v>2450</v>
      </c>
      <c r="I14" s="1"/>
      <c r="J14" s="1"/>
      <c r="K14" s="1"/>
      <c r="L14" s="4"/>
      <c r="M14" s="4"/>
    </row>
    <row r="15" spans="1:15" ht="51" x14ac:dyDescent="0.2">
      <c r="A15" s="1" t="s">
        <v>80</v>
      </c>
      <c r="B15" s="1"/>
      <c r="C15" s="4">
        <v>32591</v>
      </c>
      <c r="D15" s="4">
        <v>28250</v>
      </c>
      <c r="E15" s="4">
        <v>24228</v>
      </c>
      <c r="F15" s="4">
        <v>22016</v>
      </c>
      <c r="G15" s="4">
        <v>16886</v>
      </c>
      <c r="I15" s="1"/>
      <c r="J15" s="1"/>
      <c r="K15" s="1"/>
      <c r="L15" s="4"/>
      <c r="M15" s="4"/>
    </row>
    <row r="16" spans="1:15" ht="51" x14ac:dyDescent="0.2">
      <c r="A16" s="1" t="s">
        <v>81</v>
      </c>
      <c r="B16" s="1"/>
      <c r="C16" s="4">
        <v>14716</v>
      </c>
      <c r="D16" s="4">
        <v>13628</v>
      </c>
      <c r="E16" s="4">
        <v>12410</v>
      </c>
      <c r="F16" s="4">
        <v>11177</v>
      </c>
      <c r="G16" s="4">
        <v>9931</v>
      </c>
      <c r="I16" s="1"/>
      <c r="J16" s="1"/>
      <c r="K16" s="1"/>
      <c r="L16" s="1"/>
      <c r="M16" s="1"/>
    </row>
    <row r="17" spans="1:13" ht="17" x14ac:dyDescent="0.2">
      <c r="A17" s="1" t="s">
        <v>82</v>
      </c>
      <c r="B17" s="1"/>
      <c r="C17" s="1"/>
      <c r="D17" s="1"/>
      <c r="I17" s="1"/>
      <c r="J17" s="1"/>
      <c r="K17" s="1"/>
      <c r="L17" s="4"/>
      <c r="M17" s="4"/>
    </row>
    <row r="18" spans="1:13" ht="51" x14ac:dyDescent="0.2">
      <c r="A18" s="1" t="s">
        <v>83</v>
      </c>
      <c r="B18" s="1"/>
      <c r="C18" s="1"/>
      <c r="D18" s="1"/>
      <c r="I18" s="1"/>
      <c r="J18" s="1"/>
      <c r="K18" s="1"/>
      <c r="L18" s="1"/>
      <c r="M18" s="1"/>
    </row>
    <row r="19" spans="1:13" ht="34" x14ac:dyDescent="0.2">
      <c r="A19" s="1" t="s">
        <v>84</v>
      </c>
      <c r="B19" s="1"/>
      <c r="C19" s="4">
        <v>3045</v>
      </c>
      <c r="D19" s="4">
        <v>2464</v>
      </c>
      <c r="E19" s="4">
        <v>2480</v>
      </c>
      <c r="F19" s="4">
        <v>1965</v>
      </c>
      <c r="G19" s="4">
        <v>2354</v>
      </c>
      <c r="I19" s="1"/>
      <c r="J19" s="1"/>
      <c r="K19" s="1"/>
      <c r="L19" s="4"/>
      <c r="M19" s="4"/>
    </row>
    <row r="20" spans="1:13" ht="68" x14ac:dyDescent="0.2">
      <c r="A20" s="1" t="s">
        <v>85</v>
      </c>
      <c r="B20" s="1"/>
      <c r="C20" s="1">
        <v>212</v>
      </c>
      <c r="D20" s="1">
        <v>-70</v>
      </c>
      <c r="E20" s="4">
        <v>1187</v>
      </c>
      <c r="F20" s="1">
        <v>243</v>
      </c>
      <c r="G20" s="1">
        <v>-608</v>
      </c>
      <c r="I20" s="1"/>
      <c r="J20" s="1"/>
      <c r="K20" s="1"/>
      <c r="L20" s="4"/>
      <c r="M20" s="4"/>
    </row>
    <row r="21" spans="1:13" ht="68" x14ac:dyDescent="0.2">
      <c r="A21" s="1" t="s">
        <v>86</v>
      </c>
      <c r="B21" s="1"/>
      <c r="C21" s="4">
        <v>3257</v>
      </c>
      <c r="D21" s="4">
        <v>2394</v>
      </c>
      <c r="E21" s="4">
        <v>3667</v>
      </c>
      <c r="F21" s="4">
        <v>2208</v>
      </c>
      <c r="G21" s="4">
        <v>1746</v>
      </c>
      <c r="I21" s="1"/>
      <c r="J21" s="1"/>
      <c r="K21" s="1"/>
      <c r="L21" s="1"/>
      <c r="M21" s="1"/>
    </row>
    <row r="22" spans="1:13" ht="17" x14ac:dyDescent="0.2">
      <c r="A22" s="1" t="s">
        <v>87</v>
      </c>
      <c r="B22" s="1"/>
      <c r="C22" s="1"/>
      <c r="D22" s="1"/>
      <c r="I22" s="1"/>
      <c r="J22" s="1"/>
      <c r="K22" s="1"/>
      <c r="L22" s="1"/>
      <c r="M22" s="1"/>
    </row>
    <row r="23" spans="1:13" ht="34" x14ac:dyDescent="0.2">
      <c r="A23" s="1" t="s">
        <v>88</v>
      </c>
      <c r="B23" s="1"/>
      <c r="C23" s="4">
        <v>11459</v>
      </c>
      <c r="D23" s="4">
        <v>10874</v>
      </c>
      <c r="E23" s="4">
        <v>8743</v>
      </c>
      <c r="F23" s="4">
        <v>8969</v>
      </c>
      <c r="G23" s="4">
        <v>8185</v>
      </c>
      <c r="I23" s="1"/>
      <c r="J23" s="1"/>
      <c r="K23" s="1"/>
      <c r="L23" s="1"/>
      <c r="M23" s="1"/>
    </row>
    <row r="24" spans="1:13" ht="17" x14ac:dyDescent="0.2">
      <c r="A24" s="1" t="s">
        <v>89</v>
      </c>
      <c r="B24" s="1"/>
      <c r="C24" s="1"/>
      <c r="D24" s="1"/>
      <c r="I24" s="1"/>
      <c r="J24" s="1"/>
      <c r="K24" s="1"/>
      <c r="L24" s="1"/>
      <c r="M24" s="1"/>
    </row>
    <row r="25" spans="1:13" ht="85" x14ac:dyDescent="0.2">
      <c r="A25" s="1" t="s">
        <v>90</v>
      </c>
      <c r="B25" s="1"/>
      <c r="C25" s="1">
        <v>175</v>
      </c>
      <c r="D25" s="1">
        <v>36</v>
      </c>
      <c r="E25" s="1">
        <v>43</v>
      </c>
      <c r="I25" s="1"/>
      <c r="J25" s="1"/>
      <c r="K25" s="1"/>
      <c r="L25" s="1"/>
      <c r="M25" s="1"/>
    </row>
    <row r="26" spans="1:13" x14ac:dyDescent="0.2">
      <c r="A26" s="1"/>
      <c r="B26" s="1"/>
      <c r="C26" s="1"/>
      <c r="D26" s="1"/>
      <c r="I26" s="1"/>
      <c r="J26" s="1"/>
      <c r="K26" s="1"/>
      <c r="L26" s="1"/>
      <c r="M26" s="1"/>
    </row>
    <row r="27" spans="1:13" ht="238" x14ac:dyDescent="0.2">
      <c r="A27" s="1" t="s">
        <v>99</v>
      </c>
      <c r="B27" s="1"/>
      <c r="C27" s="1">
        <v>-63</v>
      </c>
      <c r="D27" s="1">
        <v>-13</v>
      </c>
      <c r="E27" s="1">
        <v>-11</v>
      </c>
      <c r="F27" s="1">
        <v>-81</v>
      </c>
      <c r="G27" s="1">
        <v>-3</v>
      </c>
      <c r="I27" s="1"/>
      <c r="J27" s="1"/>
      <c r="K27" s="1"/>
      <c r="L27" s="1"/>
      <c r="M27" s="1"/>
    </row>
    <row r="28" spans="1:13" ht="187" x14ac:dyDescent="0.2">
      <c r="A28" s="1" t="s">
        <v>91</v>
      </c>
      <c r="B28" s="1"/>
      <c r="C28" s="1">
        <v>-453</v>
      </c>
      <c r="D28" s="1">
        <v>243</v>
      </c>
      <c r="E28" s="1">
        <v>652</v>
      </c>
      <c r="F28" s="1">
        <v>91</v>
      </c>
      <c r="G28" s="1">
        <v>24</v>
      </c>
      <c r="I28" s="1"/>
      <c r="J28" s="1"/>
      <c r="K28" s="1"/>
      <c r="L28" s="4"/>
      <c r="M28" s="4"/>
    </row>
    <row r="29" spans="1:13" ht="238" x14ac:dyDescent="0.2">
      <c r="A29" s="1" t="s">
        <v>92</v>
      </c>
      <c r="B29" s="1"/>
      <c r="C29" s="1">
        <v>82</v>
      </c>
      <c r="D29" s="1">
        <v>11</v>
      </c>
      <c r="E29" s="1">
        <v>-164</v>
      </c>
      <c r="F29" s="1">
        <v>-516</v>
      </c>
      <c r="G29" s="1">
        <v>-4</v>
      </c>
      <c r="I29" s="1"/>
      <c r="J29" s="1"/>
      <c r="K29" s="1"/>
      <c r="L29" s="1"/>
      <c r="M29" s="1"/>
    </row>
    <row r="30" spans="1:13" ht="119" x14ac:dyDescent="0.2">
      <c r="A30" s="1" t="s">
        <v>98</v>
      </c>
      <c r="B30" s="1"/>
      <c r="C30" s="1">
        <v>-259</v>
      </c>
      <c r="D30" s="1">
        <v>277</v>
      </c>
      <c r="E30" s="1">
        <v>520</v>
      </c>
      <c r="F30" s="1">
        <v>-488</v>
      </c>
      <c r="I30" s="1"/>
      <c r="J30" s="1"/>
      <c r="K30" s="1"/>
      <c r="L30" s="1"/>
      <c r="M30" s="1"/>
    </row>
    <row r="31" spans="1:13" ht="17" x14ac:dyDescent="0.2">
      <c r="A31" s="1" t="s">
        <v>93</v>
      </c>
      <c r="B31" s="1"/>
      <c r="C31" s="1"/>
      <c r="D31" s="1"/>
      <c r="I31" s="1"/>
      <c r="J31" s="1"/>
      <c r="K31" s="1"/>
      <c r="L31" s="1"/>
      <c r="M31" s="1"/>
    </row>
    <row r="32" spans="1:13" ht="102" x14ac:dyDescent="0.2">
      <c r="A32" s="1" t="s">
        <v>94</v>
      </c>
      <c r="B32" s="1"/>
      <c r="C32" s="4">
        <v>11200</v>
      </c>
      <c r="D32" s="4">
        <v>11151</v>
      </c>
      <c r="E32" s="4">
        <v>9263</v>
      </c>
      <c r="F32" s="4">
        <v>8481</v>
      </c>
      <c r="G32" s="4">
        <v>8209</v>
      </c>
      <c r="I32" s="1"/>
      <c r="J32" s="1"/>
      <c r="K32" s="1"/>
      <c r="L32" s="1"/>
      <c r="M32" s="4"/>
    </row>
    <row r="33" spans="1:13" ht="102" x14ac:dyDescent="0.2">
      <c r="A33" s="1" t="s">
        <v>95</v>
      </c>
      <c r="B33" s="1"/>
      <c r="C33" s="1">
        <v>42.32</v>
      </c>
      <c r="D33" s="1">
        <v>40.1</v>
      </c>
      <c r="E33" s="1">
        <v>32.22</v>
      </c>
      <c r="F33" s="1">
        <v>33.06</v>
      </c>
      <c r="G33" s="1">
        <v>59.69</v>
      </c>
      <c r="I33" s="1"/>
      <c r="J33" s="1"/>
      <c r="K33" s="1"/>
      <c r="L33" s="1"/>
      <c r="M33" s="1"/>
    </row>
    <row r="34" spans="1:13" ht="34" x14ac:dyDescent="0.2">
      <c r="A34" s="1" t="s">
        <v>96</v>
      </c>
      <c r="B34" s="1"/>
      <c r="C34" s="1"/>
      <c r="D34" s="1">
        <v>40.090000000000003</v>
      </c>
      <c r="E34" s="1">
        <v>32.22</v>
      </c>
      <c r="F34" s="1">
        <v>33.049999999999997</v>
      </c>
      <c r="G34" s="1">
        <v>59.66</v>
      </c>
      <c r="I34" s="1"/>
      <c r="J34" s="1"/>
      <c r="K34" s="4"/>
      <c r="L34" s="4"/>
      <c r="M34" s="1"/>
    </row>
    <row r="35" spans="1:13" x14ac:dyDescent="0.2">
      <c r="I35" s="1"/>
      <c r="J35" s="1"/>
      <c r="K35" s="1"/>
      <c r="L35" s="1"/>
      <c r="M35" s="1"/>
    </row>
    <row r="36" spans="1:13" x14ac:dyDescent="0.2">
      <c r="I36" s="1"/>
      <c r="J36" s="1"/>
      <c r="K36" s="1"/>
      <c r="L36" s="1"/>
    </row>
    <row r="37" spans="1:13" x14ac:dyDescent="0.2">
      <c r="I37" s="1"/>
      <c r="J37" s="1"/>
      <c r="K37" s="1"/>
      <c r="L37" s="1"/>
    </row>
    <row r="38" spans="1:13" x14ac:dyDescent="0.2">
      <c r="I38" s="1"/>
      <c r="J38" s="1"/>
      <c r="K38" s="1"/>
      <c r="L38" s="1"/>
    </row>
    <row r="39" spans="1:13" x14ac:dyDescent="0.2">
      <c r="I39" s="1"/>
      <c r="J39" s="1"/>
      <c r="K39" s="1"/>
      <c r="L3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33F24-1B87-427B-91FD-29E88D69430C}">
  <dimension ref="A1:O33"/>
  <sheetViews>
    <sheetView zoomScale="84" workbookViewId="0">
      <selection activeCell="T9" sqref="T9"/>
    </sheetView>
  </sheetViews>
  <sheetFormatPr baseColWidth="10" defaultColWidth="8.6640625" defaultRowHeight="15" x14ac:dyDescent="0.2"/>
  <cols>
    <col min="1" max="10" width="8.6640625" style="16"/>
    <col min="11" max="15" width="8.6640625" style="8"/>
    <col min="16" max="16384" width="8.6640625" style="16"/>
  </cols>
  <sheetData>
    <row r="1" spans="1:7" x14ac:dyDescent="0.2">
      <c r="A1" s="13"/>
      <c r="B1" s="13" t="s">
        <v>7</v>
      </c>
      <c r="C1" s="13" t="s">
        <v>58</v>
      </c>
      <c r="D1" s="13" t="s">
        <v>59</v>
      </c>
      <c r="E1" s="13" t="s">
        <v>62</v>
      </c>
      <c r="F1" s="13" t="s">
        <v>60</v>
      </c>
      <c r="G1" s="13"/>
    </row>
    <row r="2" spans="1:7" ht="70" x14ac:dyDescent="0.2">
      <c r="A2" s="15" t="s">
        <v>124</v>
      </c>
      <c r="B2" s="14">
        <v>18009</v>
      </c>
      <c r="C2" s="14">
        <v>16900</v>
      </c>
      <c r="D2" s="14">
        <v>19618</v>
      </c>
      <c r="E2" s="14">
        <v>13359</v>
      </c>
      <c r="F2" s="14">
        <v>8971</v>
      </c>
      <c r="G2" s="14"/>
    </row>
    <row r="3" spans="1:7" ht="56" x14ac:dyDescent="0.2">
      <c r="A3" s="13" t="s">
        <v>125</v>
      </c>
      <c r="B3" s="14">
        <v>23012</v>
      </c>
      <c r="C3" s="14">
        <v>20892</v>
      </c>
      <c r="D3" s="14">
        <v>20022</v>
      </c>
      <c r="E3" s="14">
        <v>17477</v>
      </c>
      <c r="F3" s="14">
        <v>14058</v>
      </c>
      <c r="G3" s="14"/>
    </row>
    <row r="4" spans="1:7" ht="28" x14ac:dyDescent="0.2">
      <c r="A4" s="13" t="s">
        <v>126</v>
      </c>
      <c r="B4" s="14">
        <v>-3240</v>
      </c>
      <c r="C4" s="14">
        <v>-2809</v>
      </c>
      <c r="D4" s="13">
        <v>585</v>
      </c>
      <c r="E4" s="14">
        <v>-1957</v>
      </c>
      <c r="F4" s="14">
        <v>-1458</v>
      </c>
      <c r="G4" s="14"/>
    </row>
    <row r="5" spans="1:7" x14ac:dyDescent="0.2">
      <c r="A5" s="13" t="s">
        <v>127</v>
      </c>
      <c r="B5" s="13">
        <v>-37</v>
      </c>
      <c r="C5" s="13">
        <v>207</v>
      </c>
      <c r="D5" s="13">
        <v>72</v>
      </c>
      <c r="E5" s="13">
        <v>24</v>
      </c>
      <c r="F5" s="13">
        <v>108</v>
      </c>
      <c r="G5" s="13"/>
    </row>
    <row r="6" spans="1:7" x14ac:dyDescent="0.2">
      <c r="A6" s="13" t="s">
        <v>128</v>
      </c>
      <c r="B6" s="13">
        <v>-175</v>
      </c>
      <c r="C6" s="13">
        <v>718</v>
      </c>
      <c r="D6" s="13">
        <v>608</v>
      </c>
      <c r="E6" s="13">
        <v>-208</v>
      </c>
      <c r="F6" s="13">
        <v>377</v>
      </c>
      <c r="G6" s="13"/>
    </row>
    <row r="7" spans="1:7" ht="42" x14ac:dyDescent="0.2">
      <c r="A7" s="13" t="s">
        <v>129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/>
    </row>
    <row r="8" spans="1:7" ht="28" x14ac:dyDescent="0.2">
      <c r="A8" s="13" t="s">
        <v>130</v>
      </c>
      <c r="B8" s="14">
        <v>2147</v>
      </c>
      <c r="C8" s="14">
        <v>1335</v>
      </c>
      <c r="D8" s="14">
        <v>1776</v>
      </c>
      <c r="E8" s="13">
        <v>581</v>
      </c>
      <c r="F8" s="14">
        <v>-1493</v>
      </c>
      <c r="G8" s="13"/>
    </row>
    <row r="9" spans="1:7" ht="42" x14ac:dyDescent="0.2">
      <c r="A9" s="13" t="s">
        <v>131</v>
      </c>
      <c r="B9" s="14">
        <v>-1305</v>
      </c>
      <c r="C9" s="13">
        <v>-549</v>
      </c>
      <c r="D9" s="14">
        <v>3041</v>
      </c>
      <c r="E9" s="14">
        <v>-1560</v>
      </c>
      <c r="F9" s="14">
        <v>-2466</v>
      </c>
      <c r="G9" s="14"/>
    </row>
    <row r="10" spans="1:7" ht="28" x14ac:dyDescent="0.2">
      <c r="A10" s="13" t="s">
        <v>132</v>
      </c>
      <c r="B10" s="14">
        <v>-3698</v>
      </c>
      <c r="C10" s="14">
        <v>-3443</v>
      </c>
      <c r="D10" s="14">
        <v>-3445</v>
      </c>
      <c r="E10" s="14">
        <v>-2558</v>
      </c>
      <c r="F10" s="14">
        <v>-2621</v>
      </c>
      <c r="G10" s="14"/>
    </row>
    <row r="11" spans="1:7" ht="56" x14ac:dyDescent="0.2">
      <c r="A11" s="15" t="s">
        <v>133</v>
      </c>
      <c r="B11" s="14">
        <v>-3573</v>
      </c>
      <c r="C11" s="14">
        <v>1597</v>
      </c>
      <c r="D11" s="14">
        <v>-5665</v>
      </c>
      <c r="E11" s="14">
        <v>-12332</v>
      </c>
      <c r="F11" s="14">
        <v>-3256</v>
      </c>
      <c r="G11" s="14"/>
    </row>
    <row r="12" spans="1:7" ht="56" x14ac:dyDescent="0.2">
      <c r="A12" s="13" t="s">
        <v>134</v>
      </c>
      <c r="B12" s="14">
        <v>-1661</v>
      </c>
      <c r="C12" s="14">
        <v>-1645</v>
      </c>
      <c r="D12" s="14">
        <v>-1904</v>
      </c>
      <c r="E12" s="14">
        <v>-1866</v>
      </c>
      <c r="F12" s="14">
        <v>-3465</v>
      </c>
      <c r="G12" s="14"/>
    </row>
    <row r="13" spans="1:7" ht="42" x14ac:dyDescent="0.2">
      <c r="A13" s="13" t="s">
        <v>135</v>
      </c>
      <c r="B13" s="13">
        <v>217</v>
      </c>
      <c r="C13" s="13">
        <v>90</v>
      </c>
      <c r="D13" s="13">
        <v>151</v>
      </c>
      <c r="E13" s="13">
        <v>37</v>
      </c>
      <c r="F13" s="13">
        <v>31</v>
      </c>
      <c r="G13" s="13"/>
    </row>
    <row r="14" spans="1:7" ht="28" x14ac:dyDescent="0.2">
      <c r="A14" s="13" t="s">
        <v>136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/>
    </row>
    <row r="15" spans="1:7" x14ac:dyDescent="0.2">
      <c r="A15" s="13"/>
      <c r="B15" s="13"/>
      <c r="C15" s="13"/>
      <c r="D15" s="13"/>
      <c r="E15" s="13"/>
      <c r="F15" s="13"/>
    </row>
    <row r="16" spans="1:7" ht="56" x14ac:dyDescent="0.2">
      <c r="A16" s="13" t="s">
        <v>137</v>
      </c>
      <c r="B16" s="14">
        <v>-34623</v>
      </c>
      <c r="C16" s="14">
        <v>-32586</v>
      </c>
      <c r="D16" s="14">
        <v>-20799</v>
      </c>
      <c r="E16" s="14">
        <v>-35438</v>
      </c>
      <c r="F16" s="14">
        <v>-24257</v>
      </c>
      <c r="G16" s="14"/>
    </row>
    <row r="17" spans="1:7" ht="28" x14ac:dyDescent="0.2">
      <c r="A17" s="13" t="s">
        <v>138</v>
      </c>
      <c r="B17" s="14">
        <v>35635</v>
      </c>
      <c r="C17" s="14">
        <v>33215</v>
      </c>
      <c r="D17" s="14">
        <v>21109</v>
      </c>
      <c r="E17" s="14">
        <v>30785</v>
      </c>
      <c r="F17" s="14">
        <v>24777</v>
      </c>
      <c r="G17" s="14"/>
    </row>
    <row r="18" spans="1:7" ht="28" x14ac:dyDescent="0.2">
      <c r="A18" s="13" t="s">
        <v>139</v>
      </c>
      <c r="B18" s="13">
        <v>636</v>
      </c>
      <c r="C18" s="13">
        <v>590</v>
      </c>
      <c r="D18" s="13">
        <v>676</v>
      </c>
      <c r="E18" s="13">
        <v>282</v>
      </c>
      <c r="F18" s="13">
        <v>511</v>
      </c>
      <c r="G18" s="13"/>
    </row>
    <row r="19" spans="1:7" ht="28" x14ac:dyDescent="0.2">
      <c r="A19" s="13" t="s">
        <v>140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/>
    </row>
    <row r="20" spans="1:7" ht="56" x14ac:dyDescent="0.2">
      <c r="A20" s="13" t="s">
        <v>141</v>
      </c>
      <c r="B20" s="13">
        <v>0</v>
      </c>
      <c r="C20" s="13">
        <v>0</v>
      </c>
      <c r="D20" s="13">
        <v>0</v>
      </c>
      <c r="E20" s="13">
        <v>0</v>
      </c>
      <c r="F20" s="13">
        <v>0</v>
      </c>
      <c r="G20" s="13"/>
    </row>
    <row r="21" spans="1:7" ht="56" x14ac:dyDescent="0.2">
      <c r="A21" s="13" t="s">
        <v>142</v>
      </c>
      <c r="B21" s="13">
        <v>0</v>
      </c>
      <c r="C21" s="13">
        <v>0</v>
      </c>
      <c r="D21" s="13">
        <v>0</v>
      </c>
      <c r="E21" s="13">
        <v>0</v>
      </c>
      <c r="F21" s="13">
        <v>0</v>
      </c>
      <c r="G21" s="13"/>
    </row>
    <row r="22" spans="1:7" ht="42" x14ac:dyDescent="0.2">
      <c r="A22" s="13" t="s">
        <v>143</v>
      </c>
      <c r="B22" s="13">
        <v>606</v>
      </c>
      <c r="C22" s="14">
        <v>1633</v>
      </c>
      <c r="D22" s="14">
        <v>-1422</v>
      </c>
      <c r="E22" s="14">
        <v>-1754</v>
      </c>
      <c r="F22" s="14">
        <v>1978</v>
      </c>
      <c r="G22" s="14"/>
    </row>
    <row r="23" spans="1:7" ht="42" x14ac:dyDescent="0.2">
      <c r="A23" s="13" t="s">
        <v>144</v>
      </c>
      <c r="B23" s="14">
        <v>-4383</v>
      </c>
      <c r="C23" s="13">
        <v>300</v>
      </c>
      <c r="D23" s="14">
        <v>-3476</v>
      </c>
      <c r="E23" s="14">
        <v>-4378</v>
      </c>
      <c r="F23" s="14">
        <v>-2831</v>
      </c>
      <c r="G23" s="14"/>
    </row>
    <row r="24" spans="1:7" ht="70" x14ac:dyDescent="0.2">
      <c r="A24" s="15" t="s">
        <v>145</v>
      </c>
      <c r="B24" s="14">
        <v>-15881</v>
      </c>
      <c r="C24" s="14">
        <v>-14508</v>
      </c>
      <c r="D24" s="14">
        <v>-11192</v>
      </c>
      <c r="E24" s="14">
        <v>-3168</v>
      </c>
      <c r="F24" s="14">
        <v>-1471</v>
      </c>
      <c r="G24" s="14"/>
    </row>
    <row r="25" spans="1:7" ht="42" x14ac:dyDescent="0.2">
      <c r="A25" s="13" t="s">
        <v>146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/>
    </row>
    <row r="26" spans="1:7" ht="56" x14ac:dyDescent="0.2">
      <c r="A26" s="13" t="s">
        <v>147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/>
    </row>
    <row r="27" spans="1:7" ht="56" x14ac:dyDescent="0.2">
      <c r="A27" s="13" t="s">
        <v>148</v>
      </c>
      <c r="B27" s="13">
        <v>124</v>
      </c>
      <c r="C27" s="13">
        <v>77</v>
      </c>
      <c r="D27" s="14">
        <v>4567</v>
      </c>
      <c r="E27" s="14">
        <v>1085</v>
      </c>
      <c r="F27" s="14">
        <v>4500</v>
      </c>
      <c r="G27" s="13"/>
    </row>
    <row r="28" spans="1:7" ht="56" x14ac:dyDescent="0.2">
      <c r="A28" s="13" t="s">
        <v>149</v>
      </c>
      <c r="B28" s="14">
        <v>-2003</v>
      </c>
      <c r="C28" s="13">
        <v>-508</v>
      </c>
      <c r="D28" s="14">
        <v>-11336</v>
      </c>
      <c r="E28" s="14">
        <v>-1331</v>
      </c>
      <c r="F28" s="13">
        <v>-886</v>
      </c>
      <c r="G28" s="13"/>
    </row>
    <row r="29" spans="1:7" ht="28" x14ac:dyDescent="0.2">
      <c r="A29" s="13" t="s">
        <v>150</v>
      </c>
      <c r="B29" s="13">
        <v>-80</v>
      </c>
      <c r="C29" s="13">
        <v>-69</v>
      </c>
      <c r="D29" s="13">
        <v>-139</v>
      </c>
      <c r="E29" s="13">
        <v>-136</v>
      </c>
      <c r="F29" s="13">
        <v>-71</v>
      </c>
      <c r="G29" s="13"/>
    </row>
    <row r="30" spans="1:7" ht="28" x14ac:dyDescent="0.2">
      <c r="A30" s="13" t="s">
        <v>151</v>
      </c>
      <c r="B30" s="14">
        <v>-12995</v>
      </c>
      <c r="C30" s="14">
        <v>-11391</v>
      </c>
      <c r="D30" s="14">
        <v>-3256</v>
      </c>
      <c r="E30" s="14">
        <v>-1357</v>
      </c>
      <c r="F30" s="14">
        <v>-1099</v>
      </c>
      <c r="G30" s="14"/>
    </row>
    <row r="31" spans="1:7" ht="28" x14ac:dyDescent="0.2">
      <c r="A31" s="13" t="s">
        <v>153</v>
      </c>
      <c r="B31" s="17">
        <v>-927</v>
      </c>
      <c r="C31" s="18">
        <v>-1067</v>
      </c>
      <c r="D31" s="18">
        <v>-1016</v>
      </c>
      <c r="E31" s="17">
        <v>0</v>
      </c>
      <c r="F31" s="17">
        <v>0</v>
      </c>
    </row>
    <row r="32" spans="1:7" ht="42" x14ac:dyDescent="0.2">
      <c r="A32" s="13" t="s">
        <v>152</v>
      </c>
      <c r="B32" s="17">
        <v>0</v>
      </c>
      <c r="C32" s="18">
        <v>-1550</v>
      </c>
      <c r="D32" s="17">
        <v>-12</v>
      </c>
      <c r="E32" s="18">
        <v>-1429</v>
      </c>
      <c r="F32" s="18">
        <v>-3915</v>
      </c>
    </row>
    <row r="33" spans="1:6" ht="28" x14ac:dyDescent="0.2">
      <c r="A33" s="15" t="s">
        <v>154</v>
      </c>
      <c r="B33" s="19">
        <v>-1445</v>
      </c>
      <c r="C33" s="19">
        <v>3989</v>
      </c>
      <c r="D33" s="19">
        <v>2761</v>
      </c>
      <c r="E33" s="19">
        <v>-2141</v>
      </c>
      <c r="F33" s="19">
        <v>4244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F901-99DF-43C1-8256-FA5E2FCD5EEE}">
  <dimension ref="A1:G17"/>
  <sheetViews>
    <sheetView zoomScale="71" zoomScaleNormal="100" workbookViewId="0">
      <selection activeCell="Q69" sqref="Q69"/>
    </sheetView>
  </sheetViews>
  <sheetFormatPr baseColWidth="10" defaultColWidth="8.83203125" defaultRowHeight="15" x14ac:dyDescent="0.2"/>
  <cols>
    <col min="1" max="1" width="30" bestFit="1" customWidth="1"/>
    <col min="2" max="2" width="37.5" bestFit="1" customWidth="1"/>
    <col min="3" max="4" width="8.83203125" bestFit="1" customWidth="1"/>
    <col min="5" max="7" width="9.33203125" bestFit="1" customWidth="1"/>
  </cols>
  <sheetData>
    <row r="1" spans="1:7" ht="17" x14ac:dyDescent="0.2">
      <c r="A1" t="s">
        <v>64</v>
      </c>
      <c r="B1" t="s">
        <v>66</v>
      </c>
      <c r="C1" s="1" t="s">
        <v>7</v>
      </c>
      <c r="D1" s="1" t="s">
        <v>58</v>
      </c>
      <c r="E1" s="1" t="s">
        <v>59</v>
      </c>
      <c r="F1" s="4" t="s">
        <v>62</v>
      </c>
      <c r="G1" s="4" t="s">
        <v>60</v>
      </c>
    </row>
    <row r="2" spans="1:7" x14ac:dyDescent="0.2">
      <c r="A2" s="9" t="s">
        <v>65</v>
      </c>
    </row>
    <row r="3" spans="1:7" x14ac:dyDescent="0.2">
      <c r="A3" t="s">
        <v>61</v>
      </c>
      <c r="B3" t="s">
        <v>123</v>
      </c>
      <c r="C3" s="10">
        <f>'Balance Sheet'!C29/'Balance Sheet'!C61</f>
        <v>2.678447548514109</v>
      </c>
      <c r="D3" s="10">
        <f>'Balance Sheet'!D29/'Balance Sheet'!D62</f>
        <v>2.4821824224519942</v>
      </c>
      <c r="E3" s="10">
        <f>'Balance Sheet'!E29/'Balance Sheet'!E61</f>
        <v>2.7661443257810161</v>
      </c>
      <c r="F3" s="10">
        <f>'Balance Sheet'!F29/'Balance Sheet'!F61</f>
        <v>1.6878272720751739</v>
      </c>
      <c r="G3" s="10">
        <f>'Balance Sheet'!G29/'Balance Sheet'!G61</f>
        <v>3.2849976485342531</v>
      </c>
    </row>
    <row r="4" spans="1:7" x14ac:dyDescent="0.2">
      <c r="A4" t="s">
        <v>63</v>
      </c>
      <c r="B4" t="s">
        <v>122</v>
      </c>
      <c r="C4" s="10">
        <f>('Balance Sheet'!C29-'Balance Sheet'!C17)/'Balance Sheet'!C61</f>
        <v>2.6751664010499674</v>
      </c>
      <c r="D4" s="10">
        <f>('Balance Sheet'!D29-'Balance Sheet'!D17)/'Balance Sheet'!D61</f>
        <v>2.9706955656308747</v>
      </c>
      <c r="E4" s="10">
        <f>('Balance Sheet'!E29-'Balance Sheet'!E17)/'Balance Sheet'!E61</f>
        <v>2.7643477392953391</v>
      </c>
      <c r="F4" s="10">
        <f>('Balance Sheet'!F29-'Balance Sheet'!F17)/'Balance Sheet'!F61</f>
        <v>1.6868230399540922</v>
      </c>
      <c r="G4" s="10">
        <f>('Balance Sheet'!G29-'Balance Sheet'!G17)/'Balance Sheet'!G61</f>
        <v>3.2821758896378741</v>
      </c>
    </row>
    <row r="5" spans="1:7" x14ac:dyDescent="0.2">
      <c r="A5" t="s">
        <v>67</v>
      </c>
      <c r="B5" t="s">
        <v>104</v>
      </c>
      <c r="C5" s="10">
        <f>'P&amp;L'!K4/('Balance Sheet'!D30+'Balance Sheet'!C30)/2</f>
        <v>0.21668243072399165</v>
      </c>
      <c r="D5" s="10">
        <f>'P&amp;L'!L4/('Balance Sheet'!E30+'Balance Sheet'!D30)/2</f>
        <v>0.186782982791587</v>
      </c>
      <c r="E5" s="10">
        <f>'P&amp;L'!M4/('Balance Sheet'!F30+'Balance Sheet'!E30)/2</f>
        <v>0.1638239832469966</v>
      </c>
      <c r="F5" s="10">
        <f>'P&amp;L'!N4/('Balance Sheet'!G30+'Balance Sheet'!F30)/2</f>
        <v>0.17921095733805278</v>
      </c>
      <c r="G5" s="10">
        <f>'P&amp;L'!O4/'Balance Sheet'!G30</f>
        <v>0.69446817599316535</v>
      </c>
    </row>
    <row r="6" spans="1:7" x14ac:dyDescent="0.2">
      <c r="A6" t="s">
        <v>68</v>
      </c>
      <c r="B6" t="s">
        <v>105</v>
      </c>
      <c r="C6" s="10">
        <f>'P&amp;L'!K5/('Balance Sheet'!D17+'Balance Sheet'!C17)/2</f>
        <v>64.198275862068968</v>
      </c>
      <c r="D6" s="10">
        <f>'P&amp;L'!L5/('Balance Sheet'!E17+'Balance Sheet'!D17)/2</f>
        <v>90.573170731707322</v>
      </c>
      <c r="E6" s="10">
        <f>'P&amp;L'!M5/('Balance Sheet'!F17+'Balance Sheet'!E17)/2</f>
        <v>119.59375</v>
      </c>
      <c r="F6" s="10">
        <f>'P&amp;L'!N5/('Balance Sheet'!G17+'Balance Sheet'!F17)/2</f>
        <v>114.921875</v>
      </c>
      <c r="G6" s="10">
        <f>'P&amp;L'!O5/'Balance Sheet'!G17</f>
        <v>281.38888888888891</v>
      </c>
    </row>
    <row r="7" spans="1:7" x14ac:dyDescent="0.2">
      <c r="C7" s="10"/>
      <c r="D7" s="10"/>
      <c r="E7" s="10"/>
      <c r="F7" s="10"/>
      <c r="G7" s="10"/>
    </row>
    <row r="8" spans="1:7" x14ac:dyDescent="0.2">
      <c r="A8" s="9" t="s">
        <v>106</v>
      </c>
      <c r="C8" s="10"/>
      <c r="D8" s="10"/>
      <c r="E8" s="10"/>
      <c r="F8" s="10"/>
      <c r="G8" s="10"/>
    </row>
    <row r="9" spans="1:7" x14ac:dyDescent="0.2">
      <c r="A9" t="s">
        <v>107</v>
      </c>
      <c r="B9" t="s">
        <v>109</v>
      </c>
      <c r="C9" s="10">
        <f>'Balance Sheet'!C62/'Balance Sheet'!C30</f>
        <v>0.22968515742128937</v>
      </c>
      <c r="D9" s="10">
        <f>'Balance Sheet'!D62/'Balance Sheet'!D30</f>
        <v>0.20275911124422066</v>
      </c>
      <c r="E9" s="10">
        <f>'Balance Sheet'!E62/'Balance Sheet'!E30</f>
        <v>0.21329094488900127</v>
      </c>
      <c r="F9" s="10">
        <f>'Balance Sheet'!F62/'Balance Sheet'!F30</f>
        <v>0.30307390451275346</v>
      </c>
      <c r="G9" s="10">
        <f>'Balance Sheet'!G62/'Balance Sheet'!G30</f>
        <v>0.18733981204613412</v>
      </c>
    </row>
    <row r="10" spans="1:7" x14ac:dyDescent="0.2">
      <c r="A10" t="s">
        <v>108</v>
      </c>
      <c r="B10" t="s">
        <v>119</v>
      </c>
      <c r="C10" s="10">
        <f>'Balance Sheet'!C34/'Balance Sheet'!C30</f>
        <v>0.77031484257871063</v>
      </c>
      <c r="D10" s="10">
        <f>'Balance Sheet'!D34/'Balance Sheet'!D30</f>
        <v>0.79724088875577936</v>
      </c>
      <c r="E10" s="10">
        <f>'Balance Sheet'!E34/'Balance Sheet'!E30</f>
        <v>0.78670905511099876</v>
      </c>
      <c r="F10" s="10">
        <f>'Balance Sheet'!F34/'Balance Sheet'!F30</f>
        <v>0.6969260954872466</v>
      </c>
      <c r="G10" s="10">
        <f>'Balance Sheet'!G34/'Balance Sheet'!G30</f>
        <v>0.81266018795386585</v>
      </c>
    </row>
    <row r="11" spans="1:7" x14ac:dyDescent="0.2">
      <c r="A11" t="s">
        <v>110</v>
      </c>
      <c r="B11" t="s">
        <v>111</v>
      </c>
      <c r="C11" s="10">
        <f>'Balance Sheet'!C62/'Balance Sheet'!C34</f>
        <v>0.29817049435578047</v>
      </c>
      <c r="D11" s="10">
        <f>'Balance Sheet'!D62/'Balance Sheet'!D34</f>
        <v>0.25432603132117115</v>
      </c>
      <c r="E11" s="10">
        <f>'Balance Sheet'!E62/'Balance Sheet'!E34</f>
        <v>0.27111794824696345</v>
      </c>
      <c r="F11" s="10">
        <f>'Balance Sheet'!F62/'Balance Sheet'!F34</f>
        <v>0.43487237237237236</v>
      </c>
      <c r="G11" s="10">
        <f>'Balance Sheet'!G62/'Balance Sheet'!G34</f>
        <v>0.23052662702454088</v>
      </c>
    </row>
    <row r="12" spans="1:7" x14ac:dyDescent="0.2">
      <c r="C12" s="10"/>
      <c r="D12" s="10"/>
      <c r="E12" s="10"/>
      <c r="F12" s="10"/>
      <c r="G12" s="10"/>
    </row>
    <row r="13" spans="1:7" x14ac:dyDescent="0.2">
      <c r="A13" s="9" t="s">
        <v>112</v>
      </c>
      <c r="C13" s="10"/>
      <c r="D13" s="10"/>
      <c r="E13" s="10"/>
      <c r="F13" s="10"/>
      <c r="G13" s="10"/>
    </row>
    <row r="14" spans="1:7" x14ac:dyDescent="0.2">
      <c r="A14" t="s">
        <v>113</v>
      </c>
      <c r="B14" t="s">
        <v>114</v>
      </c>
      <c r="C14" s="10">
        <f>'P&amp;L'!C5/'P&amp;L'!K4</f>
        <v>1.0222793672746131</v>
      </c>
      <c r="D14" s="10">
        <f>'P&amp;L'!D5/'P&amp;L'!L4</f>
        <v>1.0216546089866627</v>
      </c>
      <c r="E14" s="10">
        <f>'P&amp;L'!E5/'P&amp;L'!M4</f>
        <v>1.0270512712695876</v>
      </c>
      <c r="F14" s="10">
        <f>'P&amp;L'!F5/'P&amp;L'!N4</f>
        <v>1.0180028215665828</v>
      </c>
      <c r="G14" s="10">
        <f>'P&amp;L'!G5/'P&amp;L'!O4</f>
        <v>1.0309472551130248</v>
      </c>
    </row>
    <row r="15" spans="1:7" x14ac:dyDescent="0.2">
      <c r="A15" t="s">
        <v>115</v>
      </c>
      <c r="B15" t="s">
        <v>116</v>
      </c>
      <c r="C15" s="10">
        <f>('P&amp;L'!K4-'P&amp;L'!K5)/'P&amp;L'!K4</f>
        <v>0.83907425015126635</v>
      </c>
      <c r="D15" s="10">
        <f>('P&amp;L'!L4-'P&amp;L'!L5)/'P&amp;L'!L4</f>
        <v>0.81724002165460896</v>
      </c>
      <c r="E15" s="10">
        <f>('P&amp;L'!M4-'P&amp;L'!M5)/'P&amp;L'!M4</f>
        <v>0.78543996860370591</v>
      </c>
      <c r="F15" s="10">
        <f>('P&amp;L'!N4-'P&amp;L'!N5)/'P&amp;L'!N4</f>
        <v>0.77442801938293571</v>
      </c>
      <c r="G15" s="10">
        <f>('P&amp;L'!O4-'P&amp;L'!O5)/'P&amp;L'!O4</f>
        <v>0.8052821774565585</v>
      </c>
    </row>
    <row r="16" spans="1:7" x14ac:dyDescent="0.2">
      <c r="A16" t="s">
        <v>117</v>
      </c>
      <c r="B16" t="s">
        <v>118</v>
      </c>
      <c r="C16" s="10">
        <f>'P&amp;L'!C5/('Balance Sheet'!D30+'Balance Sheet'!C30)/2</f>
        <v>0.22150997818004739</v>
      </c>
      <c r="D16" s="10">
        <f>'P&amp;L'!D5/('Balance Sheet'!E30+'Balance Sheet'!D30)/2</f>
        <v>0.19082769524930138</v>
      </c>
      <c r="E16" s="10">
        <f>'P&amp;L'!E5/('Balance Sheet'!F30+'Balance Sheet'!E30)/2</f>
        <v>0.16825563025827547</v>
      </c>
      <c r="F16" s="10">
        <f>'P&amp;L'!F5/('Balance Sheet'!G30+'Balance Sheet'!F30)/2</f>
        <v>0.18243726022578624</v>
      </c>
      <c r="G16" s="10">
        <f>'P&amp;L'!G5/'Balance Sheet'!G30</f>
        <v>0.71596005980350275</v>
      </c>
    </row>
    <row r="17" spans="1:7" x14ac:dyDescent="0.2">
      <c r="A17" t="s">
        <v>120</v>
      </c>
      <c r="B17" t="s">
        <v>121</v>
      </c>
      <c r="C17" s="10">
        <f>'P&amp;L'!C5/('Balance Sheet'!D34+'Balance Sheet'!C34)/2</f>
        <v>0.28261544895155027</v>
      </c>
      <c r="D17" s="10">
        <f>'P&amp;L'!D5/('Balance Sheet'!E34+'Balance Sheet'!D34)/2</f>
        <v>0.24098021916790491</v>
      </c>
      <c r="E17" s="10">
        <f>'P&amp;L'!E5/('Balance Sheet'!F34+'Balance Sheet'!E34)/2</f>
        <v>0.22658288908953728</v>
      </c>
      <c r="F17" s="10">
        <f>'P&amp;L'!F5/('Balance Sheet'!G34+'Balance Sheet'!F34)/2</f>
        <v>0.24502103786816271</v>
      </c>
      <c r="G17" s="10">
        <f>'P&amp;L'!G5/'Balance Sheet'!G34</f>
        <v>0.88100791747429286</v>
      </c>
    </row>
  </sheetData>
  <conditionalFormatting sqref="C1:G1">
    <cfRule type="uniqu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Balance Sheet</vt:lpstr>
      <vt:lpstr>Graphs BS</vt:lpstr>
      <vt:lpstr>P&amp;L</vt:lpstr>
      <vt:lpstr>Cash flow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Manisha kumari</dc:creator>
  <cp:lastModifiedBy>KAYALA PRAKHASH</cp:lastModifiedBy>
  <dcterms:created xsi:type="dcterms:W3CDTF">2024-10-04T12:45:20Z</dcterms:created>
  <dcterms:modified xsi:type="dcterms:W3CDTF">2025-01-25T00:25:25Z</dcterms:modified>
</cp:coreProperties>
</file>