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ivaramprakhash/Desktop/"/>
    </mc:Choice>
  </mc:AlternateContent>
  <xr:revisionPtr revIDLastSave="0" documentId="13_ncr:1_{F34DD73F-F4F8-4444-B621-17D278F6F420}" xr6:coauthVersionLast="47" xr6:coauthVersionMax="47" xr10:uidLastSave="{00000000-0000-0000-0000-000000000000}"/>
  <bookViews>
    <workbookView xWindow="1480" yWindow="1580" windowWidth="27240" windowHeight="16360" activeTab="4" xr2:uid="{58E451D4-FF95-3647-ADE1-7AF94C181B1E}"/>
  </bookViews>
  <sheets>
    <sheet name="Balance Sheet" sheetId="1" r:id="rId1"/>
    <sheet name="Income Statement" sheetId="2" r:id="rId2"/>
    <sheet name="CASH FLOW STATEMENT" sheetId="3" r:id="rId3"/>
    <sheet name="RATIOS" sheetId="4" r:id="rId4"/>
    <sheet name="GRAPHS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4" l="1"/>
  <c r="D22" i="4"/>
  <c r="E22" i="4"/>
  <c r="F22" i="4"/>
  <c r="B22" i="4"/>
  <c r="F21" i="4"/>
  <c r="C21" i="4"/>
  <c r="D21" i="4"/>
  <c r="E21" i="4"/>
  <c r="B21" i="4"/>
  <c r="C9" i="4"/>
  <c r="D9" i="4"/>
  <c r="E9" i="4"/>
  <c r="F9" i="4"/>
  <c r="B9" i="4"/>
  <c r="C8" i="4"/>
  <c r="D8" i="4"/>
  <c r="E8" i="4"/>
  <c r="F8" i="4"/>
  <c r="B8" i="4"/>
  <c r="C39" i="3"/>
  <c r="D39" i="3"/>
  <c r="E39" i="3"/>
  <c r="F39" i="3"/>
  <c r="B39" i="3"/>
</calcChain>
</file>

<file path=xl/sharedStrings.xml><?xml version="1.0" encoding="utf-8"?>
<sst xmlns="http://schemas.openxmlformats.org/spreadsheetml/2006/main" count="172" uniqueCount="146">
  <si>
    <t>ASSETS</t>
  </si>
  <si>
    <t>Non-Current Assets</t>
  </si>
  <si>
    <t>Gross Block</t>
  </si>
  <si>
    <t>Less: Accumulated Depreciation</t>
  </si>
  <si>
    <t>Net Block</t>
  </si>
  <si>
    <t>Capital Work in Progress</t>
  </si>
  <si>
    <t>Intangible assets under development</t>
  </si>
  <si>
    <t>Assets in transit</t>
  </si>
  <si>
    <t>Non Current Investments</t>
  </si>
  <si>
    <t>Long Term Loans &amp; Advances</t>
  </si>
  <si>
    <t>Other Non Current Assets</t>
  </si>
  <si>
    <t>Total Non-Current Assets</t>
  </si>
  <si>
    <t>Current Assets  Loans &amp; Advances</t>
  </si>
  <si>
    <t>Currents Investments</t>
  </si>
  <si>
    <t>Inventories</t>
  </si>
  <si>
    <t>Sundry Debtors</t>
  </si>
  <si>
    <t>Cash and Bank</t>
  </si>
  <si>
    <t>Other Current Assets</t>
  </si>
  <si>
    <t>Short Term Loans and Advances</t>
  </si>
  <si>
    <t>Total Current Assets</t>
  </si>
  <si>
    <t>Assets as Held for Sale and Discontinued Operations</t>
  </si>
  <si>
    <t>Net Current Assets (Including Current Investments)</t>
  </si>
  <si>
    <t>Total Current Assets Excluding Current Investments</t>
  </si>
  <si>
    <t>Miscellaneous Expenses not written off</t>
  </si>
  <si>
    <t>Total Assets</t>
  </si>
  <si>
    <t>Contingent Liabilities</t>
  </si>
  <si>
    <t>Total Debt (Long Term Plus Short Term)</t>
  </si>
  <si>
    <t>Book Value</t>
  </si>
  <si>
    <t>Adjusted Book Value</t>
  </si>
  <si>
    <t>For the
Year Ended
Mar-2024</t>
  </si>
  <si>
    <t>For the
Year Ended
Mar-2023</t>
  </si>
  <si>
    <t>For the
Year Ended
Mar-2022</t>
  </si>
  <si>
    <t>For the
Year Ended
Mar-2021</t>
  </si>
  <si>
    <t>For the
Year Ended
Mar-2020</t>
  </si>
  <si>
    <t xml:space="preserve">Particulars </t>
  </si>
  <si>
    <t>Share Capital</t>
  </si>
  <si>
    <t>Share Warrants &amp; Outstandings</t>
  </si>
  <si>
    <t>Total Reserves</t>
  </si>
  <si>
    <t xml:space="preserve">EQUITY </t>
  </si>
  <si>
    <t>Total Equity</t>
  </si>
  <si>
    <t>Secured Loans</t>
  </si>
  <si>
    <t>Unsecured Loans</t>
  </si>
  <si>
    <t>Deferred Tax Assets / Liabilities</t>
  </si>
  <si>
    <t>Other Long Term Liabilities</t>
  </si>
  <si>
    <t>Long Term Trade Payables</t>
  </si>
  <si>
    <t>Long Term Provisions</t>
  </si>
  <si>
    <t>Total Non-Current Liabilities</t>
  </si>
  <si>
    <t>Trade Payables</t>
  </si>
  <si>
    <t>Other Current Liabilities</t>
  </si>
  <si>
    <t>Short Term Borrowings</t>
  </si>
  <si>
    <t>Short Term Provisions</t>
  </si>
  <si>
    <t>Total Current Liabilities</t>
  </si>
  <si>
    <t>Total Liabilities</t>
  </si>
  <si>
    <t>LIABILITIES</t>
  </si>
  <si>
    <t>Gross Sales</t>
  </si>
  <si>
    <t>Less: Excise / GST</t>
  </si>
  <si>
    <t>Net Sales</t>
  </si>
  <si>
    <t xml:space="preserve">INCOME </t>
  </si>
  <si>
    <t>Increase/Decrease in Stock</t>
  </si>
  <si>
    <t>Raw Material Consumed</t>
  </si>
  <si>
    <t>Power &amp; Fuel Cost</t>
  </si>
  <si>
    <t>Employee Cost</t>
  </si>
  <si>
    <t>Other Manufacturing Expenses</t>
  </si>
  <si>
    <t>General and Administration Expenses</t>
  </si>
  <si>
    <t>Selling and Distribution Expenses</t>
  </si>
  <si>
    <t>Miscellaneous Expenses</t>
  </si>
  <si>
    <t>Less: Expenses Capitalised</t>
  </si>
  <si>
    <t>Total Expenditure</t>
  </si>
  <si>
    <t>Operating Profit (Excl OI)</t>
  </si>
  <si>
    <t>Other Income</t>
  </si>
  <si>
    <t>Operating Profit</t>
  </si>
  <si>
    <t>Interest</t>
  </si>
  <si>
    <t>PBDT</t>
  </si>
  <si>
    <t>Depreciation</t>
  </si>
  <si>
    <t>Profit Before Taxation &amp; Exceptional Items</t>
  </si>
  <si>
    <t>Share of Profit/Loss of JV &amp; Associates</t>
  </si>
  <si>
    <t>Exceptional Income / Expenses</t>
  </si>
  <si>
    <t>Profit Before Tax</t>
  </si>
  <si>
    <t>Provision for Tax</t>
  </si>
  <si>
    <t>Profit After Tax</t>
  </si>
  <si>
    <t xml:space="preserve">EXPENDITURE </t>
  </si>
  <si>
    <t>Particulars</t>
  </si>
  <si>
    <t>BALANCE SHEET OF ITC LTD.</t>
  </si>
  <si>
    <t>INCOME STATEMENT OF ITC LTD.</t>
  </si>
  <si>
    <t xml:space="preserve">A. CASH FLOW FROM OPERATING ACTIVITIES </t>
  </si>
  <si>
    <t>Adjustment</t>
  </si>
  <si>
    <t>Changes In working Capital</t>
  </si>
  <si>
    <t>Cash Flow after changes in Working Capital</t>
  </si>
  <si>
    <t>Tax Paid</t>
  </si>
  <si>
    <t>Net Cash Flow From Operating Activities (A)</t>
  </si>
  <si>
    <t>      Purchase of Fixed Assets</t>
  </si>
  <si>
    <t>      Sale of Fixed Assets</t>
  </si>
  <si>
    <t>      Purchase of  Investment</t>
  </si>
  <si>
    <t>      Sale of Investments</t>
  </si>
  <si>
    <t>      Investment in Subsidiaries</t>
  </si>
  <si>
    <t>      Dividend Income</t>
  </si>
  <si>
    <t>      Interest received</t>
  </si>
  <si>
    <t>      Increase/ Decrease in Loans</t>
  </si>
  <si>
    <t>      Other Investment Activities</t>
  </si>
  <si>
    <t>Net Cash Flow from Investing Activities (B)</t>
  </si>
  <si>
    <t>B: CASH FLOW FROM INVESTING ACTIVITIES</t>
  </si>
  <si>
    <t>C: CASH FLOW FROM FINANCING ACTIVITIES</t>
  </si>
  <si>
    <t>      Increase / (Decrease) in Loan Funds</t>
  </si>
  <si>
    <t>      Repayment of Long Term Borrowings</t>
  </si>
  <si>
    <t>      Proceeds from Issue of Equity Share Capital</t>
  </si>
  <si>
    <t>      Equity Dividend Paid</t>
  </si>
  <si>
    <t>      Interest Paid</t>
  </si>
  <si>
    <t>      Net Inc/Dec in cash / Export credit facilities and other short term loans</t>
  </si>
  <si>
    <t>      Income tax on dividend paid</t>
  </si>
  <si>
    <t>      Other Financial Activities</t>
  </si>
  <si>
    <t xml:space="preserve">Net Cash flow from Financing Activities (C) </t>
  </si>
  <si>
    <t>Net increase / (decrease) in cash and cash equivalents (A+B+C)</t>
  </si>
  <si>
    <t>Opening Cash &amp; Cash Equivalents</t>
  </si>
  <si>
    <t>Closing Cash &amp; Cash Equivalent</t>
  </si>
  <si>
    <t xml:space="preserve">CASH FLOW STATEMENT OF ITC LTD. </t>
  </si>
  <si>
    <t>Current Ratio</t>
  </si>
  <si>
    <t>Acid Test Ratio</t>
  </si>
  <si>
    <t>A. Liquidity Ratios</t>
  </si>
  <si>
    <t>B. Solvency Ratios</t>
  </si>
  <si>
    <t>Debt to Equity Ratio</t>
  </si>
  <si>
    <t>Interest Coverage Ratio</t>
  </si>
  <si>
    <t>C. Turnover Ratios</t>
  </si>
  <si>
    <t>Asset Turnover</t>
  </si>
  <si>
    <t>Inventory Turnover</t>
  </si>
  <si>
    <t>Debtors Turnover</t>
  </si>
  <si>
    <t xml:space="preserve">Fixed Asset Turnover </t>
  </si>
  <si>
    <t>ROA (%)</t>
  </si>
  <si>
    <t>ROE (%)</t>
  </si>
  <si>
    <t>D. Profitability Ratios</t>
  </si>
  <si>
    <t>Gross Profit Margin</t>
  </si>
  <si>
    <t>Net Profit Margin</t>
  </si>
  <si>
    <t>Earnings Per Share (Rs)</t>
  </si>
  <si>
    <t>Current Assets / Current Liabilities</t>
  </si>
  <si>
    <t>(Current assets - Inventory) / Current liabilities</t>
  </si>
  <si>
    <t>Long term Debts / Shareholders' Funds</t>
  </si>
  <si>
    <t>Net Operating Income / Total Interest Service</t>
  </si>
  <si>
    <t>Revenue from Operations / Average Total Assets</t>
  </si>
  <si>
    <t>Cost of Goods Sold / Average Inventory</t>
  </si>
  <si>
    <t>Revenue from Operations / Average Trade Receivables</t>
  </si>
  <si>
    <t>Net sales/Average net fixed assets</t>
  </si>
  <si>
    <t xml:space="preserve">Net Income * 100/ Total Assets </t>
  </si>
  <si>
    <t>Net Income*100 / Total Equity</t>
  </si>
  <si>
    <t>Gross Profit / Revenue from Operations</t>
  </si>
  <si>
    <t>Net Income / Revenue from Operations</t>
  </si>
  <si>
    <t>Net Income / Number of Shares</t>
  </si>
  <si>
    <t>RATIO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</si>
</sst>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Aptos Narrow"/>
      <family val="2"/>
      <scheme val="minor"/>
    </font>
    <font>
      <b/>
      <sz val="12"/>
      <name val="Aptos Narrow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sz val="12"/>
      <color rgb="FF3D5E97"/>
      <name val="Aptos Narrow"/>
    </font>
    <font>
      <b/>
      <sz val="12"/>
      <color rgb="FF3D5E97"/>
      <name val="Aptos Narrow"/>
    </font>
    <font>
      <b/>
      <u/>
      <sz val="11"/>
      <color theme="1"/>
      <name val="Aptos Narrow"/>
      <scheme val="minor"/>
    </font>
    <font>
      <sz val="12"/>
      <color theme="1"/>
      <name val="Aptos Narrow"/>
      <scheme val="minor"/>
    </font>
    <font>
      <sz val="11"/>
      <color theme="1"/>
      <name val="Aptos Narrow"/>
      <family val="2"/>
      <scheme val="minor"/>
    </font>
    <font>
      <b/>
      <sz val="14"/>
      <color theme="1"/>
      <name val="Garamond"/>
      <family val="1"/>
    </font>
    <font>
      <b/>
      <sz val="14"/>
      <color rgb="FF3D5E97"/>
      <name val="Garamond"/>
      <family val="1"/>
    </font>
    <font>
      <sz val="14"/>
      <color theme="1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auto="1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16" fontId="0" fillId="0" borderId="0" xfId="0" applyNumberFormat="1"/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wrapText="1"/>
    </xf>
    <xf numFmtId="0" fontId="2" fillId="4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wrapText="1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left" indent="1"/>
    </xf>
    <xf numFmtId="0" fontId="6" fillId="0" borderId="0" xfId="0" applyFont="1"/>
    <xf numFmtId="0" fontId="9" fillId="0" borderId="0" xfId="0" applyFont="1"/>
    <xf numFmtId="0" fontId="10" fillId="0" borderId="0" xfId="0" applyFont="1" applyFill="1" applyBorder="1" applyAlignment="1">
      <alignment wrapText="1"/>
    </xf>
    <xf numFmtId="0" fontId="0" fillId="0" borderId="2" xfId="0" applyBorder="1"/>
    <xf numFmtId="0" fontId="5" fillId="3" borderId="3" xfId="0" applyFont="1" applyFill="1" applyBorder="1" applyAlignment="1">
      <alignment wrapText="1"/>
    </xf>
    <xf numFmtId="0" fontId="0" fillId="0" borderId="4" xfId="0" applyBorder="1"/>
    <xf numFmtId="0" fontId="9" fillId="0" borderId="5" xfId="1" applyFont="1" applyFill="1" applyBorder="1" applyAlignment="1">
      <alignment horizontal="left" vertical="top"/>
    </xf>
    <xf numFmtId="0" fontId="9" fillId="0" borderId="6" xfId="0" applyFont="1" applyBorder="1"/>
    <xf numFmtId="0" fontId="7" fillId="0" borderId="7" xfId="0" applyFont="1" applyBorder="1" applyAlignment="1">
      <alignment horizontal="left" indent="1"/>
    </xf>
    <xf numFmtId="0" fontId="0" fillId="0" borderId="0" xfId="0" applyBorder="1"/>
    <xf numFmtId="0" fontId="0" fillId="0" borderId="6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9" fillId="0" borderId="5" xfId="0" applyFont="1" applyFill="1" applyBorder="1"/>
    <xf numFmtId="0" fontId="9" fillId="0" borderId="5" xfId="0" applyFont="1" applyBorder="1" applyAlignment="1">
      <alignment horizontal="left" indent="1"/>
    </xf>
    <xf numFmtId="0" fontId="0" fillId="0" borderId="8" xfId="0" applyBorder="1" applyAlignment="1">
      <alignment horizontal="left" indent="1"/>
    </xf>
    <xf numFmtId="0" fontId="0" fillId="0" borderId="10" xfId="0" applyFont="1" applyBorder="1" applyAlignment="1">
      <alignment horizontal="center"/>
    </xf>
    <xf numFmtId="0" fontId="0" fillId="0" borderId="0" xfId="0" applyFill="1" applyBorder="1"/>
    <xf numFmtId="2" fontId="0" fillId="0" borderId="0" xfId="0" applyNumberFormat="1" applyBorder="1"/>
    <xf numFmtId="2" fontId="10" fillId="0" borderId="0" xfId="0" applyNumberFormat="1" applyFont="1" applyFill="1" applyBorder="1" applyAlignment="1">
      <alignment wrapText="1"/>
    </xf>
    <xf numFmtId="2" fontId="0" fillId="0" borderId="9" xfId="0" applyNumberFormat="1" applyBorder="1"/>
  </cellXfs>
  <cellStyles count="2">
    <cellStyle name="Normal" xfId="0" builtinId="0"/>
    <cellStyle name="Normal 2" xfId="1" xr:uid="{AC44591C-4779-6F46-AD73-711E43CC9E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GB" b="1"/>
              <a:t>TURNOVER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GRAPHS!$N$63</c:f>
              <c:strCache>
                <c:ptCount val="1"/>
                <c:pt idx="0">
                  <c:v>Asset Turnover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GRAPHS!$M$64:$M$68</c:f>
              <c:numCache>
                <c:formatCode>General</c:formatCode>
                <c:ptCount val="5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</c:numCache>
            </c:numRef>
          </c:cat>
          <c:val>
            <c:numRef>
              <c:f>GRAPHS!$N$64:$N$68</c:f>
              <c:numCache>
                <c:formatCode>0.00</c:formatCode>
                <c:ptCount val="5"/>
                <c:pt idx="0">
                  <c:v>0.83</c:v>
                </c:pt>
                <c:pt idx="1">
                  <c:v>0.89</c:v>
                </c:pt>
                <c:pt idx="2">
                  <c:v>0.81</c:v>
                </c:pt>
                <c:pt idx="3">
                  <c:v>0.66</c:v>
                </c:pt>
                <c:pt idx="4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FF-8146-B127-BA2698178225}"/>
            </c:ext>
          </c:extLst>
        </c:ser>
        <c:ser>
          <c:idx val="1"/>
          <c:order val="1"/>
          <c:tx>
            <c:strRef>
              <c:f>GRAPHS!$O$63</c:f>
              <c:strCache>
                <c:ptCount val="1"/>
                <c:pt idx="0">
                  <c:v>Inventory Turnover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GRAPHS!$M$64:$M$68</c:f>
              <c:numCache>
                <c:formatCode>General</c:formatCode>
                <c:ptCount val="5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</c:numCache>
            </c:numRef>
          </c:cat>
          <c:val>
            <c:numRef>
              <c:f>GRAPHS!$O$64:$O$68</c:f>
              <c:numCache>
                <c:formatCode>0.00</c:formatCode>
                <c:ptCount val="5"/>
                <c:pt idx="0">
                  <c:v>6.04</c:v>
                </c:pt>
                <c:pt idx="1">
                  <c:v>6.82</c:v>
                </c:pt>
                <c:pt idx="2">
                  <c:v>6.14</c:v>
                </c:pt>
                <c:pt idx="3">
                  <c:v>5.54</c:v>
                </c:pt>
                <c:pt idx="4">
                  <c:v>5.99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FF-8146-B127-BA2698178225}"/>
            </c:ext>
          </c:extLst>
        </c:ser>
        <c:ser>
          <c:idx val="2"/>
          <c:order val="2"/>
          <c:tx>
            <c:strRef>
              <c:f>RATIOS!#REF!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GRAPHS!$M$64:$M$68</c:f>
              <c:numCache>
                <c:formatCode>General</c:formatCode>
                <c:ptCount val="5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</c:numCache>
            </c:numRef>
          </c:cat>
          <c:val>
            <c:numRef>
              <c:f>RATIOS!#REF!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FF-8146-B127-BA2698178225}"/>
            </c:ext>
          </c:extLst>
        </c:ser>
        <c:ser>
          <c:idx val="3"/>
          <c:order val="3"/>
          <c:tx>
            <c:strRef>
              <c:f>GRAPHS!$P$63</c:f>
              <c:strCache>
                <c:ptCount val="1"/>
                <c:pt idx="0">
                  <c:v>Fixed Asset Turnover 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GRAPHS!$M$64:$M$68</c:f>
              <c:numCache>
                <c:formatCode>General</c:formatCode>
                <c:ptCount val="5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</c:numCache>
            </c:numRef>
          </c:cat>
          <c:val>
            <c:numRef>
              <c:f>GRAPHS!$P$64:$P$68</c:f>
              <c:numCache>
                <c:formatCode>0.00</c:formatCode>
                <c:ptCount val="5"/>
                <c:pt idx="0">
                  <c:v>1.98</c:v>
                </c:pt>
                <c:pt idx="1">
                  <c:v>2.15</c:v>
                </c:pt>
                <c:pt idx="2">
                  <c:v>1.97</c:v>
                </c:pt>
                <c:pt idx="3">
                  <c:v>1.76</c:v>
                </c:pt>
                <c:pt idx="4">
                  <c:v>1.92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FF-8146-B127-BA269817822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9853695"/>
        <c:axId val="1553841183"/>
      </c:lineChart>
      <c:catAx>
        <c:axId val="148985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841183"/>
        <c:crosses val="autoZero"/>
        <c:auto val="1"/>
        <c:lblAlgn val="ctr"/>
        <c:lblOffset val="100"/>
        <c:noMultiLvlLbl val="0"/>
      </c:catAx>
      <c:valAx>
        <c:axId val="1553841183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48985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GB" b="1"/>
              <a:t>PROFITABILITY</a:t>
            </a:r>
            <a:r>
              <a:rPr lang="en-GB" b="1" baseline="0"/>
              <a:t> RATIOS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GRAPHS!$U$66</c:f>
              <c:strCache>
                <c:ptCount val="1"/>
                <c:pt idx="0">
                  <c:v>ROA (%)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GRAPHS!$T$67:$T$71</c:f>
              <c:numCache>
                <c:formatCode>General</c:formatCode>
                <c:ptCount val="5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</c:numCache>
            </c:numRef>
          </c:cat>
          <c:val>
            <c:numRef>
              <c:f>GRAPHS!$U$67:$U$71</c:f>
              <c:numCache>
                <c:formatCode>0.00</c:formatCode>
                <c:ptCount val="5"/>
                <c:pt idx="0">
                  <c:v>24.08</c:v>
                </c:pt>
                <c:pt idx="1">
                  <c:v>23.84</c:v>
                </c:pt>
                <c:pt idx="2">
                  <c:v>20.53</c:v>
                </c:pt>
                <c:pt idx="3">
                  <c:v>17.75</c:v>
                </c:pt>
                <c:pt idx="4">
                  <c:v>20.87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2E-3247-83FD-14354C256416}"/>
            </c:ext>
          </c:extLst>
        </c:ser>
        <c:ser>
          <c:idx val="1"/>
          <c:order val="1"/>
          <c:tx>
            <c:strRef>
              <c:f>GRAPHS!$V$66</c:f>
              <c:strCache>
                <c:ptCount val="1"/>
                <c:pt idx="0">
                  <c:v>ROE (%)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GRAPHS!$T$67:$T$71</c:f>
              <c:numCache>
                <c:formatCode>General</c:formatCode>
                <c:ptCount val="5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</c:numCache>
            </c:numRef>
          </c:cat>
          <c:val>
            <c:numRef>
              <c:f>GRAPHS!$V$67:$V$71</c:f>
              <c:numCache>
                <c:formatCode>0.00</c:formatCode>
                <c:ptCount val="5"/>
                <c:pt idx="0">
                  <c:v>29.47</c:v>
                </c:pt>
                <c:pt idx="1">
                  <c:v>29.55</c:v>
                </c:pt>
                <c:pt idx="2">
                  <c:v>25.66</c:v>
                </c:pt>
                <c:pt idx="3">
                  <c:v>21.85</c:v>
                </c:pt>
                <c:pt idx="4">
                  <c:v>25.66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2E-3247-83FD-14354C256416}"/>
            </c:ext>
          </c:extLst>
        </c:ser>
        <c:ser>
          <c:idx val="2"/>
          <c:order val="2"/>
          <c:tx>
            <c:strRef>
              <c:f>GRAPHS!$W$66</c:f>
              <c:strCache>
                <c:ptCount val="1"/>
                <c:pt idx="0">
                  <c:v>Earnings Per Share (Rs)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GRAPHS!$T$67:$T$71</c:f>
              <c:numCache>
                <c:formatCode>General</c:formatCode>
                <c:ptCount val="5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</c:numCache>
            </c:numRef>
          </c:cat>
          <c:val>
            <c:numRef>
              <c:f>GRAPHS!$W$67:$W$71</c:f>
              <c:numCache>
                <c:formatCode>0.00</c:formatCode>
                <c:ptCount val="5"/>
                <c:pt idx="0">
                  <c:v>16.36</c:v>
                </c:pt>
                <c:pt idx="1">
                  <c:v>15.09</c:v>
                </c:pt>
                <c:pt idx="2">
                  <c:v>12.22</c:v>
                </c:pt>
                <c:pt idx="3">
                  <c:v>10.59</c:v>
                </c:pt>
                <c:pt idx="4">
                  <c:v>12.31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2E-3247-83FD-14354C25641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32249327"/>
        <c:axId val="1192583407"/>
      </c:lineChart>
      <c:catAx>
        <c:axId val="153224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583407"/>
        <c:crosses val="autoZero"/>
        <c:auto val="1"/>
        <c:lblAlgn val="ctr"/>
        <c:lblOffset val="100"/>
        <c:noMultiLvlLbl val="0"/>
      </c:catAx>
      <c:valAx>
        <c:axId val="1192583407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53224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GB" b="1"/>
              <a:t>LIQUIDITY</a:t>
            </a:r>
            <a:r>
              <a:rPr lang="en-GB" b="1" baseline="0"/>
              <a:t>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GRAPHS!$F$63</c:f>
              <c:strCache>
                <c:ptCount val="1"/>
                <c:pt idx="0">
                  <c:v>Current Ratio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GRAPHS!$E$64:$E$68</c:f>
              <c:numCache>
                <c:formatCode>General</c:formatCode>
                <c:ptCount val="5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</c:numCache>
            </c:numRef>
          </c:cat>
          <c:val>
            <c:numRef>
              <c:f>GRAPHS!$F$64:$F$68</c:f>
              <c:numCache>
                <c:formatCode>General</c:formatCode>
                <c:ptCount val="5"/>
                <c:pt idx="0">
                  <c:v>2.91</c:v>
                </c:pt>
                <c:pt idx="1">
                  <c:v>2.84</c:v>
                </c:pt>
                <c:pt idx="2">
                  <c:v>2.7</c:v>
                </c:pt>
                <c:pt idx="3">
                  <c:v>3.13</c:v>
                </c:pt>
                <c:pt idx="4">
                  <c:v>4.0199999999999996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C7-7345-8D18-F51CA568980B}"/>
            </c:ext>
          </c:extLst>
        </c:ser>
        <c:ser>
          <c:idx val="1"/>
          <c:order val="1"/>
          <c:tx>
            <c:strRef>
              <c:f>GRAPHS!$G$63</c:f>
              <c:strCache>
                <c:ptCount val="1"/>
                <c:pt idx="0">
                  <c:v>Acid Test Ratio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GRAPHS!$E$64:$E$68</c:f>
              <c:numCache>
                <c:formatCode>General</c:formatCode>
                <c:ptCount val="5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</c:numCache>
            </c:numRef>
          </c:cat>
          <c:val>
            <c:numRef>
              <c:f>GRAPHS!$G$64:$G$68</c:f>
              <c:numCache>
                <c:formatCode>General</c:formatCode>
                <c:ptCount val="5"/>
                <c:pt idx="0">
                  <c:v>1.89</c:v>
                </c:pt>
                <c:pt idx="1">
                  <c:v>1.98</c:v>
                </c:pt>
                <c:pt idx="2">
                  <c:v>1.82</c:v>
                </c:pt>
                <c:pt idx="3">
                  <c:v>2.2000000000000002</c:v>
                </c:pt>
                <c:pt idx="4">
                  <c:v>3.13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C7-7345-8D18-F51CA568980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46624944"/>
        <c:axId val="1246219040"/>
      </c:lineChart>
      <c:catAx>
        <c:axId val="124662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219040"/>
        <c:crosses val="autoZero"/>
        <c:auto val="1"/>
        <c:lblAlgn val="ctr"/>
        <c:lblOffset val="100"/>
        <c:noMultiLvlLbl val="0"/>
      </c:catAx>
      <c:valAx>
        <c:axId val="12462190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4662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GB" b="1"/>
              <a:t>SOLVENCY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GRAPHS!$J$63</c:f>
              <c:strCache>
                <c:ptCount val="1"/>
                <c:pt idx="0">
                  <c:v>Debt to Equity Ratio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GRAPHS!$I$64:$I$68</c:f>
              <c:numCache>
                <c:formatCode>General</c:formatCode>
                <c:ptCount val="5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</c:numCache>
            </c:numRef>
          </c:cat>
          <c:val>
            <c:numRef>
              <c:f>GRAPHS!$J$64:$J$68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F2-7541-B58E-4D6A2FE30F0C}"/>
            </c:ext>
          </c:extLst>
        </c:ser>
        <c:ser>
          <c:idx val="1"/>
          <c:order val="1"/>
          <c:tx>
            <c:strRef>
              <c:f>GRAPHS!$K$63</c:f>
              <c:strCache>
                <c:ptCount val="1"/>
                <c:pt idx="0">
                  <c:v>Interest Coverage Ratio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GRAPHS!$I$64:$I$68</c:f>
              <c:numCache>
                <c:formatCode>General</c:formatCode>
                <c:ptCount val="5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</c:numCache>
            </c:numRef>
          </c:cat>
          <c:val>
            <c:numRef>
              <c:f>GRAPHS!$K$64:$K$68</c:f>
              <c:numCache>
                <c:formatCode>0.00</c:formatCode>
                <c:ptCount val="5"/>
                <c:pt idx="0">
                  <c:v>347.53</c:v>
                </c:pt>
                <c:pt idx="1">
                  <c:v>337.37</c:v>
                </c:pt>
                <c:pt idx="2">
                  <c:v>328.6</c:v>
                </c:pt>
                <c:pt idx="3">
                  <c:v>292.20999999999998</c:v>
                </c:pt>
                <c:pt idx="4">
                  <c:v>239.27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F2-7541-B58E-4D6A2FE30F0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53061199"/>
        <c:axId val="1489415023"/>
      </c:lineChart>
      <c:catAx>
        <c:axId val="155306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415023"/>
        <c:crosses val="autoZero"/>
        <c:auto val="1"/>
        <c:lblAlgn val="ctr"/>
        <c:lblOffset val="100"/>
        <c:noMultiLvlLbl val="0"/>
      </c:catAx>
      <c:valAx>
        <c:axId val="1489415023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55306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GB" b="1"/>
              <a:t>TURNOVER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GRAPHS!$N$63</c:f>
              <c:strCache>
                <c:ptCount val="1"/>
                <c:pt idx="0">
                  <c:v>Asset Turnover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GRAPHS!$M$64:$M$68</c:f>
              <c:numCache>
                <c:formatCode>General</c:formatCode>
                <c:ptCount val="5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</c:numCache>
            </c:numRef>
          </c:cat>
          <c:val>
            <c:numRef>
              <c:f>GRAPHS!$N$64:$N$68</c:f>
              <c:numCache>
                <c:formatCode>0.00</c:formatCode>
                <c:ptCount val="5"/>
                <c:pt idx="0">
                  <c:v>0.83</c:v>
                </c:pt>
                <c:pt idx="1">
                  <c:v>0.89</c:v>
                </c:pt>
                <c:pt idx="2">
                  <c:v>0.81</c:v>
                </c:pt>
                <c:pt idx="3">
                  <c:v>0.66</c:v>
                </c:pt>
                <c:pt idx="4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F3-9241-A12F-9C79A5688BDA}"/>
            </c:ext>
          </c:extLst>
        </c:ser>
        <c:ser>
          <c:idx val="1"/>
          <c:order val="1"/>
          <c:tx>
            <c:strRef>
              <c:f>GRAPHS!$O$63</c:f>
              <c:strCache>
                <c:ptCount val="1"/>
                <c:pt idx="0">
                  <c:v>Inventory Turnover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GRAPHS!$M$64:$M$68</c:f>
              <c:numCache>
                <c:formatCode>General</c:formatCode>
                <c:ptCount val="5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</c:numCache>
            </c:numRef>
          </c:cat>
          <c:val>
            <c:numRef>
              <c:f>GRAPHS!$O$64:$O$68</c:f>
              <c:numCache>
                <c:formatCode>0.00</c:formatCode>
                <c:ptCount val="5"/>
                <c:pt idx="0">
                  <c:v>6.04</c:v>
                </c:pt>
                <c:pt idx="1">
                  <c:v>6.82</c:v>
                </c:pt>
                <c:pt idx="2">
                  <c:v>6.14</c:v>
                </c:pt>
                <c:pt idx="3">
                  <c:v>5.54</c:v>
                </c:pt>
                <c:pt idx="4">
                  <c:v>5.99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F3-9241-A12F-9C79A5688BDA}"/>
            </c:ext>
          </c:extLst>
        </c:ser>
        <c:ser>
          <c:idx val="2"/>
          <c:order val="2"/>
          <c:tx>
            <c:strRef>
              <c:f>RATIOS!#REF!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GRAPHS!$M$64:$M$68</c:f>
              <c:numCache>
                <c:formatCode>General</c:formatCode>
                <c:ptCount val="5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</c:numCache>
            </c:numRef>
          </c:cat>
          <c:val>
            <c:numRef>
              <c:f>RATIOS!#REF!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F3-9241-A12F-9C79A5688BDA}"/>
            </c:ext>
          </c:extLst>
        </c:ser>
        <c:ser>
          <c:idx val="3"/>
          <c:order val="3"/>
          <c:tx>
            <c:strRef>
              <c:f>GRAPHS!$P$63</c:f>
              <c:strCache>
                <c:ptCount val="1"/>
                <c:pt idx="0">
                  <c:v>Fixed Asset Turnover 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GRAPHS!$M$64:$M$68</c:f>
              <c:numCache>
                <c:formatCode>General</c:formatCode>
                <c:ptCount val="5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</c:numCache>
            </c:numRef>
          </c:cat>
          <c:val>
            <c:numRef>
              <c:f>GRAPHS!$P$64:$P$68</c:f>
              <c:numCache>
                <c:formatCode>0.00</c:formatCode>
                <c:ptCount val="5"/>
                <c:pt idx="0">
                  <c:v>1.98</c:v>
                </c:pt>
                <c:pt idx="1">
                  <c:v>2.15</c:v>
                </c:pt>
                <c:pt idx="2">
                  <c:v>1.97</c:v>
                </c:pt>
                <c:pt idx="3">
                  <c:v>1.76</c:v>
                </c:pt>
                <c:pt idx="4">
                  <c:v>1.92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F3-9241-A12F-9C79A5688BD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9853695"/>
        <c:axId val="1553841183"/>
      </c:lineChart>
      <c:catAx>
        <c:axId val="148985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841183"/>
        <c:crosses val="autoZero"/>
        <c:auto val="1"/>
        <c:lblAlgn val="ctr"/>
        <c:lblOffset val="100"/>
        <c:noMultiLvlLbl val="0"/>
      </c:catAx>
      <c:valAx>
        <c:axId val="1553841183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48985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GB" b="1"/>
              <a:t>PROFITABILITY</a:t>
            </a:r>
            <a:r>
              <a:rPr lang="en-GB" b="1" baseline="0"/>
              <a:t> RATIOS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GRAPHS!$U$66</c:f>
              <c:strCache>
                <c:ptCount val="1"/>
                <c:pt idx="0">
                  <c:v>ROA (%)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GRAPHS!$T$67:$T$71</c:f>
              <c:numCache>
                <c:formatCode>General</c:formatCode>
                <c:ptCount val="5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</c:numCache>
            </c:numRef>
          </c:cat>
          <c:val>
            <c:numRef>
              <c:f>GRAPHS!$U$67:$U$71</c:f>
              <c:numCache>
                <c:formatCode>0.00</c:formatCode>
                <c:ptCount val="5"/>
                <c:pt idx="0">
                  <c:v>24.08</c:v>
                </c:pt>
                <c:pt idx="1">
                  <c:v>23.84</c:v>
                </c:pt>
                <c:pt idx="2">
                  <c:v>20.53</c:v>
                </c:pt>
                <c:pt idx="3">
                  <c:v>17.75</c:v>
                </c:pt>
                <c:pt idx="4">
                  <c:v>20.87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9-1643-9354-C71E2772A716}"/>
            </c:ext>
          </c:extLst>
        </c:ser>
        <c:ser>
          <c:idx val="1"/>
          <c:order val="1"/>
          <c:tx>
            <c:strRef>
              <c:f>GRAPHS!$V$66</c:f>
              <c:strCache>
                <c:ptCount val="1"/>
                <c:pt idx="0">
                  <c:v>ROE (%)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GRAPHS!$T$67:$T$71</c:f>
              <c:numCache>
                <c:formatCode>General</c:formatCode>
                <c:ptCount val="5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</c:numCache>
            </c:numRef>
          </c:cat>
          <c:val>
            <c:numRef>
              <c:f>GRAPHS!$V$67:$V$71</c:f>
              <c:numCache>
                <c:formatCode>0.00</c:formatCode>
                <c:ptCount val="5"/>
                <c:pt idx="0">
                  <c:v>29.47</c:v>
                </c:pt>
                <c:pt idx="1">
                  <c:v>29.55</c:v>
                </c:pt>
                <c:pt idx="2">
                  <c:v>25.66</c:v>
                </c:pt>
                <c:pt idx="3">
                  <c:v>21.85</c:v>
                </c:pt>
                <c:pt idx="4">
                  <c:v>25.66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19-1643-9354-C71E2772A716}"/>
            </c:ext>
          </c:extLst>
        </c:ser>
        <c:ser>
          <c:idx val="2"/>
          <c:order val="2"/>
          <c:tx>
            <c:strRef>
              <c:f>GRAPHS!$W$66</c:f>
              <c:strCache>
                <c:ptCount val="1"/>
                <c:pt idx="0">
                  <c:v>Earnings Per Share (Rs)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GRAPHS!$T$67:$T$71</c:f>
              <c:numCache>
                <c:formatCode>General</c:formatCode>
                <c:ptCount val="5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</c:numCache>
            </c:numRef>
          </c:cat>
          <c:val>
            <c:numRef>
              <c:f>GRAPHS!$W$67:$W$71</c:f>
              <c:numCache>
                <c:formatCode>0.00</c:formatCode>
                <c:ptCount val="5"/>
                <c:pt idx="0">
                  <c:v>16.36</c:v>
                </c:pt>
                <c:pt idx="1">
                  <c:v>15.09</c:v>
                </c:pt>
                <c:pt idx="2">
                  <c:v>12.22</c:v>
                </c:pt>
                <c:pt idx="3">
                  <c:v>10.59</c:v>
                </c:pt>
                <c:pt idx="4">
                  <c:v>12.31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19-1643-9354-C71E2772A71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32249327"/>
        <c:axId val="1192583407"/>
      </c:lineChart>
      <c:catAx>
        <c:axId val="153224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583407"/>
        <c:crosses val="autoZero"/>
        <c:auto val="1"/>
        <c:lblAlgn val="ctr"/>
        <c:lblOffset val="100"/>
        <c:noMultiLvlLbl val="0"/>
      </c:catAx>
      <c:valAx>
        <c:axId val="1192583407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53224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501650</xdr:colOff>
      <xdr:row>35</xdr:row>
      <xdr:rowOff>82550</xdr:rowOff>
    </xdr:from>
    <xdr:to>
      <xdr:col>14</xdr:col>
      <xdr:colOff>120650</xdr:colOff>
      <xdr:row>48</xdr:row>
      <xdr:rowOff>184150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340ED4-1EB5-2B85-CE35-B3380753D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793750</xdr:colOff>
      <xdr:row>35</xdr:row>
      <xdr:rowOff>69850</xdr:rowOff>
    </xdr:from>
    <xdr:to>
      <xdr:col>8</xdr:col>
      <xdr:colOff>273050</xdr:colOff>
      <xdr:row>48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517E23-FC78-9BCB-42CE-11CBAAB0D1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8</xdr:col>
      <xdr:colOff>444500</xdr:colOff>
      <xdr:row>16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812CDF-C8CB-5042-8563-602B61BB2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279400</xdr:colOff>
      <xdr:row>3</xdr:row>
      <xdr:rowOff>12700</xdr:rowOff>
    </xdr:from>
    <xdr:to>
      <xdr:col>14</xdr:col>
      <xdr:colOff>723900</xdr:colOff>
      <xdr:row>16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F674E3-F5C8-8D48-9C08-D2E36355BE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673100</xdr:colOff>
      <xdr:row>19</xdr:row>
      <xdr:rowOff>12700</xdr:rowOff>
    </xdr:from>
    <xdr:to>
      <xdr:col>14</xdr:col>
      <xdr:colOff>292100</xdr:colOff>
      <xdr:row>32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A46ACD-B017-E941-9041-C8EC5F209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19</xdr:row>
      <xdr:rowOff>0</xdr:rowOff>
    </xdr:from>
    <xdr:to>
      <xdr:col>8</xdr:col>
      <xdr:colOff>444500</xdr:colOff>
      <xdr:row>32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6006C2-92A9-1E47-8C0A-44F672BEB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ABB61-3D81-614F-BAF7-6E71675593DA}">
  <dimension ref="A1:F64"/>
  <sheetViews>
    <sheetView topLeftCell="A25" workbookViewId="0">
      <selection sqref="A1:F2"/>
    </sheetView>
  </sheetViews>
  <sheetFormatPr baseColWidth="10" defaultRowHeight="16"/>
  <cols>
    <col min="1" max="1" width="43.83203125" bestFit="1" customWidth="1"/>
  </cols>
  <sheetData>
    <row r="1" spans="1:6">
      <c r="A1" s="7" t="s">
        <v>82</v>
      </c>
      <c r="B1" s="7"/>
      <c r="C1" s="7"/>
      <c r="D1" s="7"/>
      <c r="E1" s="7"/>
      <c r="F1" s="7"/>
    </row>
    <row r="2" spans="1:6">
      <c r="A2" s="7"/>
      <c r="B2" s="7"/>
      <c r="C2" s="7"/>
      <c r="D2" s="7"/>
      <c r="E2" s="7"/>
      <c r="F2" s="7"/>
    </row>
    <row r="4" spans="1:6" ht="51">
      <c r="A4" s="5" t="s">
        <v>34</v>
      </c>
      <c r="B4" s="6" t="s">
        <v>29</v>
      </c>
      <c r="C4" s="6" t="s">
        <v>30</v>
      </c>
      <c r="D4" s="6" t="s">
        <v>31</v>
      </c>
      <c r="E4" s="6" t="s">
        <v>32</v>
      </c>
      <c r="F4" s="6" t="s">
        <v>33</v>
      </c>
    </row>
    <row r="5" spans="1:6">
      <c r="A5" s="1" t="s">
        <v>0</v>
      </c>
      <c r="B5" s="3"/>
    </row>
    <row r="6" spans="1:6">
      <c r="A6" s="1" t="s">
        <v>1</v>
      </c>
    </row>
    <row r="7" spans="1:6">
      <c r="A7" t="s">
        <v>2</v>
      </c>
      <c r="B7">
        <v>36851.760000000002</v>
      </c>
      <c r="C7">
        <v>33850.300000000003</v>
      </c>
      <c r="D7">
        <v>31461.61</v>
      </c>
      <c r="E7">
        <v>29067.71</v>
      </c>
      <c r="F7">
        <v>25934.67</v>
      </c>
    </row>
    <row r="8" spans="1:6">
      <c r="A8" t="s">
        <v>3</v>
      </c>
      <c r="B8">
        <v>11481.63</v>
      </c>
      <c r="C8">
        <v>10028.450000000001</v>
      </c>
      <c r="D8">
        <v>8605.2000000000007</v>
      </c>
      <c r="E8">
        <v>7256.48</v>
      </c>
      <c r="F8">
        <v>5802.48</v>
      </c>
    </row>
    <row r="9" spans="1:6">
      <c r="A9" t="s">
        <v>4</v>
      </c>
      <c r="B9">
        <v>25370.13</v>
      </c>
      <c r="C9">
        <v>23821.85</v>
      </c>
      <c r="D9">
        <v>22856.41</v>
      </c>
      <c r="E9">
        <v>21811.23</v>
      </c>
      <c r="F9">
        <v>20132.189999999999</v>
      </c>
    </row>
    <row r="10" spans="1:6">
      <c r="A10" t="s">
        <v>5</v>
      </c>
      <c r="B10">
        <v>1077.97</v>
      </c>
      <c r="C10">
        <v>1681.47</v>
      </c>
      <c r="D10">
        <v>2442.34</v>
      </c>
      <c r="E10">
        <v>3329.97</v>
      </c>
      <c r="F10">
        <v>2776.31</v>
      </c>
    </row>
    <row r="11" spans="1:6">
      <c r="A11" t="s">
        <v>6</v>
      </c>
      <c r="B11">
        <v>9.07</v>
      </c>
      <c r="C11">
        <v>15.13</v>
      </c>
      <c r="D11">
        <v>23.84</v>
      </c>
      <c r="E11">
        <v>3.5</v>
      </c>
      <c r="F11">
        <v>3.89</v>
      </c>
    </row>
    <row r="12" spans="1:6">
      <c r="A12" t="s">
        <v>7</v>
      </c>
      <c r="B12">
        <v>373.09</v>
      </c>
      <c r="C12">
        <v>352.26</v>
      </c>
      <c r="D12">
        <v>364.2</v>
      </c>
      <c r="E12">
        <v>376.56</v>
      </c>
      <c r="F12">
        <v>385.36</v>
      </c>
    </row>
    <row r="13" spans="1:6">
      <c r="A13" t="s">
        <v>8</v>
      </c>
      <c r="B13">
        <v>22821.94</v>
      </c>
      <c r="C13">
        <v>16363.55</v>
      </c>
      <c r="D13">
        <v>15657.32</v>
      </c>
      <c r="E13">
        <v>12937.42</v>
      </c>
      <c r="F13">
        <v>13455.59</v>
      </c>
    </row>
    <row r="14" spans="1:6">
      <c r="A14" t="s">
        <v>9</v>
      </c>
      <c r="B14">
        <v>1304.73</v>
      </c>
      <c r="C14">
        <v>2789.64</v>
      </c>
      <c r="D14">
        <v>2806.38</v>
      </c>
      <c r="E14">
        <v>1306.44</v>
      </c>
      <c r="F14">
        <v>1975.11</v>
      </c>
    </row>
    <row r="15" spans="1:6">
      <c r="A15" t="s">
        <v>10</v>
      </c>
      <c r="B15">
        <v>300</v>
      </c>
      <c r="C15">
        <v>2034.4</v>
      </c>
    </row>
    <row r="17" spans="1:6" s="2" customFormat="1">
      <c r="A17" s="2" t="s">
        <v>11</v>
      </c>
      <c r="B17" s="2">
        <v>51256.93</v>
      </c>
      <c r="C17" s="2">
        <v>47058.3</v>
      </c>
      <c r="D17" s="2">
        <v>44150.49</v>
      </c>
      <c r="E17" s="2">
        <v>39765.120000000003</v>
      </c>
      <c r="F17" s="2">
        <v>38728.449999999997</v>
      </c>
    </row>
    <row r="19" spans="1:6">
      <c r="A19" s="1" t="s">
        <v>12</v>
      </c>
    </row>
    <row r="20" spans="1:6">
      <c r="A20" t="s">
        <v>13</v>
      </c>
      <c r="B20">
        <v>11916.88</v>
      </c>
      <c r="C20">
        <v>16357.07</v>
      </c>
      <c r="D20">
        <v>11624.95</v>
      </c>
      <c r="E20">
        <v>14046.71</v>
      </c>
      <c r="F20">
        <v>17175.02</v>
      </c>
    </row>
    <row r="21" spans="1:6">
      <c r="A21" t="s">
        <v>14</v>
      </c>
      <c r="B21">
        <v>12631.51</v>
      </c>
      <c r="C21">
        <v>10593.9</v>
      </c>
      <c r="D21">
        <v>9997.77</v>
      </c>
      <c r="E21">
        <v>9470.8700000000008</v>
      </c>
      <c r="F21">
        <v>8038.07</v>
      </c>
    </row>
    <row r="22" spans="1:6">
      <c r="A22" t="s">
        <v>15</v>
      </c>
      <c r="B22">
        <v>3311.45</v>
      </c>
      <c r="C22">
        <v>2321.33</v>
      </c>
      <c r="D22">
        <v>1952.5</v>
      </c>
      <c r="E22">
        <v>2090.29</v>
      </c>
      <c r="F22">
        <v>2092</v>
      </c>
    </row>
    <row r="23" spans="1:6">
      <c r="A23" t="s">
        <v>16</v>
      </c>
      <c r="B23">
        <v>6217.69</v>
      </c>
      <c r="C23">
        <v>3831.26</v>
      </c>
      <c r="D23">
        <v>3877.94</v>
      </c>
      <c r="E23">
        <v>4001.53</v>
      </c>
      <c r="F23">
        <v>6843.27</v>
      </c>
    </row>
    <row r="24" spans="1:6">
      <c r="A24" t="s">
        <v>17</v>
      </c>
      <c r="B24">
        <v>959.99</v>
      </c>
      <c r="C24">
        <v>867.39</v>
      </c>
      <c r="D24">
        <v>896.84</v>
      </c>
      <c r="E24">
        <v>705.93</v>
      </c>
      <c r="F24">
        <v>764.65</v>
      </c>
    </row>
    <row r="25" spans="1:6">
      <c r="A25" t="s">
        <v>18</v>
      </c>
      <c r="B25">
        <v>1033.1500000000001</v>
      </c>
      <c r="C25">
        <v>1232.49</v>
      </c>
      <c r="D25">
        <v>2592.0100000000002</v>
      </c>
      <c r="E25">
        <v>1499.91</v>
      </c>
      <c r="F25">
        <v>1593.9</v>
      </c>
    </row>
    <row r="27" spans="1:6" s="2" customFormat="1">
      <c r="A27" s="2" t="s">
        <v>19</v>
      </c>
      <c r="B27" s="2">
        <v>36070.67</v>
      </c>
      <c r="C27" s="2">
        <v>35203.440000000002</v>
      </c>
      <c r="D27" s="2">
        <v>30942.01</v>
      </c>
      <c r="E27" s="2">
        <v>31815.24</v>
      </c>
      <c r="F27" s="2">
        <v>36506.910000000003</v>
      </c>
    </row>
    <row r="29" spans="1:6">
      <c r="A29" t="s">
        <v>20</v>
      </c>
    </row>
    <row r="30" spans="1:6">
      <c r="A30" t="s">
        <v>21</v>
      </c>
      <c r="B30">
        <v>23655.06</v>
      </c>
      <c r="C30">
        <v>22787.82</v>
      </c>
      <c r="D30">
        <v>19463.919999999998</v>
      </c>
      <c r="E30">
        <v>21641.29</v>
      </c>
      <c r="F30">
        <v>27417.5</v>
      </c>
    </row>
    <row r="31" spans="1:6">
      <c r="A31" t="s">
        <v>22</v>
      </c>
      <c r="B31">
        <v>24153.79</v>
      </c>
      <c r="C31">
        <v>18846.37</v>
      </c>
      <c r="D31">
        <v>19317.060000000001</v>
      </c>
      <c r="E31">
        <v>17768.53</v>
      </c>
      <c r="F31">
        <v>19331.89</v>
      </c>
    </row>
    <row r="32" spans="1:6">
      <c r="A32" t="s">
        <v>23</v>
      </c>
    </row>
    <row r="34" spans="1:6" s="2" customFormat="1" ht="15" customHeight="1">
      <c r="A34" s="2" t="s">
        <v>24</v>
      </c>
      <c r="B34" s="2">
        <v>87327.6</v>
      </c>
      <c r="C34" s="2">
        <v>82261.740000000005</v>
      </c>
      <c r="D34" s="2">
        <v>75092.5</v>
      </c>
      <c r="E34" s="2">
        <v>71580.36</v>
      </c>
      <c r="F34" s="2">
        <v>75235.360000000001</v>
      </c>
    </row>
    <row r="36" spans="1:6">
      <c r="A36" t="s">
        <v>25</v>
      </c>
      <c r="B36">
        <v>963.29</v>
      </c>
      <c r="C36">
        <v>875.28</v>
      </c>
      <c r="D36">
        <v>880.58</v>
      </c>
      <c r="E36">
        <v>884.97</v>
      </c>
      <c r="F36">
        <v>735.31</v>
      </c>
    </row>
    <row r="37" spans="1:6">
      <c r="A37" t="s">
        <v>26</v>
      </c>
      <c r="B37">
        <v>3.28</v>
      </c>
      <c r="C37">
        <v>4.54</v>
      </c>
      <c r="D37">
        <v>5.28</v>
      </c>
      <c r="E37">
        <v>5.63</v>
      </c>
      <c r="F37">
        <v>7.89</v>
      </c>
    </row>
    <row r="38" spans="1:6">
      <c r="A38" t="s">
        <v>27</v>
      </c>
      <c r="B38">
        <v>57.45</v>
      </c>
      <c r="C38">
        <v>53.79</v>
      </c>
      <c r="D38">
        <v>48.76</v>
      </c>
      <c r="E38">
        <v>46.55</v>
      </c>
      <c r="F38">
        <v>50.44</v>
      </c>
    </row>
    <row r="39" spans="1:6">
      <c r="A39" t="s">
        <v>28</v>
      </c>
      <c r="B39">
        <v>57.45</v>
      </c>
      <c r="C39">
        <v>53.79</v>
      </c>
      <c r="D39">
        <v>48.76</v>
      </c>
      <c r="E39">
        <v>46.55</v>
      </c>
      <c r="F39">
        <v>50.44</v>
      </c>
    </row>
    <row r="41" spans="1:6">
      <c r="A41" s="1" t="s">
        <v>38</v>
      </c>
    </row>
    <row r="42" spans="1:6">
      <c r="A42" t="s">
        <v>35</v>
      </c>
      <c r="B42">
        <v>1248.47</v>
      </c>
      <c r="C42">
        <v>1242.8</v>
      </c>
      <c r="D42">
        <v>1232.33</v>
      </c>
      <c r="E42">
        <v>1230.8800000000001</v>
      </c>
      <c r="F42">
        <v>1229.22</v>
      </c>
    </row>
    <row r="43" spans="1:6">
      <c r="A43" t="s">
        <v>36</v>
      </c>
      <c r="B43">
        <v>507.59</v>
      </c>
      <c r="C43">
        <v>741.45</v>
      </c>
      <c r="D43">
        <v>1316.33</v>
      </c>
      <c r="E43">
        <v>1706.52</v>
      </c>
      <c r="F43">
        <v>2022.18</v>
      </c>
    </row>
    <row r="44" spans="1:6">
      <c r="A44" t="s">
        <v>37</v>
      </c>
      <c r="B44">
        <v>70477.240000000005</v>
      </c>
      <c r="C44">
        <v>65609.55</v>
      </c>
      <c r="D44">
        <v>58850.91</v>
      </c>
      <c r="E44">
        <v>56067.22</v>
      </c>
      <c r="F44">
        <v>60777.760000000002</v>
      </c>
    </row>
    <row r="45" spans="1:6" s="2" customFormat="1">
      <c r="A45" s="2" t="s">
        <v>39</v>
      </c>
      <c r="B45" s="2">
        <v>72233.3</v>
      </c>
      <c r="C45" s="2">
        <v>67593.8</v>
      </c>
      <c r="D45" s="2">
        <v>61399.57</v>
      </c>
      <c r="E45" s="2">
        <v>59004.62</v>
      </c>
      <c r="F45" s="2">
        <v>64029.16</v>
      </c>
    </row>
    <row r="47" spans="1:6">
      <c r="A47" s="2" t="s">
        <v>53</v>
      </c>
    </row>
    <row r="48" spans="1:6">
      <c r="A48" t="s">
        <v>40</v>
      </c>
    </row>
    <row r="49" spans="1:6">
      <c r="A49" t="s">
        <v>41</v>
      </c>
      <c r="B49">
        <v>1.76</v>
      </c>
      <c r="C49">
        <v>3.28</v>
      </c>
      <c r="D49">
        <v>4.54</v>
      </c>
      <c r="E49">
        <v>5.28</v>
      </c>
      <c r="F49">
        <v>5.63</v>
      </c>
    </row>
    <row r="50" spans="1:6">
      <c r="A50" t="s">
        <v>42</v>
      </c>
      <c r="B50">
        <v>2083.66</v>
      </c>
      <c r="C50">
        <v>1621.13</v>
      </c>
      <c r="D50">
        <v>1667.14</v>
      </c>
      <c r="E50">
        <v>1727.73</v>
      </c>
      <c r="F50">
        <v>1617.65</v>
      </c>
    </row>
    <row r="51" spans="1:6">
      <c r="A51" t="s">
        <v>43</v>
      </c>
      <c r="B51">
        <v>371.82</v>
      </c>
      <c r="C51">
        <v>426.08</v>
      </c>
      <c r="D51">
        <v>356.29</v>
      </c>
      <c r="E51">
        <v>511.71</v>
      </c>
      <c r="F51">
        <v>349.72</v>
      </c>
    </row>
    <row r="52" spans="1:6">
      <c r="A52" t="s">
        <v>44</v>
      </c>
    </row>
    <row r="53" spans="1:6">
      <c r="A53" t="s">
        <v>45</v>
      </c>
      <c r="B53">
        <v>221.45</v>
      </c>
      <c r="C53">
        <v>201.83</v>
      </c>
      <c r="D53">
        <v>186.87</v>
      </c>
      <c r="E53">
        <v>157.07</v>
      </c>
      <c r="F53">
        <v>143.79</v>
      </c>
    </row>
    <row r="55" spans="1:6" s="2" customFormat="1">
      <c r="A55" s="2" t="s">
        <v>46</v>
      </c>
      <c r="B55" s="2">
        <v>2678.69</v>
      </c>
      <c r="C55" s="2">
        <v>2252.3200000000002</v>
      </c>
      <c r="D55" s="2">
        <v>2214.84</v>
      </c>
      <c r="E55" s="2">
        <v>2401.79</v>
      </c>
      <c r="F55" s="2">
        <v>2116.79</v>
      </c>
    </row>
    <row r="57" spans="1:6">
      <c r="A57" t="s">
        <v>47</v>
      </c>
      <c r="B57">
        <v>4489.55</v>
      </c>
      <c r="C57">
        <v>4351.26</v>
      </c>
      <c r="D57">
        <v>4223.3999999999996</v>
      </c>
      <c r="E57">
        <v>4119.3100000000004</v>
      </c>
      <c r="F57">
        <v>3446.74</v>
      </c>
    </row>
    <row r="58" spans="1:6">
      <c r="A58" t="s">
        <v>48</v>
      </c>
      <c r="B58">
        <v>7097.34</v>
      </c>
      <c r="C58">
        <v>7224.64</v>
      </c>
      <c r="D58">
        <v>6647.7</v>
      </c>
      <c r="E58">
        <v>5668.53</v>
      </c>
      <c r="F58">
        <v>5388.02</v>
      </c>
    </row>
    <row r="59" spans="1:6">
      <c r="A59" t="s">
        <v>49</v>
      </c>
    </row>
    <row r="60" spans="1:6">
      <c r="A60" t="s">
        <v>50</v>
      </c>
      <c r="B60">
        <v>828.72</v>
      </c>
      <c r="C60">
        <v>839.72</v>
      </c>
      <c r="D60">
        <v>606.99</v>
      </c>
      <c r="E60">
        <v>386.11</v>
      </c>
      <c r="F60">
        <v>254.65</v>
      </c>
    </row>
    <row r="62" spans="1:6" s="2" customFormat="1">
      <c r="A62" s="2" t="s">
        <v>51</v>
      </c>
      <c r="B62" s="2">
        <v>12415.61</v>
      </c>
      <c r="C62" s="2">
        <v>12415.62</v>
      </c>
      <c r="D62" s="2">
        <v>11478.09</v>
      </c>
      <c r="E62" s="2">
        <v>10173.950000000001</v>
      </c>
      <c r="F62" s="2">
        <v>9089.41</v>
      </c>
    </row>
    <row r="64" spans="1:6" s="2" customFormat="1">
      <c r="A64" s="2" t="s">
        <v>52</v>
      </c>
      <c r="B64" s="2">
        <v>87327.6</v>
      </c>
      <c r="C64" s="2">
        <v>82261.740000000005</v>
      </c>
      <c r="D64" s="2">
        <v>75092.5</v>
      </c>
      <c r="E64" s="2">
        <v>71580.36</v>
      </c>
      <c r="F64" s="2">
        <v>75235.360000000001</v>
      </c>
    </row>
  </sheetData>
  <mergeCells count="1">
    <mergeCell ref="A1:F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F8E92-40B4-5A40-B1B6-94F407B3E12C}">
  <dimension ref="A1:F39"/>
  <sheetViews>
    <sheetView topLeftCell="A3" workbookViewId="0">
      <selection activeCell="B35" sqref="B35"/>
    </sheetView>
  </sheetViews>
  <sheetFormatPr baseColWidth="10" defaultRowHeight="16"/>
  <cols>
    <col min="1" max="1" width="35.1640625" bestFit="1" customWidth="1"/>
  </cols>
  <sheetData>
    <row r="1" spans="1:6">
      <c r="A1" s="9" t="s">
        <v>83</v>
      </c>
      <c r="B1" s="10"/>
      <c r="C1" s="10"/>
      <c r="D1" s="10"/>
      <c r="E1" s="10"/>
      <c r="F1" s="10"/>
    </row>
    <row r="3" spans="1:6" ht="51">
      <c r="A3" s="4" t="s">
        <v>81</v>
      </c>
      <c r="B3" s="8" t="s">
        <v>29</v>
      </c>
      <c r="C3" s="8" t="s">
        <v>30</v>
      </c>
      <c r="D3" s="8" t="s">
        <v>31</v>
      </c>
      <c r="E3" s="8" t="s">
        <v>32</v>
      </c>
      <c r="F3" s="8" t="s">
        <v>33</v>
      </c>
    </row>
    <row r="4" spans="1:6">
      <c r="A4" s="1" t="s">
        <v>57</v>
      </c>
    </row>
    <row r="5" spans="1:6">
      <c r="A5" t="s">
        <v>54</v>
      </c>
      <c r="B5">
        <v>70105.289999999994</v>
      </c>
      <c r="C5">
        <v>70251.28</v>
      </c>
      <c r="D5">
        <v>59745.56</v>
      </c>
      <c r="E5">
        <v>48524.56</v>
      </c>
      <c r="F5">
        <v>46807.34</v>
      </c>
    </row>
    <row r="6" spans="1:6">
      <c r="A6" t="s">
        <v>55</v>
      </c>
      <c r="B6">
        <v>4664.4799999999996</v>
      </c>
      <c r="C6">
        <v>4208.01</v>
      </c>
      <c r="D6">
        <v>3404.29</v>
      </c>
      <c r="E6">
        <v>3039.43</v>
      </c>
      <c r="F6">
        <v>1187.6400000000001</v>
      </c>
    </row>
    <row r="8" spans="1:6" s="2" customFormat="1">
      <c r="A8" s="2" t="s">
        <v>56</v>
      </c>
      <c r="B8" s="2">
        <v>65440.81</v>
      </c>
      <c r="C8" s="2">
        <v>66043.27</v>
      </c>
      <c r="D8" s="2">
        <v>56341.27</v>
      </c>
      <c r="E8" s="2">
        <v>45485.13</v>
      </c>
      <c r="F8" s="2">
        <v>45619.7</v>
      </c>
    </row>
    <row r="10" spans="1:6">
      <c r="A10" s="2" t="s">
        <v>80</v>
      </c>
    </row>
    <row r="11" spans="1:6">
      <c r="A11" t="s">
        <v>58</v>
      </c>
      <c r="B11">
        <v>-370.71</v>
      </c>
      <c r="C11">
        <v>-39.5</v>
      </c>
      <c r="D11">
        <v>-566.46</v>
      </c>
      <c r="E11">
        <v>-526.86</v>
      </c>
      <c r="F11">
        <v>-176.34</v>
      </c>
    </row>
    <row r="12" spans="1:6">
      <c r="A12" t="s">
        <v>59</v>
      </c>
      <c r="B12">
        <v>27352.81</v>
      </c>
      <c r="C12">
        <v>28919.68</v>
      </c>
      <c r="D12">
        <v>26798.98</v>
      </c>
      <c r="E12">
        <v>20501.48</v>
      </c>
      <c r="F12">
        <v>17411.47</v>
      </c>
    </row>
    <row r="13" spans="1:6">
      <c r="A13" t="s">
        <v>60</v>
      </c>
      <c r="B13">
        <v>1083.6500000000001</v>
      </c>
      <c r="C13">
        <v>1199.8399999999999</v>
      </c>
      <c r="D13">
        <v>864.05</v>
      </c>
      <c r="E13">
        <v>672.11</v>
      </c>
      <c r="F13">
        <v>744.55</v>
      </c>
    </row>
    <row r="14" spans="1:6">
      <c r="A14" t="s">
        <v>61</v>
      </c>
      <c r="B14">
        <v>3732.23</v>
      </c>
      <c r="C14">
        <v>3569.46</v>
      </c>
      <c r="D14">
        <v>3061.99</v>
      </c>
      <c r="E14">
        <v>2820.95</v>
      </c>
      <c r="F14">
        <v>2658.21</v>
      </c>
    </row>
    <row r="15" spans="1:6">
      <c r="A15" t="s">
        <v>62</v>
      </c>
      <c r="B15">
        <v>2872.13</v>
      </c>
      <c r="C15">
        <v>2647.52</v>
      </c>
      <c r="D15">
        <v>2197.34</v>
      </c>
      <c r="E15">
        <v>1644.59</v>
      </c>
      <c r="F15">
        <v>1993.6</v>
      </c>
    </row>
    <row r="16" spans="1:6">
      <c r="A16" t="s">
        <v>63</v>
      </c>
      <c r="B16">
        <v>1636.62</v>
      </c>
      <c r="C16">
        <v>1376.3</v>
      </c>
      <c r="D16">
        <v>1123.1099999999999</v>
      </c>
      <c r="E16">
        <v>1004.83</v>
      </c>
      <c r="F16">
        <v>1286.46</v>
      </c>
    </row>
    <row r="17" spans="1:6">
      <c r="A17" t="s">
        <v>64</v>
      </c>
      <c r="B17">
        <v>3329.5</v>
      </c>
      <c r="C17">
        <v>3122.44</v>
      </c>
      <c r="D17">
        <v>2881.13</v>
      </c>
      <c r="E17">
        <v>2734.93</v>
      </c>
      <c r="F17">
        <v>2554.33</v>
      </c>
    </row>
    <row r="18" spans="1:6">
      <c r="A18" t="s">
        <v>65</v>
      </c>
      <c r="B18">
        <v>1352.66</v>
      </c>
      <c r="C18">
        <v>1280.72</v>
      </c>
      <c r="D18">
        <v>1087.6600000000001</v>
      </c>
      <c r="E18">
        <v>1100.4000000000001</v>
      </c>
      <c r="F18">
        <v>1230.1600000000001</v>
      </c>
    </row>
    <row r="19" spans="1:6">
      <c r="A19" t="s">
        <v>66</v>
      </c>
    </row>
    <row r="21" spans="1:6" s="2" customFormat="1">
      <c r="A21" s="2" t="s">
        <v>67</v>
      </c>
      <c r="B21" s="2">
        <v>40988.89</v>
      </c>
      <c r="C21" s="2">
        <v>42076.46</v>
      </c>
      <c r="D21" s="2">
        <v>37447.800000000003</v>
      </c>
      <c r="E21" s="2">
        <v>29952.43</v>
      </c>
      <c r="F21" s="2">
        <v>27702.44</v>
      </c>
    </row>
    <row r="23" spans="1:6">
      <c r="A23" t="s">
        <v>68</v>
      </c>
      <c r="B23">
        <v>24451.919999999998</v>
      </c>
      <c r="C23">
        <v>23966.81</v>
      </c>
      <c r="D23">
        <v>18893.47</v>
      </c>
      <c r="E23">
        <v>15532.7</v>
      </c>
      <c r="F23">
        <v>17917.259999999998</v>
      </c>
    </row>
    <row r="24" spans="1:6">
      <c r="A24" t="s">
        <v>69</v>
      </c>
      <c r="B24">
        <v>3595.18</v>
      </c>
      <c r="C24">
        <v>2447.04</v>
      </c>
      <c r="D24">
        <v>2648.74</v>
      </c>
      <c r="E24">
        <v>3252.26</v>
      </c>
      <c r="F24">
        <v>3025.37</v>
      </c>
    </row>
    <row r="26" spans="1:6" s="2" customFormat="1">
      <c r="A26" s="2" t="s">
        <v>70</v>
      </c>
      <c r="B26" s="2">
        <v>28047.1</v>
      </c>
      <c r="C26" s="2">
        <v>26413.85</v>
      </c>
      <c r="D26" s="2">
        <v>21542.21</v>
      </c>
      <c r="E26" s="2">
        <v>18784.96</v>
      </c>
      <c r="F26" s="2">
        <v>20942.63</v>
      </c>
    </row>
    <row r="28" spans="1:6">
      <c r="A28" t="s">
        <v>71</v>
      </c>
      <c r="B28">
        <v>75.94</v>
      </c>
      <c r="C28">
        <v>73.58</v>
      </c>
      <c r="D28">
        <v>60.53</v>
      </c>
      <c r="E28">
        <v>58.94</v>
      </c>
      <c r="F28">
        <v>80.44</v>
      </c>
    </row>
    <row r="29" spans="1:6">
      <c r="A29" t="s">
        <v>72</v>
      </c>
      <c r="B29">
        <v>27971.16</v>
      </c>
      <c r="C29">
        <v>26340.27</v>
      </c>
      <c r="D29">
        <v>21481.68</v>
      </c>
      <c r="E29">
        <v>18726.02</v>
      </c>
      <c r="F29">
        <v>20862.189999999999</v>
      </c>
    </row>
    <row r="30" spans="1:6">
      <c r="A30" t="s">
        <v>73</v>
      </c>
      <c r="B30">
        <v>1647.82</v>
      </c>
      <c r="C30">
        <v>1662.73</v>
      </c>
      <c r="D30">
        <v>1652.15</v>
      </c>
      <c r="E30">
        <v>1561.83</v>
      </c>
      <c r="F30">
        <v>1563.27</v>
      </c>
    </row>
    <row r="31" spans="1:6">
      <c r="A31" t="s">
        <v>74</v>
      </c>
      <c r="B31">
        <v>26323.34</v>
      </c>
      <c r="C31">
        <v>24677.54</v>
      </c>
      <c r="D31">
        <v>19829.53</v>
      </c>
      <c r="E31">
        <v>17164.189999999999</v>
      </c>
      <c r="F31">
        <v>19298.919999999998</v>
      </c>
    </row>
    <row r="32" spans="1:6">
      <c r="A32" t="s">
        <v>75</v>
      </c>
    </row>
    <row r="33" spans="1:6">
      <c r="A33" t="s">
        <v>76</v>
      </c>
      <c r="B33">
        <v>-7.57</v>
      </c>
      <c r="C33">
        <v>72.87</v>
      </c>
      <c r="F33">
        <v>-132.11000000000001</v>
      </c>
    </row>
    <row r="35" spans="1:6" s="2" customFormat="1">
      <c r="A35" s="2" t="s">
        <v>77</v>
      </c>
      <c r="B35" s="2">
        <v>26315.77</v>
      </c>
      <c r="C35" s="2">
        <v>24750.41</v>
      </c>
      <c r="D35" s="2">
        <v>19829.53</v>
      </c>
      <c r="E35" s="2">
        <v>17164.189999999999</v>
      </c>
      <c r="F35" s="2">
        <v>19166.810000000001</v>
      </c>
    </row>
    <row r="37" spans="1:6" s="2" customFormat="1">
      <c r="A37" s="2" t="s">
        <v>78</v>
      </c>
      <c r="B37" s="2">
        <v>5893.8</v>
      </c>
      <c r="C37" s="2">
        <v>5997.1</v>
      </c>
      <c r="D37" s="2">
        <v>4771.7</v>
      </c>
      <c r="E37" s="2">
        <v>4132.51</v>
      </c>
      <c r="F37" s="2">
        <v>4030.76</v>
      </c>
    </row>
    <row r="39" spans="1:6" s="2" customFormat="1">
      <c r="A39" s="2" t="s">
        <v>79</v>
      </c>
      <c r="B39" s="2">
        <v>20421.97</v>
      </c>
      <c r="C39" s="2">
        <v>18753.310000000001</v>
      </c>
      <c r="D39" s="2">
        <v>15057.83</v>
      </c>
      <c r="E39" s="2">
        <v>13031.68</v>
      </c>
      <c r="F39" s="2">
        <v>15136.05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59650-867A-3E44-B4F9-02377207E642}">
  <dimension ref="A1:F43"/>
  <sheetViews>
    <sheetView workbookViewId="0">
      <selection activeCell="B2" sqref="B2:F2"/>
    </sheetView>
  </sheetViews>
  <sheetFormatPr baseColWidth="10" defaultRowHeight="16"/>
  <cols>
    <col min="1" max="1" width="60.33203125" bestFit="1" customWidth="1"/>
  </cols>
  <sheetData>
    <row r="1" spans="1:6">
      <c r="A1" s="9" t="s">
        <v>114</v>
      </c>
      <c r="B1" s="10"/>
      <c r="C1" s="10"/>
      <c r="D1" s="10"/>
      <c r="E1" s="10"/>
      <c r="F1" s="10"/>
    </row>
    <row r="2" spans="1:6" ht="51">
      <c r="B2" s="8" t="s">
        <v>29</v>
      </c>
      <c r="C2" s="8" t="s">
        <v>30</v>
      </c>
      <c r="D2" s="8" t="s">
        <v>31</v>
      </c>
      <c r="E2" s="8" t="s">
        <v>32</v>
      </c>
      <c r="F2" s="8" t="s">
        <v>33</v>
      </c>
    </row>
    <row r="3" spans="1:6">
      <c r="A3" s="2" t="s">
        <v>84</v>
      </c>
    </row>
    <row r="4" spans="1:6">
      <c r="A4" s="11" t="s">
        <v>77</v>
      </c>
      <c r="B4">
        <v>26315.77</v>
      </c>
      <c r="C4">
        <v>24750.41</v>
      </c>
      <c r="D4">
        <v>19829.53</v>
      </c>
      <c r="E4">
        <v>17164.189999999999</v>
      </c>
      <c r="F4">
        <v>19166.810000000001</v>
      </c>
    </row>
    <row r="5" spans="1:6">
      <c r="A5" s="11" t="s">
        <v>85</v>
      </c>
      <c r="B5">
        <v>-1456.89</v>
      </c>
      <c r="C5">
        <v>-438.52</v>
      </c>
      <c r="D5">
        <v>-695.82</v>
      </c>
      <c r="E5">
        <v>-1318.78</v>
      </c>
      <c r="F5">
        <v>-1128.49</v>
      </c>
    </row>
    <row r="6" spans="1:6">
      <c r="A6" s="11" t="s">
        <v>86</v>
      </c>
      <c r="B6">
        <v>-3057.8</v>
      </c>
      <c r="C6">
        <v>-599.6</v>
      </c>
      <c r="D6">
        <v>184.1</v>
      </c>
      <c r="E6">
        <v>-394.93</v>
      </c>
      <c r="F6">
        <v>418</v>
      </c>
    </row>
    <row r="7" spans="1:6">
      <c r="A7" s="11" t="s">
        <v>87</v>
      </c>
      <c r="B7">
        <v>21801.08</v>
      </c>
      <c r="C7">
        <v>23712.29</v>
      </c>
      <c r="D7">
        <v>19317.810000000001</v>
      </c>
      <c r="E7">
        <v>15450.48</v>
      </c>
      <c r="F7">
        <v>18456.32</v>
      </c>
    </row>
    <row r="8" spans="1:6">
      <c r="A8" s="11" t="s">
        <v>88</v>
      </c>
      <c r="B8">
        <v>-5682.85</v>
      </c>
      <c r="C8">
        <v>-5800.59</v>
      </c>
      <c r="D8">
        <v>-4510.0200000000004</v>
      </c>
      <c r="E8">
        <v>-3956.62</v>
      </c>
      <c r="F8">
        <v>-4650.1400000000003</v>
      </c>
    </row>
    <row r="10" spans="1:6" s="2" customFormat="1">
      <c r="A10" s="2" t="s">
        <v>89</v>
      </c>
      <c r="B10" s="2">
        <v>16118.23</v>
      </c>
      <c r="C10" s="2">
        <v>17911.7</v>
      </c>
      <c r="D10" s="2">
        <v>14807.79</v>
      </c>
      <c r="E10" s="2">
        <v>11493.86</v>
      </c>
      <c r="F10" s="2">
        <v>13806.18</v>
      </c>
    </row>
    <row r="13" spans="1:6">
      <c r="A13" s="2" t="s">
        <v>100</v>
      </c>
    </row>
    <row r="14" spans="1:6">
      <c r="A14" t="s">
        <v>90</v>
      </c>
      <c r="B14">
        <v>-2647.23</v>
      </c>
      <c r="C14">
        <v>-1858.32</v>
      </c>
      <c r="D14">
        <v>-1812.03</v>
      </c>
      <c r="E14">
        <v>-1582.09</v>
      </c>
      <c r="F14">
        <v>-2140.35</v>
      </c>
    </row>
    <row r="15" spans="1:6">
      <c r="A15" t="s">
        <v>91</v>
      </c>
      <c r="B15">
        <v>100.85</v>
      </c>
      <c r="C15">
        <v>48.86</v>
      </c>
      <c r="D15">
        <v>137.22</v>
      </c>
      <c r="E15">
        <v>2.66</v>
      </c>
      <c r="F15">
        <v>26.75</v>
      </c>
    </row>
    <row r="16" spans="1:6">
      <c r="A16" t="s">
        <v>92</v>
      </c>
      <c r="B16">
        <v>-71342.23</v>
      </c>
      <c r="C16">
        <v>-86204.4</v>
      </c>
      <c r="D16">
        <v>-71640.800000000003</v>
      </c>
      <c r="E16">
        <v>-59089.38</v>
      </c>
      <c r="F16">
        <v>-82043.100000000006</v>
      </c>
    </row>
    <row r="17" spans="1:6">
      <c r="A17" t="s">
        <v>93</v>
      </c>
      <c r="B17">
        <v>75061.34</v>
      </c>
      <c r="C17">
        <v>82310.44</v>
      </c>
      <c r="D17">
        <v>70482.259999999995</v>
      </c>
      <c r="E17">
        <v>65601.77</v>
      </c>
      <c r="F17">
        <v>76850.960000000006</v>
      </c>
    </row>
    <row r="18" spans="1:6">
      <c r="A18" t="s">
        <v>94</v>
      </c>
      <c r="B18">
        <v>-1050.3499999999999</v>
      </c>
      <c r="C18">
        <v>-1166.1400000000001</v>
      </c>
      <c r="D18">
        <v>-427.24</v>
      </c>
      <c r="E18">
        <v>-361.57</v>
      </c>
      <c r="F18">
        <v>-202.39</v>
      </c>
    </row>
    <row r="19" spans="1:6">
      <c r="A19" t="s">
        <v>95</v>
      </c>
      <c r="B19">
        <v>990.35</v>
      </c>
      <c r="C19">
        <v>556.9</v>
      </c>
      <c r="D19">
        <v>857.46</v>
      </c>
      <c r="E19">
        <v>723.94</v>
      </c>
      <c r="F19">
        <v>551.11</v>
      </c>
    </row>
    <row r="20" spans="1:6">
      <c r="A20" t="s">
        <v>96</v>
      </c>
      <c r="B20">
        <v>1016.53</v>
      </c>
      <c r="C20">
        <v>1216.27</v>
      </c>
      <c r="D20">
        <v>962.97</v>
      </c>
      <c r="E20">
        <v>1199.3599999999999</v>
      </c>
      <c r="F20">
        <v>1437.26</v>
      </c>
    </row>
    <row r="21" spans="1:6">
      <c r="A21" t="s">
        <v>97</v>
      </c>
      <c r="B21">
        <v>-1.71</v>
      </c>
      <c r="C21">
        <v>0.77</v>
      </c>
      <c r="D21">
        <v>-5.65</v>
      </c>
      <c r="E21">
        <v>3.2</v>
      </c>
      <c r="F21">
        <v>3.05</v>
      </c>
    </row>
    <row r="22" spans="1:6">
      <c r="A22" t="s">
        <v>98</v>
      </c>
      <c r="C22">
        <v>-63.75</v>
      </c>
      <c r="D22">
        <v>-71.25</v>
      </c>
    </row>
    <row r="24" spans="1:6" s="2" customFormat="1">
      <c r="A24" s="2" t="s">
        <v>99</v>
      </c>
      <c r="B24" s="2">
        <v>2127.5500000000002</v>
      </c>
      <c r="C24" s="2">
        <v>-5159.37</v>
      </c>
      <c r="D24" s="2">
        <v>-1517.06</v>
      </c>
      <c r="E24" s="2">
        <v>6497.89</v>
      </c>
      <c r="F24" s="2">
        <v>-5516.71</v>
      </c>
    </row>
    <row r="26" spans="1:6">
      <c r="A26" s="2" t="s">
        <v>101</v>
      </c>
    </row>
    <row r="28" spans="1:6">
      <c r="A28" t="s">
        <v>102</v>
      </c>
    </row>
    <row r="29" spans="1:6">
      <c r="A29" t="s">
        <v>103</v>
      </c>
      <c r="B29">
        <v>-1.26</v>
      </c>
      <c r="C29">
        <v>-0.74</v>
      </c>
      <c r="D29">
        <v>-0.35</v>
      </c>
      <c r="E29">
        <v>-2.2599999999999998</v>
      </c>
      <c r="F29">
        <v>-3.23</v>
      </c>
    </row>
    <row r="30" spans="1:6">
      <c r="A30" t="s">
        <v>104</v>
      </c>
      <c r="B30">
        <v>1442.83</v>
      </c>
      <c r="C30">
        <v>2477.39</v>
      </c>
      <c r="D30">
        <v>291.82</v>
      </c>
      <c r="E30">
        <v>290.64999999999998</v>
      </c>
      <c r="F30">
        <v>625.29999999999995</v>
      </c>
    </row>
    <row r="31" spans="1:6">
      <c r="A31" t="s">
        <v>105</v>
      </c>
      <c r="B31">
        <v>-19606.060000000001</v>
      </c>
      <c r="C31">
        <v>-15150.44</v>
      </c>
      <c r="D31">
        <v>-13547.07</v>
      </c>
      <c r="E31">
        <v>-18629.29</v>
      </c>
      <c r="F31">
        <v>-7048.71</v>
      </c>
    </row>
    <row r="32" spans="1:6">
      <c r="A32" t="s">
        <v>106</v>
      </c>
      <c r="B32">
        <v>-46.02</v>
      </c>
      <c r="C32">
        <v>-40.04</v>
      </c>
      <c r="D32">
        <v>-42.14</v>
      </c>
      <c r="E32">
        <v>-43.47</v>
      </c>
      <c r="F32">
        <v>-45.54</v>
      </c>
    </row>
    <row r="33" spans="1:6">
      <c r="A33" t="s">
        <v>107</v>
      </c>
    </row>
    <row r="34" spans="1:6">
      <c r="A34" t="s">
        <v>108</v>
      </c>
      <c r="C34">
        <v>20.43</v>
      </c>
      <c r="E34">
        <v>13.98</v>
      </c>
      <c r="F34">
        <v>-1373.52</v>
      </c>
    </row>
    <row r="35" spans="1:6">
      <c r="A35" t="s">
        <v>109</v>
      </c>
      <c r="B35">
        <v>-44.52</v>
      </c>
      <c r="C35">
        <v>-37.03</v>
      </c>
      <c r="D35">
        <v>-39.29</v>
      </c>
      <c r="E35">
        <v>-8.5</v>
      </c>
      <c r="F35">
        <v>-45.17</v>
      </c>
    </row>
    <row r="37" spans="1:6" s="2" customFormat="1">
      <c r="A37" s="2" t="s">
        <v>110</v>
      </c>
      <c r="B37" s="2">
        <v>-18255.03</v>
      </c>
      <c r="C37" s="2">
        <v>-12730.43</v>
      </c>
      <c r="D37" s="2">
        <v>-13337.03</v>
      </c>
      <c r="E37" s="2">
        <v>-18378.89</v>
      </c>
      <c r="F37" s="2">
        <v>-7890.87</v>
      </c>
    </row>
    <row r="39" spans="1:6" s="2" customFormat="1">
      <c r="A39" s="12" t="s">
        <v>111</v>
      </c>
      <c r="B39" s="2">
        <f>B10+B24+B37</f>
        <v>-9.25</v>
      </c>
      <c r="C39" s="2">
        <f t="shared" ref="C39:F39" si="0">C10+C24+C37</f>
        <v>21.900000000001455</v>
      </c>
      <c r="D39" s="2">
        <f t="shared" si="0"/>
        <v>-46.299999999999272</v>
      </c>
      <c r="E39" s="2">
        <f t="shared" si="0"/>
        <v>-387.13999999999942</v>
      </c>
      <c r="F39" s="2">
        <f t="shared" si="0"/>
        <v>398.60000000000127</v>
      </c>
    </row>
    <row r="41" spans="1:6" s="2" customFormat="1">
      <c r="A41" s="2" t="s">
        <v>112</v>
      </c>
      <c r="B41" s="2">
        <v>206.88</v>
      </c>
      <c r="C41" s="2">
        <v>184.98</v>
      </c>
      <c r="D41" s="2">
        <v>231.28</v>
      </c>
      <c r="E41" s="2">
        <v>561.35</v>
      </c>
      <c r="F41" s="2">
        <v>162.75</v>
      </c>
    </row>
    <row r="43" spans="1:6" s="2" customFormat="1">
      <c r="A43" s="2" t="s">
        <v>113</v>
      </c>
      <c r="B43" s="2">
        <v>197.63</v>
      </c>
      <c r="C43" s="2">
        <v>206.88</v>
      </c>
      <c r="D43" s="2">
        <v>184.98</v>
      </c>
      <c r="E43" s="2">
        <v>231.28</v>
      </c>
      <c r="F43" s="2">
        <v>561.35</v>
      </c>
    </row>
  </sheetData>
  <mergeCells count="1"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A6B33-CFA7-2047-8366-A5128C282B36}">
  <dimension ref="A2:G23"/>
  <sheetViews>
    <sheetView topLeftCell="A24" workbookViewId="0">
      <selection activeCell="N23" sqref="N23:T34"/>
    </sheetView>
  </sheetViews>
  <sheetFormatPr baseColWidth="10" defaultRowHeight="16"/>
  <cols>
    <col min="1" max="1" width="25.5" customWidth="1"/>
    <col min="2" max="2" width="12.1640625" bestFit="1" customWidth="1"/>
    <col min="3" max="3" width="13" bestFit="1" customWidth="1"/>
    <col min="7" max="7" width="45.1640625" bestFit="1" customWidth="1"/>
  </cols>
  <sheetData>
    <row r="2" spans="1:7">
      <c r="A2" s="7" t="s">
        <v>145</v>
      </c>
      <c r="B2" s="7"/>
      <c r="C2" s="7"/>
      <c r="D2" s="7"/>
      <c r="E2" s="7"/>
      <c r="F2" s="7"/>
      <c r="G2" s="7"/>
    </row>
    <row r="3" spans="1:7">
      <c r="A3" s="7"/>
      <c r="B3" s="7"/>
      <c r="C3" s="7"/>
      <c r="D3" s="7"/>
      <c r="E3" s="7"/>
      <c r="F3" s="7"/>
      <c r="G3" s="7"/>
    </row>
    <row r="5" spans="1:7" ht="17" thickBot="1"/>
    <row r="6" spans="1:7" ht="51">
      <c r="A6" s="15"/>
      <c r="B6" s="16" t="s">
        <v>29</v>
      </c>
      <c r="C6" s="16" t="s">
        <v>30</v>
      </c>
      <c r="D6" s="16" t="s">
        <v>31</v>
      </c>
      <c r="E6" s="16" t="s">
        <v>32</v>
      </c>
      <c r="F6" s="16" t="s">
        <v>33</v>
      </c>
      <c r="G6" s="17"/>
    </row>
    <row r="7" spans="1:7" s="13" customFormat="1" ht="19">
      <c r="A7" s="18" t="s">
        <v>117</v>
      </c>
      <c r="B7" s="14">
        <v>2024</v>
      </c>
      <c r="C7" s="14">
        <v>2023</v>
      </c>
      <c r="D7" s="14">
        <v>2022</v>
      </c>
      <c r="E7" s="14">
        <v>2021</v>
      </c>
      <c r="F7" s="14">
        <v>2020</v>
      </c>
      <c r="G7" s="19"/>
    </row>
    <row r="8" spans="1:7">
      <c r="A8" s="20" t="s">
        <v>115</v>
      </c>
      <c r="B8" s="29">
        <f>'Balance Sheet'!B27/'Balance Sheet'!B62</f>
        <v>2.9052676429108191</v>
      </c>
      <c r="C8" s="29">
        <f>'Balance Sheet'!C27/'Balance Sheet'!C62</f>
        <v>2.8354153880353943</v>
      </c>
      <c r="D8" s="29">
        <f>'Balance Sheet'!D27/'Balance Sheet'!D62</f>
        <v>2.695745546515143</v>
      </c>
      <c r="E8" s="29">
        <f>'Balance Sheet'!E27/'Balance Sheet'!E62</f>
        <v>3.1271276151347314</v>
      </c>
      <c r="F8" s="29">
        <f>'Balance Sheet'!F27/'Balance Sheet'!F62</f>
        <v>4.0164224080550888</v>
      </c>
      <c r="G8" s="22" t="s">
        <v>132</v>
      </c>
    </row>
    <row r="9" spans="1:7">
      <c r="A9" s="20" t="s">
        <v>116</v>
      </c>
      <c r="B9" s="29">
        <f>('Balance Sheet'!B27-'Balance Sheet'!B21)/'Balance Sheet'!B62</f>
        <v>1.8878782435981796</v>
      </c>
      <c r="C9" s="29">
        <f>('Balance Sheet'!C27-'Balance Sheet'!C21)/'Balance Sheet'!C62</f>
        <v>1.9821434612206237</v>
      </c>
      <c r="D9" s="29">
        <f>('Balance Sheet'!D27-'Balance Sheet'!D21)/'Balance Sheet'!D62</f>
        <v>1.8247147391247147</v>
      </c>
      <c r="E9" s="29">
        <f>('Balance Sheet'!E27-'Balance Sheet'!E21)/'Balance Sheet'!E62</f>
        <v>2.1962335179551697</v>
      </c>
      <c r="F9" s="29">
        <f>('Balance Sheet'!F27-'Balance Sheet'!F21)/'Balance Sheet'!F62</f>
        <v>3.1320888814565526</v>
      </c>
      <c r="G9" s="22" t="s">
        <v>133</v>
      </c>
    </row>
    <row r="10" spans="1:7" s="13" customFormat="1" ht="19">
      <c r="A10" s="18" t="s">
        <v>118</v>
      </c>
      <c r="B10" s="30">
        <v>2024</v>
      </c>
      <c r="C10" s="30">
        <v>2023</v>
      </c>
      <c r="D10" s="30">
        <v>2022</v>
      </c>
      <c r="E10" s="30">
        <v>2021</v>
      </c>
      <c r="F10" s="30">
        <v>2020</v>
      </c>
      <c r="G10" s="23"/>
    </row>
    <row r="11" spans="1:7">
      <c r="A11" s="20" t="s">
        <v>119</v>
      </c>
      <c r="B11" s="29">
        <v>0</v>
      </c>
      <c r="C11" s="29">
        <v>0</v>
      </c>
      <c r="D11" s="29">
        <v>0</v>
      </c>
      <c r="E11" s="29">
        <v>0</v>
      </c>
      <c r="F11" s="29">
        <v>0</v>
      </c>
      <c r="G11" s="22" t="s">
        <v>134</v>
      </c>
    </row>
    <row r="12" spans="1:7">
      <c r="A12" s="20" t="s">
        <v>120</v>
      </c>
      <c r="B12" s="29">
        <v>347.53</v>
      </c>
      <c r="C12" s="29">
        <v>337.37</v>
      </c>
      <c r="D12" s="29">
        <v>328.6</v>
      </c>
      <c r="E12" s="29">
        <v>292.20999999999998</v>
      </c>
      <c r="F12" s="29">
        <v>239.27</v>
      </c>
      <c r="G12" s="22" t="s">
        <v>135</v>
      </c>
    </row>
    <row r="13" spans="1:7" s="13" customFormat="1" ht="19">
      <c r="A13" s="24" t="s">
        <v>121</v>
      </c>
      <c r="B13" s="30">
        <v>2024</v>
      </c>
      <c r="C13" s="30">
        <v>2023</v>
      </c>
      <c r="D13" s="30">
        <v>2022</v>
      </c>
      <c r="E13" s="30">
        <v>2021</v>
      </c>
      <c r="F13" s="30">
        <v>2020</v>
      </c>
      <c r="G13" s="23"/>
    </row>
    <row r="14" spans="1:7">
      <c r="A14" s="20" t="s">
        <v>122</v>
      </c>
      <c r="B14" s="29">
        <v>0.83</v>
      </c>
      <c r="C14" s="29">
        <v>0.89</v>
      </c>
      <c r="D14" s="29">
        <v>0.81</v>
      </c>
      <c r="E14" s="29">
        <v>0.66</v>
      </c>
      <c r="F14" s="29">
        <v>0.65</v>
      </c>
      <c r="G14" s="22" t="s">
        <v>136</v>
      </c>
    </row>
    <row r="15" spans="1:7">
      <c r="A15" s="20" t="s">
        <v>123</v>
      </c>
      <c r="B15" s="29">
        <v>6.04</v>
      </c>
      <c r="C15" s="29">
        <v>6.82</v>
      </c>
      <c r="D15" s="29">
        <v>6.14</v>
      </c>
      <c r="E15" s="29">
        <v>5.54</v>
      </c>
      <c r="F15" s="29">
        <v>5.99</v>
      </c>
      <c r="G15" s="22" t="s">
        <v>137</v>
      </c>
    </row>
    <row r="16" spans="1:7">
      <c r="A16" s="20" t="s">
        <v>124</v>
      </c>
      <c r="B16" s="29">
        <v>24.89</v>
      </c>
      <c r="C16" s="29">
        <v>32.880000000000003</v>
      </c>
      <c r="D16" s="29">
        <v>29.56</v>
      </c>
      <c r="E16" s="29">
        <v>23.2</v>
      </c>
      <c r="F16" s="29">
        <v>16.309999999999999</v>
      </c>
      <c r="G16" s="22" t="s">
        <v>138</v>
      </c>
    </row>
    <row r="17" spans="1:7">
      <c r="A17" s="20" t="s">
        <v>125</v>
      </c>
      <c r="B17" s="29">
        <v>1.98</v>
      </c>
      <c r="C17" s="29">
        <v>2.15</v>
      </c>
      <c r="D17" s="29">
        <v>1.97</v>
      </c>
      <c r="E17" s="29">
        <v>1.76</v>
      </c>
      <c r="F17" s="29">
        <v>1.92</v>
      </c>
      <c r="G17" s="22" t="s">
        <v>139</v>
      </c>
    </row>
    <row r="18" spans="1:7" ht="19">
      <c r="A18" s="25" t="s">
        <v>128</v>
      </c>
      <c r="B18" s="30">
        <v>2024</v>
      </c>
      <c r="C18" s="30">
        <v>2023</v>
      </c>
      <c r="D18" s="30">
        <v>2022</v>
      </c>
      <c r="E18" s="30">
        <v>2021</v>
      </c>
      <c r="F18" s="30">
        <v>2020</v>
      </c>
      <c r="G18" s="22"/>
    </row>
    <row r="19" spans="1:7">
      <c r="A19" s="20" t="s">
        <v>126</v>
      </c>
      <c r="B19" s="29">
        <v>24.08</v>
      </c>
      <c r="C19" s="29">
        <v>23.84</v>
      </c>
      <c r="D19" s="29">
        <v>20.53</v>
      </c>
      <c r="E19" s="29">
        <v>17.75</v>
      </c>
      <c r="F19" s="29">
        <v>20.87</v>
      </c>
      <c r="G19" s="22" t="s">
        <v>140</v>
      </c>
    </row>
    <row r="20" spans="1:7">
      <c r="A20" s="20" t="s">
        <v>127</v>
      </c>
      <c r="B20" s="29">
        <v>29.47</v>
      </c>
      <c r="C20" s="29">
        <v>29.55</v>
      </c>
      <c r="D20" s="29">
        <v>25.66</v>
      </c>
      <c r="E20" s="29">
        <v>21.85</v>
      </c>
      <c r="F20" s="29">
        <v>25.66</v>
      </c>
      <c r="G20" s="22" t="s">
        <v>141</v>
      </c>
    </row>
    <row r="21" spans="1:7">
      <c r="A21" s="20" t="s">
        <v>129</v>
      </c>
      <c r="B21" s="29">
        <f>'Income Statement'!B35/'Income Statement'!B5</f>
        <v>0.37537495387295311</v>
      </c>
      <c r="C21" s="29">
        <f>'Income Statement'!C35/'Income Statement'!C5</f>
        <v>0.35231258419775413</v>
      </c>
      <c r="D21" s="29">
        <f>'Income Statement'!D35/'Income Statement'!D5</f>
        <v>0.33189964241694275</v>
      </c>
      <c r="E21" s="29">
        <f>'Income Statement'!E35/'Income Statement'!E5</f>
        <v>0.35372170298916672</v>
      </c>
      <c r="F21" s="29">
        <f>'Income Statement'!F35/'Income Statement'!F5</f>
        <v>0.40948299988847908</v>
      </c>
      <c r="G21" s="22" t="s">
        <v>142</v>
      </c>
    </row>
    <row r="22" spans="1:7">
      <c r="A22" s="20" t="s">
        <v>130</v>
      </c>
      <c r="B22" s="29">
        <f>'Income Statement'!B39/'Income Statement'!B5</f>
        <v>0.29130426534146003</v>
      </c>
      <c r="C22" s="29">
        <f>'Income Statement'!C39/'Income Statement'!C5</f>
        <v>0.26694616809828947</v>
      </c>
      <c r="D22" s="29">
        <f>'Income Statement'!D39/'Income Statement'!D5</f>
        <v>0.25203261966244855</v>
      </c>
      <c r="E22" s="29">
        <f>'Income Statement'!E39/'Income Statement'!E5</f>
        <v>0.26855843721200151</v>
      </c>
      <c r="F22" s="29">
        <f>'Income Statement'!F39/'Income Statement'!F5</f>
        <v>0.32336915535042154</v>
      </c>
      <c r="G22" s="22" t="s">
        <v>143</v>
      </c>
    </row>
    <row r="23" spans="1:7" ht="17" thickBot="1">
      <c r="A23" s="26" t="s">
        <v>131</v>
      </c>
      <c r="B23" s="31">
        <v>16.36</v>
      </c>
      <c r="C23" s="31">
        <v>15.09</v>
      </c>
      <c r="D23" s="31">
        <v>12.22</v>
      </c>
      <c r="E23" s="31">
        <v>10.59</v>
      </c>
      <c r="F23" s="31">
        <v>12.31</v>
      </c>
      <c r="G23" s="27" t="s">
        <v>144</v>
      </c>
    </row>
  </sheetData>
  <mergeCells count="1">
    <mergeCell ref="A2:G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D1666-DE6B-0749-80F3-EDAFB437CA04}">
  <dimension ref="E63:W71"/>
  <sheetViews>
    <sheetView tabSelected="1" workbookViewId="0">
      <selection activeCell="C16" sqref="C16"/>
    </sheetView>
  </sheetViews>
  <sheetFormatPr baseColWidth="10" defaultRowHeight="16"/>
  <sheetData>
    <row r="63" spans="5:16">
      <c r="F63" t="s">
        <v>115</v>
      </c>
      <c r="G63" t="s">
        <v>116</v>
      </c>
      <c r="J63" s="20" t="s">
        <v>119</v>
      </c>
      <c r="K63" s="20" t="s">
        <v>120</v>
      </c>
      <c r="N63" s="20" t="s">
        <v>122</v>
      </c>
      <c r="O63" s="20" t="s">
        <v>123</v>
      </c>
      <c r="P63" s="20" t="s">
        <v>125</v>
      </c>
    </row>
    <row r="64" spans="5:16">
      <c r="E64">
        <v>2024</v>
      </c>
      <c r="F64" s="21">
        <v>2.91</v>
      </c>
      <c r="G64">
        <v>1.89</v>
      </c>
      <c r="I64">
        <v>2024</v>
      </c>
      <c r="J64" s="29">
        <v>0</v>
      </c>
      <c r="K64" s="29">
        <v>347.53</v>
      </c>
      <c r="M64">
        <v>2024</v>
      </c>
      <c r="N64" s="29">
        <v>0.83</v>
      </c>
      <c r="O64" s="29">
        <v>6.04</v>
      </c>
      <c r="P64" s="29">
        <v>1.98</v>
      </c>
    </row>
    <row r="65" spans="5:23">
      <c r="E65">
        <v>2023</v>
      </c>
      <c r="F65" s="21">
        <v>2.84</v>
      </c>
      <c r="G65">
        <v>1.98</v>
      </c>
      <c r="I65">
        <v>2023</v>
      </c>
      <c r="J65" s="29">
        <v>0</v>
      </c>
      <c r="K65" s="29">
        <v>337.37</v>
      </c>
      <c r="M65">
        <v>2023</v>
      </c>
      <c r="N65" s="29">
        <v>0.89</v>
      </c>
      <c r="O65" s="29">
        <v>6.82</v>
      </c>
      <c r="P65" s="29">
        <v>2.15</v>
      </c>
    </row>
    <row r="66" spans="5:23" ht="17" thickBot="1">
      <c r="E66">
        <v>2022</v>
      </c>
      <c r="F66" s="21">
        <v>2.7</v>
      </c>
      <c r="G66">
        <v>1.82</v>
      </c>
      <c r="I66">
        <v>2022</v>
      </c>
      <c r="J66" s="29">
        <v>0</v>
      </c>
      <c r="K66" s="29">
        <v>328.6</v>
      </c>
      <c r="M66">
        <v>2022</v>
      </c>
      <c r="N66" s="29">
        <v>0.81</v>
      </c>
      <c r="O66" s="29">
        <v>6.14</v>
      </c>
      <c r="P66" s="29">
        <v>1.97</v>
      </c>
      <c r="U66" s="20" t="s">
        <v>126</v>
      </c>
      <c r="V66" s="20" t="s">
        <v>127</v>
      </c>
      <c r="W66" s="26" t="s">
        <v>131</v>
      </c>
    </row>
    <row r="67" spans="5:23" ht="17" thickBot="1">
      <c r="E67">
        <v>2021</v>
      </c>
      <c r="F67" s="28">
        <v>3.13</v>
      </c>
      <c r="G67">
        <v>2.2000000000000002</v>
      </c>
      <c r="I67">
        <v>2021</v>
      </c>
      <c r="J67" s="29">
        <v>0</v>
      </c>
      <c r="K67" s="29">
        <v>292.20999999999998</v>
      </c>
      <c r="M67">
        <v>2021</v>
      </c>
      <c r="N67" s="29">
        <v>0.66</v>
      </c>
      <c r="O67" s="29">
        <v>5.54</v>
      </c>
      <c r="P67" s="29">
        <v>1.76</v>
      </c>
      <c r="T67">
        <v>2024</v>
      </c>
      <c r="U67" s="29">
        <v>24.08</v>
      </c>
      <c r="V67" s="29">
        <v>29.47</v>
      </c>
      <c r="W67" s="31">
        <v>16.36</v>
      </c>
    </row>
    <row r="68" spans="5:23" ht="17" thickBot="1">
      <c r="E68">
        <v>2020</v>
      </c>
      <c r="F68" s="28">
        <v>4.0199999999999996</v>
      </c>
      <c r="G68">
        <v>3.13</v>
      </c>
      <c r="I68">
        <v>2020</v>
      </c>
      <c r="J68" s="29">
        <v>0</v>
      </c>
      <c r="K68" s="29">
        <v>239.27</v>
      </c>
      <c r="M68">
        <v>2020</v>
      </c>
      <c r="N68" s="29">
        <v>0.65</v>
      </c>
      <c r="O68" s="29">
        <v>5.99</v>
      </c>
      <c r="P68" s="29">
        <v>1.92</v>
      </c>
      <c r="T68">
        <v>2023</v>
      </c>
      <c r="U68" s="29">
        <v>23.84</v>
      </c>
      <c r="V68" s="29">
        <v>29.55</v>
      </c>
      <c r="W68" s="31">
        <v>15.09</v>
      </c>
    </row>
    <row r="69" spans="5:23" ht="17" thickBot="1">
      <c r="T69">
        <v>2022</v>
      </c>
      <c r="U69" s="29">
        <v>20.53</v>
      </c>
      <c r="V69" s="29">
        <v>25.66</v>
      </c>
      <c r="W69" s="31">
        <v>12.22</v>
      </c>
    </row>
    <row r="70" spans="5:23" ht="17" thickBot="1">
      <c r="T70">
        <v>2021</v>
      </c>
      <c r="U70" s="29">
        <v>17.75</v>
      </c>
      <c r="V70" s="29">
        <v>21.85</v>
      </c>
      <c r="W70" s="31">
        <v>10.59</v>
      </c>
    </row>
    <row r="71" spans="5:23" ht="17" thickBot="1">
      <c r="T71">
        <v>2020</v>
      </c>
      <c r="U71" s="29">
        <v>20.87</v>
      </c>
      <c r="V71" s="29">
        <v>25.66</v>
      </c>
      <c r="W71" s="31">
        <v>12.31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Balance Sheet</vt:lpstr>
      <vt:lpstr>Income Statement</vt:lpstr>
      <vt:lpstr>CASH FLOW STATEMENT</vt:lpstr>
      <vt:lpstr>RATIOS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KAYALA PRAKHASH</dc:creator>
  <cp:lastModifiedBy>KAYALA PRAKHASH</cp:lastModifiedBy>
  <dcterms:created xsi:type="dcterms:W3CDTF">2024-10-22T11:52:34Z</dcterms:created>
  <dcterms:modified xsi:type="dcterms:W3CDTF">2024-10-22T13:15:09Z</dcterms:modified>
</cp:coreProperties>
</file>