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\Desktop\"/>
    </mc:Choice>
  </mc:AlternateContent>
  <bookViews>
    <workbookView xWindow="0" yWindow="0" windowWidth="19200" windowHeight="7350" tabRatio="869"/>
  </bookViews>
  <sheets>
    <sheet name="Sheet1" sheetId="15" r:id="rId1"/>
  </sheets>
  <calcPr calcId="152511"/>
</workbook>
</file>

<file path=xl/calcChain.xml><?xml version="1.0" encoding="utf-8"?>
<calcChain xmlns="http://schemas.openxmlformats.org/spreadsheetml/2006/main">
  <c r="S114" i="15" l="1"/>
  <c r="S113" i="15"/>
  <c r="S112" i="15"/>
  <c r="S111" i="15"/>
  <c r="S110" i="15"/>
  <c r="R110" i="15"/>
  <c r="R111" i="15"/>
  <c r="R112" i="15"/>
  <c r="R113" i="15"/>
  <c r="R114" i="15"/>
  <c r="Q114" i="15"/>
  <c r="Q113" i="15"/>
  <c r="Q112" i="15"/>
  <c r="Q111" i="15"/>
  <c r="Q110" i="15"/>
  <c r="P114" i="15"/>
  <c r="P113" i="15"/>
  <c r="P112" i="15"/>
  <c r="P111" i="15"/>
  <c r="P110" i="15"/>
  <c r="R82" i="15" l="1"/>
  <c r="Q82" i="15"/>
  <c r="R84" i="15"/>
  <c r="R85" i="15"/>
  <c r="R83" i="15"/>
  <c r="Q84" i="15"/>
  <c r="Q85" i="15"/>
  <c r="Q83" i="15"/>
  <c r="R156" i="15" l="1"/>
  <c r="S156" i="15"/>
  <c r="Q156" i="15"/>
  <c r="R155" i="15"/>
  <c r="S155" i="15"/>
  <c r="Q155" i="15"/>
  <c r="R154" i="15"/>
  <c r="S154" i="15"/>
  <c r="Q154" i="15"/>
  <c r="S153" i="15"/>
  <c r="R153" i="15"/>
  <c r="Q153" i="15"/>
</calcChain>
</file>

<file path=xl/sharedStrings.xml><?xml version="1.0" encoding="utf-8"?>
<sst xmlns="http://schemas.openxmlformats.org/spreadsheetml/2006/main" count="99" uniqueCount="73">
  <si>
    <t>Shareholding Pattern</t>
  </si>
  <si>
    <t>Promoter</t>
  </si>
  <si>
    <t>FII</t>
  </si>
  <si>
    <t>DII</t>
  </si>
  <si>
    <t>Others</t>
  </si>
  <si>
    <t>Liable to retire by rotation</t>
  </si>
  <si>
    <t>Retiring</t>
  </si>
  <si>
    <t>Non Retiring</t>
  </si>
  <si>
    <t>ID</t>
  </si>
  <si>
    <t>Non-Promoter</t>
  </si>
  <si>
    <t>Non-Executive</t>
  </si>
  <si>
    <t>Executive</t>
  </si>
  <si>
    <t>Indexed TSR (LHS)</t>
  </si>
  <si>
    <t>MD (RHS)</t>
  </si>
  <si>
    <t>Year on Year Growth</t>
  </si>
  <si>
    <t>Variation in Director's Remuneration</t>
  </si>
  <si>
    <t>Executive Compesation vs Shareholder's Value</t>
  </si>
  <si>
    <t>Dividend (LHS)</t>
  </si>
  <si>
    <t>EPS (LHS)</t>
  </si>
  <si>
    <t>Payout (RHS)</t>
  </si>
  <si>
    <t>Dividend</t>
  </si>
  <si>
    <t>EPS</t>
  </si>
  <si>
    <t>Payout</t>
  </si>
  <si>
    <t>--</t>
  </si>
  <si>
    <t>Company Name</t>
  </si>
  <si>
    <t>S&amp;P CNX Nifty</t>
  </si>
  <si>
    <t>CNX Finance</t>
  </si>
  <si>
    <t>Today</t>
  </si>
  <si>
    <t>1Y</t>
  </si>
  <si>
    <t>3Y</t>
  </si>
  <si>
    <t>5Y</t>
  </si>
  <si>
    <t>1 Year</t>
  </si>
  <si>
    <t>3 Years</t>
  </si>
  <si>
    <t>5 Years</t>
  </si>
  <si>
    <t xml:space="preserve"> </t>
  </si>
  <si>
    <t>Price</t>
  </si>
  <si>
    <t>Existing Borrowing</t>
  </si>
  <si>
    <t>Unavailed borrowing limit</t>
  </si>
  <si>
    <t>Proposed increase</t>
  </si>
  <si>
    <t>Mar'15</t>
  </si>
  <si>
    <t>Mar'14</t>
  </si>
  <si>
    <t>Audit</t>
  </si>
  <si>
    <t>Audit-Related</t>
  </si>
  <si>
    <t>Non Audit</t>
  </si>
  <si>
    <t>FY 13/14</t>
  </si>
  <si>
    <t>FY 14/15</t>
  </si>
  <si>
    <t>FY 12/13</t>
  </si>
  <si>
    <t>Audit Fee</t>
  </si>
  <si>
    <t>Audit Related Fee</t>
  </si>
  <si>
    <t xml:space="preserve">Non Audit Fee </t>
  </si>
  <si>
    <t>ED Remuneration</t>
  </si>
  <si>
    <t>Indexed TSR</t>
  </si>
  <si>
    <t>Net Profit</t>
  </si>
  <si>
    <t>FY10/11</t>
  </si>
  <si>
    <t>FY11/12</t>
  </si>
  <si>
    <t>FY12/13</t>
  </si>
  <si>
    <t>FY13/14</t>
  </si>
  <si>
    <t>FY14/15</t>
  </si>
  <si>
    <t>FY 09/10</t>
  </si>
  <si>
    <t>Promoter NED</t>
  </si>
  <si>
    <t>Independent Directors</t>
  </si>
  <si>
    <t>Other NEDs</t>
  </si>
  <si>
    <t>Commission</t>
  </si>
  <si>
    <t>Total Commission</t>
  </si>
  <si>
    <t>NID</t>
  </si>
  <si>
    <t>SES</t>
  </si>
  <si>
    <t>Company</t>
  </si>
  <si>
    <t>CSR</t>
  </si>
  <si>
    <t>CSR as % of Net Profit</t>
  </si>
  <si>
    <t>Jun'10</t>
  </si>
  <si>
    <t>Jun'11</t>
  </si>
  <si>
    <t>Jun'12</t>
  </si>
  <si>
    <t>Jun'13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</si>
</sst>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%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5" borderId="5" applyNumberFormat="0" applyAlignment="0" applyProtection="0"/>
    <xf numFmtId="0" fontId="1" fillId="6" borderId="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4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/>
    </xf>
    <xf numFmtId="0" fontId="2" fillId="0" borderId="1" xfId="4" applyFont="1" applyFill="1" applyBorder="1"/>
    <xf numFmtId="0" fontId="2" fillId="0" borderId="1" xfId="4" applyFont="1" applyFill="1" applyBorder="1" applyAlignment="1"/>
    <xf numFmtId="0" fontId="4" fillId="0" borderId="1" xfId="4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2" fontId="2" fillId="0" borderId="8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44" fontId="0" fillId="0" borderId="0" xfId="0" applyNumberFormat="1"/>
    <xf numFmtId="165" fontId="2" fillId="4" borderId="1" xfId="4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15" fontId="0" fillId="0" borderId="1" xfId="0" applyNumberFormat="1" applyBorder="1"/>
    <xf numFmtId="0" fontId="0" fillId="0" borderId="0" xfId="0" applyBorder="1"/>
    <xf numFmtId="15" fontId="0" fillId="0" borderId="0" xfId="0" applyNumberForma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9" fillId="4" borderId="1" xfId="0" applyNumberFormat="1" applyFont="1" applyFill="1" applyBorder="1" applyAlignment="1">
      <alignment horizontal="center" vertical="center" wrapText="1"/>
    </xf>
    <xf numFmtId="166" fontId="9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1" applyNumberFormat="1" applyFont="1" applyBorder="1"/>
    <xf numFmtId="0" fontId="0" fillId="0" borderId="0" xfId="0"/>
    <xf numFmtId="0" fontId="0" fillId="0" borderId="0" xfId="0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43" fontId="0" fillId="0" borderId="1" xfId="5" applyFont="1" applyBorder="1"/>
    <xf numFmtId="0" fontId="2" fillId="0" borderId="0" xfId="0" applyFont="1" applyBorder="1"/>
    <xf numFmtId="9" fontId="2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0" borderId="0" xfId="0" applyBorder="1"/>
    <xf numFmtId="17" fontId="0" fillId="0" borderId="0" xfId="0" applyNumberFormat="1" applyBorder="1"/>
    <xf numFmtId="10" fontId="0" fillId="0" borderId="0" xfId="1" applyNumberFormat="1" applyFont="1" applyBorder="1"/>
    <xf numFmtId="17" fontId="0" fillId="0" borderId="0" xfId="0" applyNumberFormat="1" applyBorder="1"/>
    <xf numFmtId="10" fontId="0" fillId="0" borderId="0" xfId="1" applyNumberFormat="1" applyFont="1" applyBorder="1"/>
    <xf numFmtId="0" fontId="0" fillId="0" borderId="0" xfId="0"/>
    <xf numFmtId="0" fontId="0" fillId="0" borderId="0" xfId="0" applyBorder="1"/>
    <xf numFmtId="9" fontId="0" fillId="0" borderId="0" xfId="1" applyFont="1" applyBorder="1"/>
    <xf numFmtId="167" fontId="0" fillId="0" borderId="0" xfId="7" applyNumberFormat="1" applyFont="1" applyBorder="1"/>
  </cellXfs>
  <cellStyles count="8">
    <cellStyle name="Check Cell" xfId="3" builtinId="23"/>
    <cellStyle name="Comma 2" xfId="5"/>
    <cellStyle name="Comma 3" xfId="6"/>
    <cellStyle name="Comma 4" xfId="7"/>
    <cellStyle name="Normal" xfId="0" builtinId="0"/>
    <cellStyle name="Normal 2" xfId="2"/>
    <cellStyle name="Note" xfId="4" builtinId="10"/>
    <cellStyle name="Percent" xfId="1" builtinId="5"/>
  </cellStyles>
  <dxfs count="10">
    <dxf>
      <numFmt numFmtId="168" formatCode="[$-14009]d\.m\.yy;@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5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00"/>
      <color rgb="FF464646"/>
      <color rgb="FFFFD200"/>
      <color rgb="FFD9D9D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4915091908997865E-2"/>
          <c:w val="0.99722237595699903"/>
          <c:h val="0.72660860903848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Sheet1!$C$5:$F$5</c:f>
              <c:numCache>
                <c:formatCode>0.00</c:formatCode>
                <c:ptCount val="4"/>
                <c:pt idx="0">
                  <c:v>61.69</c:v>
                </c:pt>
                <c:pt idx="1">
                  <c:v>61.73</c:v>
                </c:pt>
                <c:pt idx="2">
                  <c:v>62.01</c:v>
                </c:pt>
                <c:pt idx="3">
                  <c:v>63.34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Sheet1!$C$6:$F$6</c:f>
              <c:numCache>
                <c:formatCode>0.00</c:formatCode>
                <c:ptCount val="4"/>
                <c:pt idx="0">
                  <c:v>19.32</c:v>
                </c:pt>
                <c:pt idx="1">
                  <c:v>20.95</c:v>
                </c:pt>
                <c:pt idx="2">
                  <c:v>20.64</c:v>
                </c:pt>
                <c:pt idx="3">
                  <c:v>17.739999999999998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Sheet1!$C$7:$F$7</c:f>
              <c:numCache>
                <c:formatCode>0.00</c:formatCode>
                <c:ptCount val="4"/>
                <c:pt idx="0">
                  <c:v>5.8599999999999994</c:v>
                </c:pt>
                <c:pt idx="1">
                  <c:v>4.91</c:v>
                </c:pt>
                <c:pt idx="2">
                  <c:v>4.620000000000001</c:v>
                </c:pt>
                <c:pt idx="3">
                  <c:v>5.4500000000000028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Sheet1!$C$8:$F$8</c:f>
              <c:numCache>
                <c:formatCode>0.00</c:formatCode>
                <c:ptCount val="4"/>
                <c:pt idx="0">
                  <c:v>13.13000000000001</c:v>
                </c:pt>
                <c:pt idx="1">
                  <c:v>12.410000000000011</c:v>
                </c:pt>
                <c:pt idx="2">
                  <c:v>12.72999999999999</c:v>
                </c:pt>
                <c:pt idx="3">
                  <c:v>13.469999999999999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6424"/>
        <c:axId val="136427600"/>
      </c:barChart>
      <c:catAx>
        <c:axId val="13642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27600"/>
        <c:crosses val="autoZero"/>
        <c:auto val="1"/>
        <c:lblAlgn val="ctr"/>
        <c:lblOffset val="100"/>
        <c:noMultiLvlLbl val="0"/>
      </c:catAx>
      <c:valAx>
        <c:axId val="136427600"/>
        <c:scaling>
          <c:orientation val="minMax"/>
          <c:max val="100"/>
        </c:scaling>
        <c:delete val="1"/>
        <c:axPos val="l"/>
        <c:numFmt formatCode="0.00" sourceLinked="1"/>
        <c:majorTickMark val="out"/>
        <c:minorTickMark val="none"/>
        <c:tickLblPos val="nextTo"/>
        <c:crossAx val="13642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4682662322280511"/>
          <c:w val="1"/>
          <c:h val="0.1024103218563387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8796277738010023"/>
          <c:w val="0.82498840769903758"/>
          <c:h val="0.54317871629682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Audit Fee</c:v>
                </c:pt>
              </c:strCache>
            </c:strRef>
          </c:tx>
          <c:spPr>
            <a:solidFill>
              <a:srgbClr val="464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Sheet1!$C$97:$E$97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Audit Related Fee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Sheet1!$C$98:$E$98</c:f>
              <c:numCache>
                <c:formatCode>General</c:formatCode>
                <c:ptCount val="3"/>
                <c:pt idx="0">
                  <c:v>4.5900000000000003E-2</c:v>
                </c:pt>
                <c:pt idx="1">
                  <c:v>4.5999999999999999E-2</c:v>
                </c:pt>
                <c:pt idx="2">
                  <c:v>0.12039999999999999</c:v>
                </c:pt>
              </c:numCache>
            </c:numRef>
          </c:val>
        </c:ser>
        <c:ser>
          <c:idx val="2"/>
          <c:order val="2"/>
          <c:tx>
            <c:strRef>
              <c:f>Sheet1!$B$99</c:f>
              <c:strCache>
                <c:ptCount val="1"/>
                <c:pt idx="0">
                  <c:v>Non Audit Fee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Sheet1!$C$99:$E$99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2.75E-2</c:v>
                </c:pt>
                <c:pt idx="2">
                  <c:v>1.4999999999999999E-2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2285336"/>
        <c:axId val="322292392"/>
      </c:barChart>
      <c:catAx>
        <c:axId val="3222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92392"/>
        <c:crosses val="autoZero"/>
        <c:auto val="1"/>
        <c:lblAlgn val="ctr"/>
        <c:lblOffset val="100"/>
        <c:noMultiLvlLbl val="0"/>
      </c:catAx>
      <c:valAx>
        <c:axId val="322292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Audit fee (in </a:t>
                </a:r>
                <a:r>
                  <a:rPr lang="en-US" sz="900" b="1" i="0" u="none" strike="noStrike" baseline="0">
                    <a:effectLst/>
                  </a:rPr>
                  <a:t>₹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 Cr)</a:t>
                </a:r>
              </a:p>
            </c:rich>
          </c:tx>
          <c:layout>
            <c:manualLayout>
              <c:xMode val="edge"/>
              <c:yMode val="edge"/>
              <c:x val="2.5999807408834015E-3"/>
              <c:y val="0.1912994512049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53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41994750656156"/>
          <c:w val="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877"/>
          <c:y val="4.9490026830164825E-2"/>
          <c:w val="0.76538810796734513"/>
          <c:h val="0.6926223297984862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Sheet1!$Q$109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Sheet1!$Q$110:$Q$114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289648"/>
        <c:axId val="322286512"/>
      </c:barChart>
      <c:lineChart>
        <c:grouping val="standard"/>
        <c:varyColors val="0"/>
        <c:ser>
          <c:idx val="4"/>
          <c:order val="1"/>
          <c:tx>
            <c:strRef>
              <c:f>Sheet1!$R$109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Sheet1!$R$110:$R$114</c:f>
              <c:numCache>
                <c:formatCode>General</c:formatCode>
                <c:ptCount val="5"/>
                <c:pt idx="0">
                  <c:v>111.3821138211382</c:v>
                </c:pt>
                <c:pt idx="1">
                  <c:v>116.26016260162602</c:v>
                </c:pt>
                <c:pt idx="2">
                  <c:v>122.76422764227641</c:v>
                </c:pt>
                <c:pt idx="3">
                  <c:v>119.51219512195121</c:v>
                </c:pt>
                <c:pt idx="4">
                  <c:v>123.57723577235772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Sheet1!$S$109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Sheet1!$S$110:$S$114</c:f>
              <c:numCache>
                <c:formatCode>General</c:formatCode>
                <c:ptCount val="5"/>
                <c:pt idx="0">
                  <c:v>100</c:v>
                </c:pt>
                <c:pt idx="1">
                  <c:v>73.205080756887725</c:v>
                </c:pt>
                <c:pt idx="2">
                  <c:v>58.74010519681994</c:v>
                </c:pt>
                <c:pt idx="3">
                  <c:v>49.534878122122052</c:v>
                </c:pt>
                <c:pt idx="4">
                  <c:v>43.096908110525554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90432"/>
        <c:axId val="322286904"/>
      </c:lineChart>
      <c:catAx>
        <c:axId val="32228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22286512"/>
        <c:crossesAt val="0"/>
        <c:auto val="1"/>
        <c:lblAlgn val="ctr"/>
        <c:lblOffset val="0"/>
        <c:noMultiLvlLbl val="0"/>
      </c:catAx>
      <c:valAx>
        <c:axId val="322286512"/>
        <c:scaling>
          <c:orientation val="minMax"/>
          <c:max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"/>
              <c:y val="0.144769368103359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22289648"/>
        <c:crosses val="autoZero"/>
        <c:crossBetween val="between"/>
      </c:valAx>
      <c:valAx>
        <c:axId val="322286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2290432"/>
        <c:crosses val="max"/>
        <c:crossBetween val="between"/>
      </c:valAx>
      <c:catAx>
        <c:axId val="3222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86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865500210911136"/>
          <c:w val="1"/>
          <c:h val="0.179967836051743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633"/>
          <c:h val="0.513226039052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EB641B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Sheet1!$C$123:$C$125</c:f>
              <c:strCache>
                <c:ptCount val="3"/>
                <c:pt idx="0">
                  <c:v>Promoter NED</c:v>
                </c:pt>
                <c:pt idx="1">
                  <c:v>Independent Directors</c:v>
                </c:pt>
                <c:pt idx="2">
                  <c:v>Other NEDs</c:v>
                </c:pt>
              </c:strCache>
            </c:strRef>
          </c:cat>
          <c:val>
            <c:numRef>
              <c:f>Sheet1!$D$123:$D$125</c:f>
              <c:numCache>
                <c:formatCode>0.00</c:formatCode>
                <c:ptCount val="3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2287296"/>
        <c:axId val="322290040"/>
      </c:barChart>
      <c:catAx>
        <c:axId val="3222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90040"/>
        <c:crosses val="autoZero"/>
        <c:auto val="1"/>
        <c:lblAlgn val="ctr"/>
        <c:lblOffset val="100"/>
        <c:noMultiLvlLbl val="0"/>
      </c:catAx>
      <c:valAx>
        <c:axId val="3222900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87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623693379791128E-2"/>
          <c:y val="0.15280839895013146"/>
          <c:w val="0.85133565621370633"/>
          <c:h val="0.5483139936455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Total Commission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EB641B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Sheet1!$C$134:$C$138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 13/14</c:v>
                </c:pt>
                <c:pt idx="4">
                  <c:v>FY 14/15</c:v>
                </c:pt>
              </c:strCache>
            </c:strRef>
          </c:cat>
          <c:val>
            <c:numRef>
              <c:f>Sheet1!$D$134:$D$138</c:f>
              <c:numCache>
                <c:formatCode>0.00</c:formatCode>
                <c:ptCount val="5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2288080"/>
        <c:axId val="322288472"/>
      </c:barChart>
      <c:catAx>
        <c:axId val="32228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88472"/>
        <c:crosses val="autoZero"/>
        <c:auto val="1"/>
        <c:lblAlgn val="ctr"/>
        <c:lblOffset val="100"/>
        <c:noMultiLvlLbl val="0"/>
      </c:catAx>
      <c:valAx>
        <c:axId val="3222884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8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 sz="1100"/>
              <a:t>Liable to retire by rotation </a:t>
            </a:r>
          </a:p>
          <a:p>
            <a:pPr>
              <a:defRPr/>
            </a:pPr>
            <a:r>
              <a:rPr lang="en-IN" sz="1100"/>
              <a:t>(As per Company)</a:t>
            </a:r>
          </a:p>
        </c:rich>
      </c:tx>
      <c:layout>
        <c:manualLayout>
          <c:xMode val="edge"/>
          <c:yMode val="edge"/>
          <c:x val="0.26280944356675467"/>
          <c:y val="2.8555352133022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443273073883"/>
          <c:y val="0.23149734036124769"/>
          <c:w val="0.80175592782402105"/>
          <c:h val="0.625357152694124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Sheet1!$B$16:$B$18</c:f>
              <c:strCache>
                <c:ptCount val="3"/>
                <c:pt idx="0">
                  <c:v>Retiring</c:v>
                </c:pt>
                <c:pt idx="1">
                  <c:v>Non Retiring</c:v>
                </c:pt>
                <c:pt idx="2">
                  <c:v>ID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2819960"/>
        <c:axId val="322823880"/>
      </c:barChart>
      <c:catAx>
        <c:axId val="32281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23880"/>
        <c:crosses val="autoZero"/>
        <c:auto val="1"/>
        <c:lblAlgn val="ctr"/>
        <c:lblOffset val="100"/>
        <c:noMultiLvlLbl val="0"/>
      </c:catAx>
      <c:valAx>
        <c:axId val="32282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19960"/>
        <c:crosses val="autoZero"/>
        <c:crossBetween val="between"/>
      </c:valAx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Board Composition</a:t>
            </a:r>
          </a:p>
        </c:rich>
      </c:tx>
      <c:layout>
        <c:manualLayout>
          <c:xMode val="edge"/>
          <c:yMode val="edge"/>
          <c:x val="0.35490785489925541"/>
          <c:y val="1.30739596632353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2812643921979"/>
          <c:y val="6.9065437874418559E-2"/>
          <c:w val="0.80753805591705252"/>
          <c:h val="0.71046508253948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Sheet1!$B$28:$B$29</c:f>
              <c:strCache>
                <c:ptCount val="2"/>
                <c:pt idx="0">
                  <c:v>SES</c:v>
                </c:pt>
                <c:pt idx="1">
                  <c:v>Company</c:v>
                </c:pt>
              </c:strCache>
            </c:strRef>
          </c:cat>
          <c:val>
            <c:numRef>
              <c:f>Sheet1!$C$28:$C$29</c:f>
              <c:numCache>
                <c:formatCode>0%</c:formatCode>
                <c:ptCount val="2"/>
                <c:pt idx="0">
                  <c:v>0.22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NID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Sheet1!$B$28:$B$29</c:f>
              <c:strCache>
                <c:ptCount val="2"/>
                <c:pt idx="0">
                  <c:v>SES</c:v>
                </c:pt>
                <c:pt idx="1">
                  <c:v>Company</c:v>
                </c:pt>
              </c:strCache>
            </c:strRef>
          </c:cat>
          <c:val>
            <c:numRef>
              <c:f>Sheet1!$D$28:$D$29</c:f>
              <c:numCache>
                <c:formatCode>0%</c:formatCode>
                <c:ptCount val="2"/>
                <c:pt idx="0">
                  <c:v>0.78</c:v>
                </c:pt>
                <c:pt idx="1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2818392"/>
        <c:axId val="322821136"/>
      </c:barChart>
      <c:catAx>
        <c:axId val="32281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1136"/>
        <c:crosses val="autoZero"/>
        <c:auto val="1"/>
        <c:lblAlgn val="ctr"/>
        <c:lblOffset val="100"/>
        <c:noMultiLvlLbl val="0"/>
      </c:catAx>
      <c:valAx>
        <c:axId val="3228211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36020513918111"/>
          <c:y val="0.86748265851920126"/>
          <c:w val="0.63271780113016374"/>
          <c:h val="0.1195873918594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Sheet1!$C$493:$C$496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Sheet1!$D$493:$D$496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2823096"/>
        <c:axId val="322823488"/>
      </c:barChart>
      <c:catAx>
        <c:axId val="3228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23488"/>
        <c:crosses val="autoZero"/>
        <c:auto val="1"/>
        <c:lblAlgn val="ctr"/>
        <c:lblOffset val="100"/>
        <c:noMultiLvlLbl val="1"/>
      </c:catAx>
      <c:valAx>
        <c:axId val="32282348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23096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Sheet1!$C$504:$C$507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Sheet1!$D$504:$D$507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2817608"/>
        <c:axId val="322818000"/>
      </c:barChart>
      <c:catAx>
        <c:axId val="32281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18000"/>
        <c:crosses val="autoZero"/>
        <c:auto val="1"/>
        <c:lblAlgn val="ctr"/>
        <c:lblOffset val="100"/>
        <c:noMultiLvlLbl val="1"/>
      </c:catAx>
      <c:valAx>
        <c:axId val="32281800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17608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1978782921591"/>
          <c:y val="6.7712909339716562E-2"/>
          <c:w val="0.67105686789151364"/>
          <c:h val="0.64664125129155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Sheet1!$D$515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rgbClr val="EB641B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Sheet1!$D$516:$D$518</c:f>
              <c:numCache>
                <c:formatCode>_ * #,##0_ ;_ * \-#,##0_ ;_ * "-"??_ ;_ @_ 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2821920"/>
        <c:axId val="322819176"/>
      </c:barChart>
      <c:lineChart>
        <c:grouping val="standard"/>
        <c:varyColors val="0"/>
        <c:ser>
          <c:idx val="1"/>
          <c:order val="1"/>
          <c:tx>
            <c:strRef>
              <c:f>Sheet1!$E$515</c:f>
              <c:strCache>
                <c:ptCount val="1"/>
                <c:pt idx="0">
                  <c:v>CSR as % of Net Profit</c:v>
                </c:pt>
              </c:strCache>
            </c:strRef>
          </c:tx>
          <c:spPr>
            <a:ln w="28575">
              <a:solidFill>
                <a:schemeClr val="tx2"/>
              </a:solidFill>
            </a:ln>
            <a:effectLst/>
          </c:spPr>
          <c:marker>
            <c:symbol val="none"/>
          </c:marker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Sheet1!$E$516:$E$518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22312"/>
        <c:axId val="322819568"/>
      </c:lineChart>
      <c:catAx>
        <c:axId val="3228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19176"/>
        <c:crosses val="autoZero"/>
        <c:auto val="1"/>
        <c:lblAlgn val="ctr"/>
        <c:lblOffset val="100"/>
        <c:noMultiLvlLbl val="0"/>
      </c:catAx>
      <c:valAx>
        <c:axId val="322819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Contributions (</a:t>
                </a:r>
                <a:r>
                  <a:rPr lang="en-GB" sz="900">
                    <a:latin typeface="Rupee Foradian"/>
                  </a:rPr>
                  <a:t>` </a:t>
                </a:r>
                <a:r>
                  <a:rPr lang="en-GB" sz="900">
                    <a:latin typeface="+mn-lt"/>
                  </a:rPr>
                  <a:t>Crore)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21920"/>
        <c:crosses val="autoZero"/>
        <c:crossBetween val="between"/>
      </c:valAx>
      <c:valAx>
        <c:axId val="322819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as %</a:t>
                </a:r>
                <a:r>
                  <a:rPr lang="en-GB" sz="900" baseline="0"/>
                  <a:t> of net profit</a:t>
                </a:r>
                <a:endParaRPr lang="en-GB" sz="900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822312"/>
        <c:crosses val="max"/>
        <c:crossBetween val="between"/>
      </c:valAx>
      <c:catAx>
        <c:axId val="322822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195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9817190683335"/>
          <c:y val="2.9962546816479401E-2"/>
          <c:w val="0.79080182809316668"/>
          <c:h val="0.64584926884139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Sheet1!$C$50:$D$50</c:f>
              <c:numCache>
                <c:formatCode>"₹"\ #,##0.00</c:formatCode>
                <c:ptCount val="2"/>
                <c:pt idx="0">
                  <c:v>1.01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Non-Promoter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Sheet1!$C$51:$D$51</c:f>
              <c:numCache>
                <c:formatCode>"₹"\ #,##0.00</c:formatCode>
                <c:ptCount val="2"/>
                <c:pt idx="0">
                  <c:v>1.4350000000000001</c:v>
                </c:pt>
                <c:pt idx="1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36426032"/>
        <c:axId val="321610192"/>
      </c:barChart>
      <c:catAx>
        <c:axId val="1364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46464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0192"/>
        <c:crosses val="autoZero"/>
        <c:auto val="1"/>
        <c:lblAlgn val="ctr"/>
        <c:lblOffset val="100"/>
        <c:noMultiLvlLbl val="0"/>
      </c:catAx>
      <c:valAx>
        <c:axId val="32161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In  Crores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67104111986"/>
          <c:y val="0.79753250843644563"/>
          <c:w val="0.76816611256926215"/>
          <c:h val="0.12857232845894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028022232515"/>
          <c:y val="7.1330167698503338E-2"/>
          <c:w val="0.73256000060511173"/>
          <c:h val="0.59235155605549294"/>
        </c:manualLayout>
      </c:layout>
      <c:lineChart>
        <c:grouping val="standard"/>
        <c:varyColors val="0"/>
        <c:ser>
          <c:idx val="2"/>
          <c:order val="1"/>
          <c:tx>
            <c:strRef>
              <c:f>Sheet1!$C$37</c:f>
              <c:strCache>
                <c:ptCount val="1"/>
                <c:pt idx="0">
                  <c:v>MD (RHS)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D200"/>
              </a:solidFill>
              <a:ln w="41275"/>
            </c:spPr>
          </c:marker>
          <c:dLbls>
            <c:dLbl>
              <c:idx val="0"/>
              <c:layout>
                <c:manualLayout>
                  <c:x val="-8.9755506105215141E-2"/>
                  <c:y val="-9.025474756831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769998858838298E-2"/>
                  <c:y val="-8.241161031341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705808513065642E-3"/>
                  <c:y val="1.9549174000308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062507132260641"/>
                  <c:y val="-9.0254747568318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₹&quot;\ #,##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Sheet1!$B$38:$B$42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Sheet1!$C$38:$C$42</c:f>
              <c:numCache>
                <c:formatCode>_ [$₹-4009]\ * #,##0.00_ ;_ [$₹-4009]\ * \-#,##0.00_ ;_ [$₹-4009]\ * "-"??_ ;_ @_ </c:formatCode>
                <c:ptCount val="5"/>
                <c:pt idx="0">
                  <c:v>0.01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1.6500000000000001E-2</c:v>
                </c:pt>
                <c:pt idx="4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05488"/>
        <c:axId val="321605096"/>
      </c:lineChart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Indexed TSR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 w="412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2165069040283001E-2"/>
                  <c:y val="6.194102207812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75550610521511E-2"/>
                  <c:y val="8.547043384282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numLit>
          </c:cat>
          <c:val>
            <c:numRef>
              <c:f>Sheet1!$D$38:$D$42</c:f>
              <c:numCache>
                <c:formatCode>0.00</c:formatCode>
                <c:ptCount val="5"/>
                <c:pt idx="0">
                  <c:v>265.85497835497836</c:v>
                </c:pt>
                <c:pt idx="1">
                  <c:v>470.77922077922079</c:v>
                </c:pt>
                <c:pt idx="2">
                  <c:v>790.63852813852816</c:v>
                </c:pt>
                <c:pt idx="3">
                  <c:v>1293.2900432900433</c:v>
                </c:pt>
                <c:pt idx="4">
                  <c:v>1737.012987012987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10584"/>
        <c:axId val="321606664"/>
      </c:lineChart>
      <c:valAx>
        <c:axId val="321605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Director</a:t>
                </a:r>
                <a:r>
                  <a:rPr lang="en-IN" baseline="0"/>
                  <a:t> Remuneration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4206008216364256"/>
              <c:y val="4.847244094488188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5488"/>
        <c:crosses val="max"/>
        <c:crossBetween val="between"/>
      </c:valAx>
      <c:catAx>
        <c:axId val="32160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5096"/>
        <c:crosses val="autoZero"/>
        <c:auto val="1"/>
        <c:lblAlgn val="ctr"/>
        <c:lblOffset val="100"/>
        <c:noMultiLvlLbl val="0"/>
      </c:catAx>
      <c:valAx>
        <c:axId val="32160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Indexed</a:t>
                </a:r>
                <a:r>
                  <a:rPr lang="en-IN" baseline="0"/>
                  <a:t> TSR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9546958804062551E-3"/>
              <c:y val="0.132586691369461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10584"/>
        <c:crosses val="autoZero"/>
        <c:crossBetween val="between"/>
      </c:valAx>
      <c:catAx>
        <c:axId val="321610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21606664"/>
        <c:crosses val="max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78019206422726572"/>
          <c:w val="1"/>
          <c:h val="0.21980793577273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978782921591"/>
          <c:y val="0.15832785464923679"/>
          <c:w val="0.67105686789151364"/>
          <c:h val="0.5560262976836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Dividend (LHS)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4.5</c:v>
                </c:pt>
                <c:pt idx="1">
                  <c:v>5.75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EPS (LHS)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Sheet1!$D$60:$D$62</c:f>
              <c:numCache>
                <c:formatCode>0.00</c:formatCode>
                <c:ptCount val="3"/>
                <c:pt idx="0">
                  <c:v>27.48</c:v>
                </c:pt>
                <c:pt idx="1">
                  <c:v>32.1</c:v>
                </c:pt>
                <c:pt idx="2">
                  <c:v>29.15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1609800"/>
        <c:axId val="321608232"/>
      </c:barChart>
      <c:lineChart>
        <c:grouping val="standard"/>
        <c:varyColors val="0"/>
        <c:ser>
          <c:idx val="2"/>
          <c:order val="2"/>
          <c:tx>
            <c:strRef>
              <c:f>Sheet1!$E$59</c:f>
              <c:strCache>
                <c:ptCount val="1"/>
                <c:pt idx="0">
                  <c:v>Payout (RHS)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1532271908365828"/>
                  <c:y val="7.5397158788044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2838615460294802E-2"/>
                  <c:y val="6.3965479023171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7774344662613455E-2"/>
                  <c:y val="-0.11156874621441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Sheet1!$E$60:$E$62</c:f>
              <c:numCache>
                <c:formatCode>#,##0.00</c:formatCode>
                <c:ptCount val="3"/>
                <c:pt idx="0">
                  <c:v>0.19033296943231442</c:v>
                </c:pt>
                <c:pt idx="1">
                  <c:v>0.20820015576323989</c:v>
                </c:pt>
                <c:pt idx="2">
                  <c:v>0.23923842195540312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03920"/>
        <c:axId val="321604312"/>
      </c:lineChart>
      <c:catAx>
        <c:axId val="32160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8232"/>
        <c:crosses val="autoZero"/>
        <c:auto val="1"/>
        <c:lblAlgn val="ctr"/>
        <c:lblOffset val="100"/>
        <c:noMultiLvlLbl val="0"/>
      </c:catAx>
      <c:valAx>
        <c:axId val="32160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and EPS (Rs)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9800"/>
        <c:crosses val="autoZero"/>
        <c:crossBetween val="between"/>
      </c:valAx>
      <c:valAx>
        <c:axId val="32160431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payout ratio</a:t>
                </a:r>
              </a:p>
            </c:rich>
          </c:tx>
          <c:layout>
            <c:manualLayout>
              <c:xMode val="edge"/>
              <c:yMode val="edge"/>
              <c:x val="0.9425327199780591"/>
              <c:y val="0.130072615923009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3920"/>
        <c:crosses val="max"/>
        <c:crossBetween val="between"/>
      </c:valAx>
      <c:catAx>
        <c:axId val="32160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1604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49992459266"/>
          <c:y val="0.1617748568830471"/>
          <c:w val="0.77174142544076052"/>
          <c:h val="0.56188874448946313"/>
        </c:manualLayout>
      </c:layout>
      <c:bubbleChart>
        <c:varyColors val="0"/>
        <c:ser>
          <c:idx val="0"/>
          <c:order val="0"/>
          <c:tx>
            <c:v>Dividend Payout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0.13893337800860001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9636976229035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Sheet1!$C$72:$C$74</c:f>
              <c:numCache>
                <c:formatCode>General</c:formatCode>
                <c:ptCount val="3"/>
                <c:pt idx="0">
                  <c:v>29.15</c:v>
                </c:pt>
                <c:pt idx="1">
                  <c:v>6.13</c:v>
                </c:pt>
                <c:pt idx="2">
                  <c:v>4.4000000000000004</c:v>
                </c:pt>
              </c:numCache>
            </c:numRef>
          </c:xVal>
          <c:yVal>
            <c:numRef>
              <c:f>Sheet1!$B$72:$B$74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bubbleSize>
            <c:numRef>
              <c:f>Sheet1!$D$72:$D$74</c:f>
              <c:numCache>
                <c:formatCode>#,##0.00</c:formatCode>
                <c:ptCount val="3"/>
                <c:pt idx="0">
                  <c:v>0.23923842195540312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1603136"/>
        <c:axId val="321606272"/>
      </c:bubbleChart>
      <c:valAx>
        <c:axId val="3216031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Earnings</a:t>
                </a:r>
                <a:r>
                  <a:rPr lang="en-GB" sz="900" baseline="0"/>
                  <a:t> per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6272"/>
        <c:crosses val="autoZero"/>
        <c:crossBetween val="midCat"/>
      </c:valAx>
      <c:valAx>
        <c:axId val="321606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per</a:t>
                </a:r>
                <a:r>
                  <a:rPr lang="en-GB" sz="900" baseline="0"/>
                  <a:t>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313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02769260355378E-2"/>
          <c:y val="0.1343857258227337"/>
          <c:w val="0.84671916010498682"/>
          <c:h val="0.7126549565919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Sheet1!$Q$153</c:f>
              <c:strCache>
                <c:ptCount val="1"/>
                <c:pt idx="0">
                  <c:v>Company Name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17096336499321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Sheet1!$Q$154:$Q$156</c:f>
              <c:numCache>
                <c:formatCode>0%</c:formatCode>
                <c:ptCount val="3"/>
                <c:pt idx="0">
                  <c:v>-0.18387909319899243</c:v>
                </c:pt>
                <c:pt idx="1">
                  <c:v>-0.2219893822321366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S&amp;P CNX Nifty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Sheet1!$R$154:$R$156</c:f>
              <c:numCache>
                <c:formatCode>0%</c:formatCode>
                <c:ptCount val="3"/>
                <c:pt idx="0">
                  <c:v>0.13433009618295721</c:v>
                </c:pt>
                <c:pt idx="1">
                  <c:v>6.2942928887378846E-2</c:v>
                </c:pt>
                <c:pt idx="2">
                  <c:v>0.16548772227748865</c:v>
                </c:pt>
              </c:numCache>
            </c:numRef>
          </c:val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CNX Finance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dLbl>
              <c:idx val="0"/>
              <c:layout>
                <c:manualLayout>
                  <c:x val="1.62822252374491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854816824966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1709633649932156E-2"/>
                  <c:y val="0.10986306486970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Sheet1!$S$154:$S$156</c:f>
              <c:numCache>
                <c:formatCode>0%</c:formatCode>
                <c:ptCount val="3"/>
                <c:pt idx="0">
                  <c:v>0.14779618929373006</c:v>
                </c:pt>
                <c:pt idx="1">
                  <c:v>3.7351505092876325E-2</c:v>
                </c:pt>
                <c:pt idx="2">
                  <c:v>8.224139732919733E-2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07056"/>
        <c:axId val="321607448"/>
      </c:barChart>
      <c:catAx>
        <c:axId val="32160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7448"/>
        <c:crosses val="autoZero"/>
        <c:auto val="1"/>
        <c:lblAlgn val="ctr"/>
        <c:lblOffset val="0"/>
        <c:noMultiLvlLbl val="0"/>
      </c:catAx>
      <c:valAx>
        <c:axId val="3216074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32160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094400211146789"/>
          <c:y val="0.54927771047849783"/>
          <c:w val="0.36456810217158608"/>
          <c:h val="0.3245215021199273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186423614856366E-2"/>
          <c:y val="0.12728480047778459"/>
          <c:w val="0.85458526588285988"/>
          <c:h val="0.61354181400977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Sheet1!$C$166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name>50 Day Moving average</c:name>
            <c:spPr>
              <a:ln w="28575">
                <a:solidFill>
                  <a:srgbClr val="EB641B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Sheet1!$B$167:$B$479</c:f>
              <c:numCache>
                <c:formatCode>d\-mmm\-yy</c:formatCode>
                <c:ptCount val="313"/>
                <c:pt idx="0">
                  <c:v>41003</c:v>
                </c:pt>
                <c:pt idx="1">
                  <c:v>41008</c:v>
                </c:pt>
                <c:pt idx="2">
                  <c:v>41009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41015</c:v>
                </c:pt>
                <c:pt idx="7">
                  <c:v>41016</c:v>
                </c:pt>
                <c:pt idx="8">
                  <c:v>41017</c:v>
                </c:pt>
                <c:pt idx="9">
                  <c:v>41018</c:v>
                </c:pt>
                <c:pt idx="10">
                  <c:v>41019</c:v>
                </c:pt>
                <c:pt idx="11">
                  <c:v>41022</c:v>
                </c:pt>
                <c:pt idx="12">
                  <c:v>41023</c:v>
                </c:pt>
                <c:pt idx="13">
                  <c:v>41024</c:v>
                </c:pt>
                <c:pt idx="14">
                  <c:v>41025</c:v>
                </c:pt>
                <c:pt idx="15">
                  <c:v>41026</c:v>
                </c:pt>
                <c:pt idx="16">
                  <c:v>41027</c:v>
                </c:pt>
                <c:pt idx="17">
                  <c:v>41029</c:v>
                </c:pt>
                <c:pt idx="18">
                  <c:v>41031</c:v>
                </c:pt>
                <c:pt idx="19">
                  <c:v>41032</c:v>
                </c:pt>
                <c:pt idx="20">
                  <c:v>41033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41050</c:v>
                </c:pt>
                <c:pt idx="32">
                  <c:v>41051</c:v>
                </c:pt>
                <c:pt idx="33">
                  <c:v>41052</c:v>
                </c:pt>
                <c:pt idx="34">
                  <c:v>41053</c:v>
                </c:pt>
                <c:pt idx="35">
                  <c:v>41054</c:v>
                </c:pt>
                <c:pt idx="36">
                  <c:v>41057</c:v>
                </c:pt>
                <c:pt idx="37">
                  <c:v>41058</c:v>
                </c:pt>
                <c:pt idx="38">
                  <c:v>41059</c:v>
                </c:pt>
                <c:pt idx="39">
                  <c:v>41060</c:v>
                </c:pt>
                <c:pt idx="40">
                  <c:v>41061</c:v>
                </c:pt>
                <c:pt idx="41">
                  <c:v>41064</c:v>
                </c:pt>
                <c:pt idx="42">
                  <c:v>41065</c:v>
                </c:pt>
                <c:pt idx="43">
                  <c:v>41066</c:v>
                </c:pt>
                <c:pt idx="44">
                  <c:v>41067</c:v>
                </c:pt>
                <c:pt idx="45">
                  <c:v>41068</c:v>
                </c:pt>
                <c:pt idx="46">
                  <c:v>41071</c:v>
                </c:pt>
                <c:pt idx="47">
                  <c:v>41072</c:v>
                </c:pt>
                <c:pt idx="48">
                  <c:v>41073</c:v>
                </c:pt>
                <c:pt idx="49">
                  <c:v>41074</c:v>
                </c:pt>
                <c:pt idx="50">
                  <c:v>41075</c:v>
                </c:pt>
                <c:pt idx="51">
                  <c:v>41078</c:v>
                </c:pt>
                <c:pt idx="52">
                  <c:v>41079</c:v>
                </c:pt>
                <c:pt idx="53">
                  <c:v>41080</c:v>
                </c:pt>
                <c:pt idx="54">
                  <c:v>41081</c:v>
                </c:pt>
                <c:pt idx="55">
                  <c:v>41082</c:v>
                </c:pt>
                <c:pt idx="56">
                  <c:v>41085</c:v>
                </c:pt>
                <c:pt idx="57">
                  <c:v>41086</c:v>
                </c:pt>
                <c:pt idx="58">
                  <c:v>41087</c:v>
                </c:pt>
                <c:pt idx="59">
                  <c:v>41088</c:v>
                </c:pt>
                <c:pt idx="60">
                  <c:v>41089</c:v>
                </c:pt>
                <c:pt idx="61">
                  <c:v>41092</c:v>
                </c:pt>
                <c:pt idx="62">
                  <c:v>41093</c:v>
                </c:pt>
                <c:pt idx="63">
                  <c:v>41094</c:v>
                </c:pt>
                <c:pt idx="64">
                  <c:v>41095</c:v>
                </c:pt>
                <c:pt idx="65">
                  <c:v>41096</c:v>
                </c:pt>
                <c:pt idx="66">
                  <c:v>41099</c:v>
                </c:pt>
                <c:pt idx="67">
                  <c:v>41100</c:v>
                </c:pt>
                <c:pt idx="68">
                  <c:v>41101</c:v>
                </c:pt>
                <c:pt idx="69">
                  <c:v>41102</c:v>
                </c:pt>
                <c:pt idx="70">
                  <c:v>41103</c:v>
                </c:pt>
                <c:pt idx="71">
                  <c:v>41106</c:v>
                </c:pt>
                <c:pt idx="72">
                  <c:v>41107</c:v>
                </c:pt>
                <c:pt idx="73">
                  <c:v>41108</c:v>
                </c:pt>
                <c:pt idx="74">
                  <c:v>41109</c:v>
                </c:pt>
                <c:pt idx="75">
                  <c:v>41110</c:v>
                </c:pt>
                <c:pt idx="76">
                  <c:v>41113</c:v>
                </c:pt>
                <c:pt idx="77">
                  <c:v>41114</c:v>
                </c:pt>
                <c:pt idx="78">
                  <c:v>41115</c:v>
                </c:pt>
                <c:pt idx="79">
                  <c:v>41116</c:v>
                </c:pt>
                <c:pt idx="80">
                  <c:v>41117</c:v>
                </c:pt>
                <c:pt idx="81">
                  <c:v>41120</c:v>
                </c:pt>
                <c:pt idx="82">
                  <c:v>41121</c:v>
                </c:pt>
                <c:pt idx="83">
                  <c:v>41122</c:v>
                </c:pt>
                <c:pt idx="84">
                  <c:v>41123</c:v>
                </c:pt>
                <c:pt idx="85">
                  <c:v>41124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41134</c:v>
                </c:pt>
                <c:pt idx="92">
                  <c:v>41135</c:v>
                </c:pt>
                <c:pt idx="93">
                  <c:v>41137</c:v>
                </c:pt>
                <c:pt idx="94">
                  <c:v>41138</c:v>
                </c:pt>
                <c:pt idx="95">
                  <c:v>41142</c:v>
                </c:pt>
                <c:pt idx="96">
                  <c:v>41143</c:v>
                </c:pt>
                <c:pt idx="97">
                  <c:v>41144</c:v>
                </c:pt>
                <c:pt idx="98">
                  <c:v>41145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41162</c:v>
                </c:pt>
                <c:pt idx="111">
                  <c:v>41163</c:v>
                </c:pt>
                <c:pt idx="112">
                  <c:v>41164</c:v>
                </c:pt>
                <c:pt idx="113">
                  <c:v>41165</c:v>
                </c:pt>
                <c:pt idx="114">
                  <c:v>41166</c:v>
                </c:pt>
                <c:pt idx="115">
                  <c:v>41169</c:v>
                </c:pt>
                <c:pt idx="116">
                  <c:v>41170</c:v>
                </c:pt>
                <c:pt idx="117">
                  <c:v>41172</c:v>
                </c:pt>
                <c:pt idx="118">
                  <c:v>41173</c:v>
                </c:pt>
                <c:pt idx="119">
                  <c:v>41176</c:v>
                </c:pt>
                <c:pt idx="120">
                  <c:v>41177</c:v>
                </c:pt>
                <c:pt idx="121">
                  <c:v>41178</c:v>
                </c:pt>
                <c:pt idx="122">
                  <c:v>41179</c:v>
                </c:pt>
                <c:pt idx="123">
                  <c:v>41180</c:v>
                </c:pt>
                <c:pt idx="124">
                  <c:v>41183</c:v>
                </c:pt>
                <c:pt idx="125">
                  <c:v>41185</c:v>
                </c:pt>
                <c:pt idx="126">
                  <c:v>41186</c:v>
                </c:pt>
                <c:pt idx="127">
                  <c:v>41187</c:v>
                </c:pt>
                <c:pt idx="128">
                  <c:v>41190</c:v>
                </c:pt>
                <c:pt idx="129">
                  <c:v>41191</c:v>
                </c:pt>
                <c:pt idx="130">
                  <c:v>41192</c:v>
                </c:pt>
                <c:pt idx="131">
                  <c:v>41193</c:v>
                </c:pt>
                <c:pt idx="132">
                  <c:v>41194</c:v>
                </c:pt>
                <c:pt idx="133">
                  <c:v>41197</c:v>
                </c:pt>
                <c:pt idx="134">
                  <c:v>41198</c:v>
                </c:pt>
                <c:pt idx="135">
                  <c:v>41199</c:v>
                </c:pt>
                <c:pt idx="136">
                  <c:v>41200</c:v>
                </c:pt>
                <c:pt idx="137">
                  <c:v>41201</c:v>
                </c:pt>
                <c:pt idx="138">
                  <c:v>41204</c:v>
                </c:pt>
                <c:pt idx="139">
                  <c:v>41205</c:v>
                </c:pt>
                <c:pt idx="140">
                  <c:v>41207</c:v>
                </c:pt>
                <c:pt idx="141">
                  <c:v>41208</c:v>
                </c:pt>
                <c:pt idx="142">
                  <c:v>41211</c:v>
                </c:pt>
                <c:pt idx="143">
                  <c:v>41212</c:v>
                </c:pt>
                <c:pt idx="144">
                  <c:v>41213</c:v>
                </c:pt>
                <c:pt idx="145">
                  <c:v>41214</c:v>
                </c:pt>
                <c:pt idx="146">
                  <c:v>41215</c:v>
                </c:pt>
                <c:pt idx="147">
                  <c:v>41218</c:v>
                </c:pt>
                <c:pt idx="148">
                  <c:v>41219</c:v>
                </c:pt>
                <c:pt idx="149">
                  <c:v>41220</c:v>
                </c:pt>
                <c:pt idx="150">
                  <c:v>41221</c:v>
                </c:pt>
                <c:pt idx="151">
                  <c:v>41222</c:v>
                </c:pt>
                <c:pt idx="152">
                  <c:v>41225</c:v>
                </c:pt>
                <c:pt idx="153">
                  <c:v>41226</c:v>
                </c:pt>
                <c:pt idx="154">
                  <c:v>41228</c:v>
                </c:pt>
                <c:pt idx="155">
                  <c:v>41229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41239</c:v>
                </c:pt>
                <c:pt idx="162">
                  <c:v>41240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41281</c:v>
                </c:pt>
                <c:pt idx="190">
                  <c:v>41282</c:v>
                </c:pt>
                <c:pt idx="191">
                  <c:v>41283</c:v>
                </c:pt>
                <c:pt idx="192">
                  <c:v>41284</c:v>
                </c:pt>
                <c:pt idx="193">
                  <c:v>41285</c:v>
                </c:pt>
                <c:pt idx="194">
                  <c:v>41288</c:v>
                </c:pt>
                <c:pt idx="195">
                  <c:v>41289</c:v>
                </c:pt>
                <c:pt idx="196">
                  <c:v>41290</c:v>
                </c:pt>
                <c:pt idx="197">
                  <c:v>41291</c:v>
                </c:pt>
                <c:pt idx="198">
                  <c:v>41292</c:v>
                </c:pt>
                <c:pt idx="199">
                  <c:v>41295</c:v>
                </c:pt>
                <c:pt idx="200">
                  <c:v>41296</c:v>
                </c:pt>
                <c:pt idx="201">
                  <c:v>41297</c:v>
                </c:pt>
                <c:pt idx="202">
                  <c:v>41298</c:v>
                </c:pt>
                <c:pt idx="203">
                  <c:v>41299</c:v>
                </c:pt>
                <c:pt idx="204">
                  <c:v>41302</c:v>
                </c:pt>
                <c:pt idx="205">
                  <c:v>41303</c:v>
                </c:pt>
                <c:pt idx="206">
                  <c:v>41304</c:v>
                </c:pt>
                <c:pt idx="207">
                  <c:v>41305</c:v>
                </c:pt>
                <c:pt idx="208">
                  <c:v>41306</c:v>
                </c:pt>
                <c:pt idx="209">
                  <c:v>41309</c:v>
                </c:pt>
                <c:pt idx="210">
                  <c:v>41310</c:v>
                </c:pt>
                <c:pt idx="211">
                  <c:v>41311</c:v>
                </c:pt>
                <c:pt idx="212">
                  <c:v>41312</c:v>
                </c:pt>
                <c:pt idx="213">
                  <c:v>41313</c:v>
                </c:pt>
                <c:pt idx="214">
                  <c:v>41316</c:v>
                </c:pt>
                <c:pt idx="215">
                  <c:v>41317</c:v>
                </c:pt>
                <c:pt idx="216">
                  <c:v>41318</c:v>
                </c:pt>
                <c:pt idx="217">
                  <c:v>41319</c:v>
                </c:pt>
                <c:pt idx="218">
                  <c:v>41320</c:v>
                </c:pt>
                <c:pt idx="219">
                  <c:v>41323</c:v>
                </c:pt>
                <c:pt idx="220">
                  <c:v>41324</c:v>
                </c:pt>
                <c:pt idx="221">
                  <c:v>41325</c:v>
                </c:pt>
                <c:pt idx="222">
                  <c:v>41326</c:v>
                </c:pt>
                <c:pt idx="223">
                  <c:v>41327</c:v>
                </c:pt>
                <c:pt idx="224">
                  <c:v>41330</c:v>
                </c:pt>
                <c:pt idx="225">
                  <c:v>41331</c:v>
                </c:pt>
                <c:pt idx="226">
                  <c:v>41332</c:v>
                </c:pt>
                <c:pt idx="227">
                  <c:v>41333</c:v>
                </c:pt>
                <c:pt idx="228">
                  <c:v>41334</c:v>
                </c:pt>
                <c:pt idx="229">
                  <c:v>41337</c:v>
                </c:pt>
                <c:pt idx="230">
                  <c:v>41338</c:v>
                </c:pt>
                <c:pt idx="231">
                  <c:v>41339</c:v>
                </c:pt>
                <c:pt idx="232">
                  <c:v>41340</c:v>
                </c:pt>
                <c:pt idx="233">
                  <c:v>41341</c:v>
                </c:pt>
                <c:pt idx="234">
                  <c:v>41344</c:v>
                </c:pt>
                <c:pt idx="235">
                  <c:v>41345</c:v>
                </c:pt>
                <c:pt idx="236">
                  <c:v>41346</c:v>
                </c:pt>
                <c:pt idx="237">
                  <c:v>41347</c:v>
                </c:pt>
                <c:pt idx="238">
                  <c:v>41348</c:v>
                </c:pt>
                <c:pt idx="239">
                  <c:v>41351</c:v>
                </c:pt>
                <c:pt idx="240">
                  <c:v>41352</c:v>
                </c:pt>
                <c:pt idx="241">
                  <c:v>41353</c:v>
                </c:pt>
                <c:pt idx="242">
                  <c:v>41354</c:v>
                </c:pt>
                <c:pt idx="243">
                  <c:v>41355</c:v>
                </c:pt>
                <c:pt idx="244">
                  <c:v>41358</c:v>
                </c:pt>
                <c:pt idx="245">
                  <c:v>41359</c:v>
                </c:pt>
                <c:pt idx="246">
                  <c:v>41361</c:v>
                </c:pt>
                <c:pt idx="247">
                  <c:v>41365</c:v>
                </c:pt>
                <c:pt idx="248">
                  <c:v>41366</c:v>
                </c:pt>
                <c:pt idx="249">
                  <c:v>41367</c:v>
                </c:pt>
                <c:pt idx="250">
                  <c:v>41368</c:v>
                </c:pt>
                <c:pt idx="251">
                  <c:v>41369</c:v>
                </c:pt>
                <c:pt idx="252">
                  <c:v>41372</c:v>
                </c:pt>
                <c:pt idx="253">
                  <c:v>41373</c:v>
                </c:pt>
                <c:pt idx="254">
                  <c:v>41374</c:v>
                </c:pt>
                <c:pt idx="255">
                  <c:v>41375</c:v>
                </c:pt>
                <c:pt idx="256">
                  <c:v>41376</c:v>
                </c:pt>
                <c:pt idx="257">
                  <c:v>41379</c:v>
                </c:pt>
                <c:pt idx="258">
                  <c:v>41380</c:v>
                </c:pt>
                <c:pt idx="259">
                  <c:v>41381</c:v>
                </c:pt>
                <c:pt idx="260">
                  <c:v>41382</c:v>
                </c:pt>
                <c:pt idx="261">
                  <c:v>41386</c:v>
                </c:pt>
                <c:pt idx="262">
                  <c:v>41387</c:v>
                </c:pt>
                <c:pt idx="263">
                  <c:v>41389</c:v>
                </c:pt>
                <c:pt idx="264">
                  <c:v>41390</c:v>
                </c:pt>
                <c:pt idx="265">
                  <c:v>41393</c:v>
                </c:pt>
                <c:pt idx="266">
                  <c:v>41394</c:v>
                </c:pt>
                <c:pt idx="267">
                  <c:v>41396</c:v>
                </c:pt>
                <c:pt idx="268">
                  <c:v>41397</c:v>
                </c:pt>
                <c:pt idx="269">
                  <c:v>41400</c:v>
                </c:pt>
                <c:pt idx="270">
                  <c:v>41401</c:v>
                </c:pt>
                <c:pt idx="271">
                  <c:v>41402</c:v>
                </c:pt>
                <c:pt idx="272">
                  <c:v>41403</c:v>
                </c:pt>
                <c:pt idx="273">
                  <c:v>41404</c:v>
                </c:pt>
                <c:pt idx="274">
                  <c:v>41405</c:v>
                </c:pt>
                <c:pt idx="275">
                  <c:v>41407</c:v>
                </c:pt>
                <c:pt idx="276">
                  <c:v>41408</c:v>
                </c:pt>
                <c:pt idx="277">
                  <c:v>41409</c:v>
                </c:pt>
                <c:pt idx="278">
                  <c:v>41410</c:v>
                </c:pt>
                <c:pt idx="279">
                  <c:v>41411</c:v>
                </c:pt>
                <c:pt idx="280">
                  <c:v>41414</c:v>
                </c:pt>
                <c:pt idx="281">
                  <c:v>41415</c:v>
                </c:pt>
                <c:pt idx="282">
                  <c:v>41416</c:v>
                </c:pt>
                <c:pt idx="283">
                  <c:v>41417</c:v>
                </c:pt>
                <c:pt idx="284">
                  <c:v>41418</c:v>
                </c:pt>
                <c:pt idx="285">
                  <c:v>41421</c:v>
                </c:pt>
                <c:pt idx="286">
                  <c:v>41422</c:v>
                </c:pt>
                <c:pt idx="287">
                  <c:v>41423</c:v>
                </c:pt>
                <c:pt idx="288">
                  <c:v>41424</c:v>
                </c:pt>
                <c:pt idx="289">
                  <c:v>41425</c:v>
                </c:pt>
                <c:pt idx="290">
                  <c:v>41428</c:v>
                </c:pt>
                <c:pt idx="291">
                  <c:v>41429</c:v>
                </c:pt>
                <c:pt idx="292">
                  <c:v>41430</c:v>
                </c:pt>
                <c:pt idx="293">
                  <c:v>41431</c:v>
                </c:pt>
                <c:pt idx="294">
                  <c:v>41432</c:v>
                </c:pt>
                <c:pt idx="295">
                  <c:v>41435</c:v>
                </c:pt>
                <c:pt idx="296">
                  <c:v>41436</c:v>
                </c:pt>
                <c:pt idx="297">
                  <c:v>41437</c:v>
                </c:pt>
                <c:pt idx="298">
                  <c:v>41438</c:v>
                </c:pt>
                <c:pt idx="299">
                  <c:v>41439</c:v>
                </c:pt>
                <c:pt idx="300">
                  <c:v>41442</c:v>
                </c:pt>
                <c:pt idx="301">
                  <c:v>41443</c:v>
                </c:pt>
                <c:pt idx="302">
                  <c:v>41444</c:v>
                </c:pt>
                <c:pt idx="303">
                  <c:v>41445</c:v>
                </c:pt>
                <c:pt idx="304">
                  <c:v>41446</c:v>
                </c:pt>
                <c:pt idx="305">
                  <c:v>41449</c:v>
                </c:pt>
                <c:pt idx="306">
                  <c:v>41450</c:v>
                </c:pt>
                <c:pt idx="307">
                  <c:v>41451</c:v>
                </c:pt>
                <c:pt idx="308">
                  <c:v>41452</c:v>
                </c:pt>
                <c:pt idx="309">
                  <c:v>41453</c:v>
                </c:pt>
                <c:pt idx="310">
                  <c:v>41456</c:v>
                </c:pt>
                <c:pt idx="311">
                  <c:v>41457</c:v>
                </c:pt>
                <c:pt idx="312">
                  <c:v>41458</c:v>
                </c:pt>
              </c:numCache>
            </c:numRef>
          </c:cat>
          <c:val>
            <c:numRef>
              <c:f>Sheet1!$C$167:$C$479</c:f>
              <c:numCache>
                <c:formatCode>General</c:formatCode>
                <c:ptCount val="313"/>
                <c:pt idx="0">
                  <c:v>440.3</c:v>
                </c:pt>
                <c:pt idx="1">
                  <c:v>435.7</c:v>
                </c:pt>
                <c:pt idx="2">
                  <c:v>433.7</c:v>
                </c:pt>
                <c:pt idx="3">
                  <c:v>430.55</c:v>
                </c:pt>
                <c:pt idx="4">
                  <c:v>433.2</c:v>
                </c:pt>
                <c:pt idx="5">
                  <c:v>428.15</c:v>
                </c:pt>
                <c:pt idx="6">
                  <c:v>431.6</c:v>
                </c:pt>
                <c:pt idx="7">
                  <c:v>432.1</c:v>
                </c:pt>
                <c:pt idx="8">
                  <c:v>427.75</c:v>
                </c:pt>
                <c:pt idx="9">
                  <c:v>430.75</c:v>
                </c:pt>
                <c:pt idx="10">
                  <c:v>429.9</c:v>
                </c:pt>
                <c:pt idx="11">
                  <c:v>416.85</c:v>
                </c:pt>
                <c:pt idx="12">
                  <c:v>414.5</c:v>
                </c:pt>
                <c:pt idx="13">
                  <c:v>410.75</c:v>
                </c:pt>
                <c:pt idx="14">
                  <c:v>407.65</c:v>
                </c:pt>
                <c:pt idx="15">
                  <c:v>415.65</c:v>
                </c:pt>
                <c:pt idx="16">
                  <c:v>416.75</c:v>
                </c:pt>
                <c:pt idx="17">
                  <c:v>419.8</c:v>
                </c:pt>
                <c:pt idx="18">
                  <c:v>419.25</c:v>
                </c:pt>
                <c:pt idx="19">
                  <c:v>414.5</c:v>
                </c:pt>
                <c:pt idx="20">
                  <c:v>413.05</c:v>
                </c:pt>
                <c:pt idx="21">
                  <c:v>409.3</c:v>
                </c:pt>
                <c:pt idx="22">
                  <c:v>407.1</c:v>
                </c:pt>
                <c:pt idx="23">
                  <c:v>406.35</c:v>
                </c:pt>
                <c:pt idx="24">
                  <c:v>408.3</c:v>
                </c:pt>
                <c:pt idx="25">
                  <c:v>415.3</c:v>
                </c:pt>
                <c:pt idx="26">
                  <c:v>413.1</c:v>
                </c:pt>
                <c:pt idx="27">
                  <c:v>416.85</c:v>
                </c:pt>
                <c:pt idx="28">
                  <c:v>408.75</c:v>
                </c:pt>
                <c:pt idx="29">
                  <c:v>399.05</c:v>
                </c:pt>
                <c:pt idx="30">
                  <c:v>403.75</c:v>
                </c:pt>
                <c:pt idx="31">
                  <c:v>411.05</c:v>
                </c:pt>
                <c:pt idx="32">
                  <c:v>405.05</c:v>
                </c:pt>
                <c:pt idx="33">
                  <c:v>400.8</c:v>
                </c:pt>
                <c:pt idx="34">
                  <c:v>407.05</c:v>
                </c:pt>
                <c:pt idx="35">
                  <c:v>412.8</c:v>
                </c:pt>
                <c:pt idx="36">
                  <c:v>415.85</c:v>
                </c:pt>
                <c:pt idx="37">
                  <c:v>420.85</c:v>
                </c:pt>
                <c:pt idx="38">
                  <c:v>415.5</c:v>
                </c:pt>
                <c:pt idx="39">
                  <c:v>418.7</c:v>
                </c:pt>
                <c:pt idx="40">
                  <c:v>411.7</c:v>
                </c:pt>
                <c:pt idx="41">
                  <c:v>412.55</c:v>
                </c:pt>
                <c:pt idx="42">
                  <c:v>414.1</c:v>
                </c:pt>
                <c:pt idx="43">
                  <c:v>418</c:v>
                </c:pt>
                <c:pt idx="44">
                  <c:v>418.55</c:v>
                </c:pt>
                <c:pt idx="45">
                  <c:v>431.05</c:v>
                </c:pt>
                <c:pt idx="46">
                  <c:v>425.35</c:v>
                </c:pt>
                <c:pt idx="47">
                  <c:v>433.1</c:v>
                </c:pt>
                <c:pt idx="48">
                  <c:v>429.25</c:v>
                </c:pt>
                <c:pt idx="49">
                  <c:v>422.4</c:v>
                </c:pt>
                <c:pt idx="50">
                  <c:v>424.15</c:v>
                </c:pt>
                <c:pt idx="51">
                  <c:v>422.8</c:v>
                </c:pt>
                <c:pt idx="52">
                  <c:v>428.05</c:v>
                </c:pt>
                <c:pt idx="53">
                  <c:v>428.35</c:v>
                </c:pt>
                <c:pt idx="54">
                  <c:v>434.2</c:v>
                </c:pt>
                <c:pt idx="55">
                  <c:v>436.8</c:v>
                </c:pt>
                <c:pt idx="56">
                  <c:v>436.15</c:v>
                </c:pt>
                <c:pt idx="57">
                  <c:v>445.85</c:v>
                </c:pt>
                <c:pt idx="58">
                  <c:v>445</c:v>
                </c:pt>
                <c:pt idx="59">
                  <c:v>444.55</c:v>
                </c:pt>
                <c:pt idx="60">
                  <c:v>448.35</c:v>
                </c:pt>
                <c:pt idx="61">
                  <c:v>452.35</c:v>
                </c:pt>
                <c:pt idx="62">
                  <c:v>450.7</c:v>
                </c:pt>
                <c:pt idx="63">
                  <c:v>451.4</c:v>
                </c:pt>
                <c:pt idx="64">
                  <c:v>454.1</c:v>
                </c:pt>
                <c:pt idx="65">
                  <c:v>451.1</c:v>
                </c:pt>
                <c:pt idx="66">
                  <c:v>446.35</c:v>
                </c:pt>
                <c:pt idx="67">
                  <c:v>447.5</c:v>
                </c:pt>
                <c:pt idx="68">
                  <c:v>442.5</c:v>
                </c:pt>
                <c:pt idx="69">
                  <c:v>440.05</c:v>
                </c:pt>
                <c:pt idx="70">
                  <c:v>434.05</c:v>
                </c:pt>
                <c:pt idx="71">
                  <c:v>431.35</c:v>
                </c:pt>
                <c:pt idx="72">
                  <c:v>429.9</c:v>
                </c:pt>
                <c:pt idx="73">
                  <c:v>432</c:v>
                </c:pt>
                <c:pt idx="74">
                  <c:v>426.75</c:v>
                </c:pt>
                <c:pt idx="75">
                  <c:v>416.45</c:v>
                </c:pt>
                <c:pt idx="76">
                  <c:v>408.05</c:v>
                </c:pt>
                <c:pt idx="77">
                  <c:v>406.95</c:v>
                </c:pt>
                <c:pt idx="78">
                  <c:v>404.45</c:v>
                </c:pt>
                <c:pt idx="79">
                  <c:v>400.7</c:v>
                </c:pt>
                <c:pt idx="80">
                  <c:v>400.75</c:v>
                </c:pt>
                <c:pt idx="81">
                  <c:v>409.25</c:v>
                </c:pt>
                <c:pt idx="82">
                  <c:v>413.65</c:v>
                </c:pt>
                <c:pt idx="83">
                  <c:v>409.35</c:v>
                </c:pt>
                <c:pt idx="84">
                  <c:v>412.75</c:v>
                </c:pt>
                <c:pt idx="85">
                  <c:v>405.7</c:v>
                </c:pt>
                <c:pt idx="86">
                  <c:v>410.5</c:v>
                </c:pt>
                <c:pt idx="87">
                  <c:v>416.05</c:v>
                </c:pt>
                <c:pt idx="88">
                  <c:v>424.65</c:v>
                </c:pt>
                <c:pt idx="89">
                  <c:v>418.15</c:v>
                </c:pt>
                <c:pt idx="90">
                  <c:v>423.3</c:v>
                </c:pt>
                <c:pt idx="91">
                  <c:v>427.55</c:v>
                </c:pt>
                <c:pt idx="92">
                  <c:v>427.45</c:v>
                </c:pt>
                <c:pt idx="93">
                  <c:v>435.5</c:v>
                </c:pt>
                <c:pt idx="94">
                  <c:v>437.4</c:v>
                </c:pt>
                <c:pt idx="95">
                  <c:v>437.8</c:v>
                </c:pt>
                <c:pt idx="96">
                  <c:v>436.85</c:v>
                </c:pt>
                <c:pt idx="97">
                  <c:v>435.15</c:v>
                </c:pt>
                <c:pt idx="98">
                  <c:v>427.4</c:v>
                </c:pt>
                <c:pt idx="99">
                  <c:v>414.5</c:v>
                </c:pt>
                <c:pt idx="100">
                  <c:v>401.9</c:v>
                </c:pt>
                <c:pt idx="101">
                  <c:v>407.65</c:v>
                </c:pt>
                <c:pt idx="102">
                  <c:v>407.5</c:v>
                </c:pt>
                <c:pt idx="103">
                  <c:v>407.05</c:v>
                </c:pt>
                <c:pt idx="104">
                  <c:v>406.25</c:v>
                </c:pt>
                <c:pt idx="105">
                  <c:v>406.8</c:v>
                </c:pt>
                <c:pt idx="106">
                  <c:v>400.95</c:v>
                </c:pt>
                <c:pt idx="107">
                  <c:v>401</c:v>
                </c:pt>
                <c:pt idx="108">
                  <c:v>404.3</c:v>
                </c:pt>
                <c:pt idx="109">
                  <c:v>406</c:v>
                </c:pt>
                <c:pt idx="110">
                  <c:v>403.25</c:v>
                </c:pt>
                <c:pt idx="111">
                  <c:v>404.25</c:v>
                </c:pt>
                <c:pt idx="112">
                  <c:v>407</c:v>
                </c:pt>
                <c:pt idx="113">
                  <c:v>406.2</c:v>
                </c:pt>
                <c:pt idx="114">
                  <c:v>409.7</c:v>
                </c:pt>
                <c:pt idx="115">
                  <c:v>429.25</c:v>
                </c:pt>
                <c:pt idx="116">
                  <c:v>428.45</c:v>
                </c:pt>
                <c:pt idx="117">
                  <c:v>423.05</c:v>
                </c:pt>
                <c:pt idx="118">
                  <c:v>446.95</c:v>
                </c:pt>
                <c:pt idx="119">
                  <c:v>439.9</c:v>
                </c:pt>
                <c:pt idx="120">
                  <c:v>446.75</c:v>
                </c:pt>
                <c:pt idx="121">
                  <c:v>437.85</c:v>
                </c:pt>
                <c:pt idx="122">
                  <c:v>438.8</c:v>
                </c:pt>
                <c:pt idx="123">
                  <c:v>445.75</c:v>
                </c:pt>
                <c:pt idx="124">
                  <c:v>449.7</c:v>
                </c:pt>
                <c:pt idx="125">
                  <c:v>449.3</c:v>
                </c:pt>
                <c:pt idx="126">
                  <c:v>458.8</c:v>
                </c:pt>
                <c:pt idx="127">
                  <c:v>457.1</c:v>
                </c:pt>
                <c:pt idx="128">
                  <c:v>460.3</c:v>
                </c:pt>
                <c:pt idx="129">
                  <c:v>463.15</c:v>
                </c:pt>
                <c:pt idx="130">
                  <c:v>459.1</c:v>
                </c:pt>
                <c:pt idx="131">
                  <c:v>479.8</c:v>
                </c:pt>
                <c:pt idx="132">
                  <c:v>482.65</c:v>
                </c:pt>
                <c:pt idx="133">
                  <c:v>471.55</c:v>
                </c:pt>
                <c:pt idx="134">
                  <c:v>470.45</c:v>
                </c:pt>
                <c:pt idx="135">
                  <c:v>470.3</c:v>
                </c:pt>
                <c:pt idx="136">
                  <c:v>482.55</c:v>
                </c:pt>
                <c:pt idx="137">
                  <c:v>482.2</c:v>
                </c:pt>
                <c:pt idx="138">
                  <c:v>486.6</c:v>
                </c:pt>
                <c:pt idx="139">
                  <c:v>488.05</c:v>
                </c:pt>
                <c:pt idx="140">
                  <c:v>490.45</c:v>
                </c:pt>
                <c:pt idx="141">
                  <c:v>487.55</c:v>
                </c:pt>
                <c:pt idx="142">
                  <c:v>486.15</c:v>
                </c:pt>
                <c:pt idx="143">
                  <c:v>479.7</c:v>
                </c:pt>
                <c:pt idx="144">
                  <c:v>483.15</c:v>
                </c:pt>
                <c:pt idx="145">
                  <c:v>483.85</c:v>
                </c:pt>
                <c:pt idx="146">
                  <c:v>475.4</c:v>
                </c:pt>
                <c:pt idx="147">
                  <c:v>479.65</c:v>
                </c:pt>
                <c:pt idx="148">
                  <c:v>477.4</c:v>
                </c:pt>
                <c:pt idx="149">
                  <c:v>481.75</c:v>
                </c:pt>
                <c:pt idx="150">
                  <c:v>477.75</c:v>
                </c:pt>
                <c:pt idx="151">
                  <c:v>472.3</c:v>
                </c:pt>
                <c:pt idx="152">
                  <c:v>465.6</c:v>
                </c:pt>
                <c:pt idx="153">
                  <c:v>470.15</c:v>
                </c:pt>
                <c:pt idx="154">
                  <c:v>462</c:v>
                </c:pt>
                <c:pt idx="155">
                  <c:v>458.75</c:v>
                </c:pt>
                <c:pt idx="156">
                  <c:v>456.15</c:v>
                </c:pt>
                <c:pt idx="157">
                  <c:v>458.6</c:v>
                </c:pt>
                <c:pt idx="158">
                  <c:v>463.3</c:v>
                </c:pt>
                <c:pt idx="159">
                  <c:v>463</c:v>
                </c:pt>
                <c:pt idx="160">
                  <c:v>461.9</c:v>
                </c:pt>
                <c:pt idx="161">
                  <c:v>468.75</c:v>
                </c:pt>
                <c:pt idx="162">
                  <c:v>461.35</c:v>
                </c:pt>
                <c:pt idx="163">
                  <c:v>472</c:v>
                </c:pt>
                <c:pt idx="164">
                  <c:v>481.8</c:v>
                </c:pt>
                <c:pt idx="165">
                  <c:v>483.4</c:v>
                </c:pt>
                <c:pt idx="166">
                  <c:v>483.1</c:v>
                </c:pt>
                <c:pt idx="167">
                  <c:v>482.65</c:v>
                </c:pt>
                <c:pt idx="168">
                  <c:v>481.3</c:v>
                </c:pt>
                <c:pt idx="169">
                  <c:v>482.05</c:v>
                </c:pt>
                <c:pt idx="170">
                  <c:v>505.8</c:v>
                </c:pt>
                <c:pt idx="171">
                  <c:v>500.3</c:v>
                </c:pt>
                <c:pt idx="172">
                  <c:v>498.35</c:v>
                </c:pt>
                <c:pt idx="173">
                  <c:v>485.4</c:v>
                </c:pt>
                <c:pt idx="174">
                  <c:v>482.05</c:v>
                </c:pt>
                <c:pt idx="175">
                  <c:v>489</c:v>
                </c:pt>
                <c:pt idx="176">
                  <c:v>497.35</c:v>
                </c:pt>
                <c:pt idx="177">
                  <c:v>526.9</c:v>
                </c:pt>
                <c:pt idx="178">
                  <c:v>521.85</c:v>
                </c:pt>
                <c:pt idx="179">
                  <c:v>517.54999999999995</c:v>
                </c:pt>
                <c:pt idx="180">
                  <c:v>520.54999999999995</c:v>
                </c:pt>
                <c:pt idx="181">
                  <c:v>524.1</c:v>
                </c:pt>
                <c:pt idx="182">
                  <c:v>535.20000000000005</c:v>
                </c:pt>
                <c:pt idx="183">
                  <c:v>538.85</c:v>
                </c:pt>
                <c:pt idx="184">
                  <c:v>538.29999999999995</c:v>
                </c:pt>
                <c:pt idx="185">
                  <c:v>540.29999999999995</c:v>
                </c:pt>
                <c:pt idx="186">
                  <c:v>542.70000000000005</c:v>
                </c:pt>
                <c:pt idx="187">
                  <c:v>537.70000000000005</c:v>
                </c:pt>
                <c:pt idx="188">
                  <c:v>526.65</c:v>
                </c:pt>
                <c:pt idx="189">
                  <c:v>522.29999999999995</c:v>
                </c:pt>
                <c:pt idx="190">
                  <c:v>520.6</c:v>
                </c:pt>
                <c:pt idx="191">
                  <c:v>524.04999999999995</c:v>
                </c:pt>
                <c:pt idx="192">
                  <c:v>515.35</c:v>
                </c:pt>
                <c:pt idx="193">
                  <c:v>507.3</c:v>
                </c:pt>
                <c:pt idx="194">
                  <c:v>519.85</c:v>
                </c:pt>
                <c:pt idx="195">
                  <c:v>525</c:v>
                </c:pt>
                <c:pt idx="196">
                  <c:v>516.4</c:v>
                </c:pt>
                <c:pt idx="197">
                  <c:v>512</c:v>
                </c:pt>
                <c:pt idx="198">
                  <c:v>503.2</c:v>
                </c:pt>
                <c:pt idx="199">
                  <c:v>501.25</c:v>
                </c:pt>
                <c:pt idx="200">
                  <c:v>503.2</c:v>
                </c:pt>
                <c:pt idx="201">
                  <c:v>501.9</c:v>
                </c:pt>
                <c:pt idx="202">
                  <c:v>497.5</c:v>
                </c:pt>
                <c:pt idx="203">
                  <c:v>506.25</c:v>
                </c:pt>
                <c:pt idx="204">
                  <c:v>502.55</c:v>
                </c:pt>
                <c:pt idx="205">
                  <c:v>505</c:v>
                </c:pt>
                <c:pt idx="206">
                  <c:v>508.8</c:v>
                </c:pt>
                <c:pt idx="207">
                  <c:v>506.1</c:v>
                </c:pt>
                <c:pt idx="208">
                  <c:v>511.15</c:v>
                </c:pt>
                <c:pt idx="209">
                  <c:v>507.25</c:v>
                </c:pt>
                <c:pt idx="210">
                  <c:v>508.3</c:v>
                </c:pt>
                <c:pt idx="211">
                  <c:v>512.9</c:v>
                </c:pt>
                <c:pt idx="212">
                  <c:v>517.20000000000005</c:v>
                </c:pt>
                <c:pt idx="213">
                  <c:v>515.70000000000005</c:v>
                </c:pt>
                <c:pt idx="214">
                  <c:v>515.5</c:v>
                </c:pt>
                <c:pt idx="215">
                  <c:v>514.95000000000005</c:v>
                </c:pt>
                <c:pt idx="216">
                  <c:v>507.6</c:v>
                </c:pt>
                <c:pt idx="217">
                  <c:v>499.65</c:v>
                </c:pt>
                <c:pt idx="218">
                  <c:v>503.45</c:v>
                </c:pt>
                <c:pt idx="219">
                  <c:v>500.85</c:v>
                </c:pt>
                <c:pt idx="220">
                  <c:v>504.9</c:v>
                </c:pt>
                <c:pt idx="221">
                  <c:v>500.15</c:v>
                </c:pt>
                <c:pt idx="222">
                  <c:v>494</c:v>
                </c:pt>
                <c:pt idx="223">
                  <c:v>495.7</c:v>
                </c:pt>
                <c:pt idx="224">
                  <c:v>495.55</c:v>
                </c:pt>
                <c:pt idx="225">
                  <c:v>493.65</c:v>
                </c:pt>
                <c:pt idx="226">
                  <c:v>500.1</c:v>
                </c:pt>
                <c:pt idx="227">
                  <c:v>493.6</c:v>
                </c:pt>
                <c:pt idx="228">
                  <c:v>490.25</c:v>
                </c:pt>
                <c:pt idx="229">
                  <c:v>488.9</c:v>
                </c:pt>
                <c:pt idx="230">
                  <c:v>490.25</c:v>
                </c:pt>
                <c:pt idx="231">
                  <c:v>496</c:v>
                </c:pt>
                <c:pt idx="232">
                  <c:v>489.95</c:v>
                </c:pt>
                <c:pt idx="233">
                  <c:v>493</c:v>
                </c:pt>
                <c:pt idx="234">
                  <c:v>496.1</c:v>
                </c:pt>
                <c:pt idx="235">
                  <c:v>493</c:v>
                </c:pt>
                <c:pt idx="236">
                  <c:v>484.65</c:v>
                </c:pt>
                <c:pt idx="237">
                  <c:v>491.75</c:v>
                </c:pt>
                <c:pt idx="238">
                  <c:v>489.65</c:v>
                </c:pt>
                <c:pt idx="239">
                  <c:v>486.65</c:v>
                </c:pt>
                <c:pt idx="240">
                  <c:v>487.3</c:v>
                </c:pt>
                <c:pt idx="241">
                  <c:v>480.45</c:v>
                </c:pt>
                <c:pt idx="242">
                  <c:v>469.7</c:v>
                </c:pt>
                <c:pt idx="243">
                  <c:v>482.2</c:v>
                </c:pt>
                <c:pt idx="244">
                  <c:v>483</c:v>
                </c:pt>
                <c:pt idx="245">
                  <c:v>488.25</c:v>
                </c:pt>
                <c:pt idx="246">
                  <c:v>480.55</c:v>
                </c:pt>
                <c:pt idx="247">
                  <c:v>486.5</c:v>
                </c:pt>
                <c:pt idx="248">
                  <c:v>487.95</c:v>
                </c:pt>
                <c:pt idx="249">
                  <c:v>481.5</c:v>
                </c:pt>
                <c:pt idx="250">
                  <c:v>474.05</c:v>
                </c:pt>
                <c:pt idx="251">
                  <c:v>465.95</c:v>
                </c:pt>
                <c:pt idx="252">
                  <c:v>449.9</c:v>
                </c:pt>
                <c:pt idx="253">
                  <c:v>444</c:v>
                </c:pt>
                <c:pt idx="254">
                  <c:v>447.95</c:v>
                </c:pt>
                <c:pt idx="255">
                  <c:v>444.5</c:v>
                </c:pt>
                <c:pt idx="256">
                  <c:v>440.6</c:v>
                </c:pt>
                <c:pt idx="257">
                  <c:v>418.2</c:v>
                </c:pt>
                <c:pt idx="258">
                  <c:v>438.55</c:v>
                </c:pt>
                <c:pt idx="259">
                  <c:v>436.35</c:v>
                </c:pt>
                <c:pt idx="260">
                  <c:v>452.15</c:v>
                </c:pt>
                <c:pt idx="261">
                  <c:v>464.2</c:v>
                </c:pt>
                <c:pt idx="262">
                  <c:v>450.8</c:v>
                </c:pt>
                <c:pt idx="263">
                  <c:v>454.45</c:v>
                </c:pt>
                <c:pt idx="264">
                  <c:v>462.3</c:v>
                </c:pt>
                <c:pt idx="265">
                  <c:v>448.25</c:v>
                </c:pt>
                <c:pt idx="266">
                  <c:v>456.85</c:v>
                </c:pt>
                <c:pt idx="267">
                  <c:v>452.5</c:v>
                </c:pt>
                <c:pt idx="268">
                  <c:v>447.35</c:v>
                </c:pt>
                <c:pt idx="269">
                  <c:v>448.1</c:v>
                </c:pt>
                <c:pt idx="270">
                  <c:v>451.65</c:v>
                </c:pt>
                <c:pt idx="271">
                  <c:v>450.2</c:v>
                </c:pt>
                <c:pt idx="272">
                  <c:v>447.6</c:v>
                </c:pt>
                <c:pt idx="273">
                  <c:v>455.95</c:v>
                </c:pt>
                <c:pt idx="274">
                  <c:v>455.85</c:v>
                </c:pt>
                <c:pt idx="275">
                  <c:v>445.9</c:v>
                </c:pt>
                <c:pt idx="276">
                  <c:v>457.2</c:v>
                </c:pt>
                <c:pt idx="277">
                  <c:v>476.6</c:v>
                </c:pt>
                <c:pt idx="278">
                  <c:v>481.95</c:v>
                </c:pt>
                <c:pt idx="279">
                  <c:v>476.15</c:v>
                </c:pt>
                <c:pt idx="280">
                  <c:v>469.5</c:v>
                </c:pt>
                <c:pt idx="281">
                  <c:v>468.3</c:v>
                </c:pt>
                <c:pt idx="282">
                  <c:v>463.1</c:v>
                </c:pt>
                <c:pt idx="283">
                  <c:v>449.4</c:v>
                </c:pt>
                <c:pt idx="284">
                  <c:v>451.55</c:v>
                </c:pt>
                <c:pt idx="285">
                  <c:v>456.6</c:v>
                </c:pt>
                <c:pt idx="286">
                  <c:v>455.9</c:v>
                </c:pt>
                <c:pt idx="287">
                  <c:v>450.75</c:v>
                </c:pt>
                <c:pt idx="288">
                  <c:v>450.85</c:v>
                </c:pt>
                <c:pt idx="289">
                  <c:v>449.45</c:v>
                </c:pt>
                <c:pt idx="290">
                  <c:v>457.95</c:v>
                </c:pt>
                <c:pt idx="291">
                  <c:v>457.65</c:v>
                </c:pt>
                <c:pt idx="292">
                  <c:v>457.95</c:v>
                </c:pt>
                <c:pt idx="293">
                  <c:v>454.55</c:v>
                </c:pt>
                <c:pt idx="294">
                  <c:v>448.65</c:v>
                </c:pt>
                <c:pt idx="295">
                  <c:v>441.95</c:v>
                </c:pt>
                <c:pt idx="296">
                  <c:v>426.35</c:v>
                </c:pt>
                <c:pt idx="297">
                  <c:v>422.1</c:v>
                </c:pt>
                <c:pt idx="298">
                  <c:v>422.05</c:v>
                </c:pt>
                <c:pt idx="299">
                  <c:v>425.25</c:v>
                </c:pt>
                <c:pt idx="300">
                  <c:v>431.6</c:v>
                </c:pt>
                <c:pt idx="301">
                  <c:v>434.2</c:v>
                </c:pt>
                <c:pt idx="302">
                  <c:v>442.1</c:v>
                </c:pt>
                <c:pt idx="303">
                  <c:v>430.2</c:v>
                </c:pt>
                <c:pt idx="304">
                  <c:v>417.45</c:v>
                </c:pt>
                <c:pt idx="305">
                  <c:v>400.75</c:v>
                </c:pt>
                <c:pt idx="306">
                  <c:v>409.95</c:v>
                </c:pt>
                <c:pt idx="307">
                  <c:v>402.95</c:v>
                </c:pt>
                <c:pt idx="308">
                  <c:v>399</c:v>
                </c:pt>
                <c:pt idx="309">
                  <c:v>409.25</c:v>
                </c:pt>
                <c:pt idx="310">
                  <c:v>417.4</c:v>
                </c:pt>
                <c:pt idx="311">
                  <c:v>415.25</c:v>
                </c:pt>
                <c:pt idx="312">
                  <c:v>401.75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03528"/>
        <c:axId val="321604704"/>
      </c:lineChart>
      <c:dateAx>
        <c:axId val="321603528"/>
        <c:scaling>
          <c:orientation val="minMax"/>
          <c:max val="41449"/>
          <c:min val="41084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604704"/>
        <c:crosses val="autoZero"/>
        <c:auto val="0"/>
        <c:lblOffset val="100"/>
        <c:baseTimeUnit val="days"/>
        <c:majorUnit val="2"/>
        <c:majorTimeUnit val="months"/>
      </c:dateAx>
      <c:valAx>
        <c:axId val="321604704"/>
        <c:scaling>
          <c:orientation val="minMax"/>
          <c:min val="300"/>
        </c:scaling>
        <c:delete val="0"/>
        <c:axPos val="l"/>
        <c:majorGridlines>
          <c:spPr>
            <a:ln w="6350"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2160352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3138919012368961"/>
          <c:w val="1"/>
          <c:h val="7.310664818583072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32750871894419"/>
          <c:y val="0.1412575957188231"/>
          <c:w val="0.76848984287922961"/>
          <c:h val="0.5674279236496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Sheet1!$C$483</c:f>
              <c:strCache>
                <c:ptCount val="1"/>
                <c:pt idx="0">
                  <c:v>Existing Borrowing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Sheet1!$C$484:$C$485</c:f>
              <c:numCache>
                <c:formatCode>_(* #,##0.00_);_(* \(#,##0.00\);_(* "-"??_);_(@_)</c:formatCode>
                <c:ptCount val="2"/>
                <c:pt idx="0">
                  <c:v>37716</c:v>
                </c:pt>
                <c:pt idx="1">
                  <c:v>47170.879999999997</c:v>
                </c:pt>
              </c:numCache>
            </c:numRef>
          </c:val>
        </c:ser>
        <c:ser>
          <c:idx val="1"/>
          <c:order val="1"/>
          <c:tx>
            <c:strRef>
              <c:f>Sheet1!$D$483</c:f>
              <c:strCache>
                <c:ptCount val="1"/>
                <c:pt idx="0">
                  <c:v>Unavailed borrowing limit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Sheet1!$D$484:$D$485</c:f>
              <c:numCache>
                <c:formatCode>_(* #,##0.00_);_(* \(#,##0.00\);_(* "-"??_);_(@_)</c:formatCode>
                <c:ptCount val="2"/>
                <c:pt idx="0">
                  <c:v>62284</c:v>
                </c:pt>
                <c:pt idx="1">
                  <c:v>52829.120000000003</c:v>
                </c:pt>
              </c:numCache>
            </c:numRef>
          </c:val>
        </c:ser>
        <c:ser>
          <c:idx val="2"/>
          <c:order val="2"/>
          <c:tx>
            <c:strRef>
              <c:f>Sheet1!$E$483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7777777777777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Sheet1!$E$484:$E$485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2292784"/>
        <c:axId val="322291608"/>
      </c:barChart>
      <c:catAx>
        <c:axId val="32229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91608"/>
        <c:crosses val="autoZero"/>
        <c:auto val="1"/>
        <c:lblAlgn val="ctr"/>
        <c:lblOffset val="100"/>
        <c:noMultiLvlLbl val="0"/>
      </c:catAx>
      <c:valAx>
        <c:axId val="322291608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927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"/>
                <c:y val="0.22262904636920386"/>
              </c:manualLayout>
            </c:layout>
            <c:tx>
              <c:rich>
                <a:bodyPr/>
                <a:lstStyle/>
                <a:p>
                  <a:pPr>
                    <a:defRPr sz="900"/>
                  </a:pPr>
                  <a:r>
                    <a:rPr lang="en-US" sz="900"/>
                    <a:t>In</a:t>
                  </a:r>
                  <a:r>
                    <a:rPr lang="en-US" sz="900" baseline="0"/>
                    <a:t> </a:t>
                  </a:r>
                  <a:r>
                    <a:rPr lang="en-US" sz="900" baseline="0">
                      <a:latin typeface="Rupee Foradian"/>
                    </a:rPr>
                    <a:t>` </a:t>
                  </a:r>
                  <a:r>
                    <a:rPr lang="en-US" sz="900"/>
                    <a:t>Thousand Crores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"/>
          <c:y val="0.80778782029678198"/>
          <c:w val="1"/>
          <c:h val="0.1050595912864977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9680341513786"/>
          <c:y val="0.13418130426004438"/>
          <c:w val="0.57105017514833989"/>
          <c:h val="0.66407192313630614"/>
        </c:manualLayout>
      </c:layout>
      <c:doughnutChart>
        <c:varyColors val="1"/>
        <c:ser>
          <c:idx val="1"/>
          <c:order val="0"/>
          <c:tx>
            <c:strRef>
              <c:f>Sheet1!$Q$82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464646"/>
              </a:solidFill>
            </c:spPr>
          </c:dPt>
          <c:dPt>
            <c:idx val="1"/>
            <c:bubble3D val="0"/>
            <c:spPr>
              <a:solidFill>
                <a:srgbClr val="D9D9D9"/>
              </a:solidFill>
            </c:spPr>
          </c:dPt>
          <c:dPt>
            <c:idx val="2"/>
            <c:bubble3D val="0"/>
            <c:spPr>
              <a:solidFill>
                <a:srgbClr val="FFD200"/>
              </a:solidFill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Sheet1!$Q$83:$Q$85</c:f>
              <c:numCache>
                <c:formatCode>0.0%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0"/>
          <c:order val="1"/>
          <c:tx>
            <c:strRef>
              <c:f>Sheet1!$R$82</c:f>
              <c:strCache>
                <c:ptCount val="1"/>
                <c:pt idx="0">
                  <c:v>2014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64646"/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D9D9D9"/>
              </a:solidFill>
              <a:ln w="127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FFD200"/>
              </a:solidFill>
              <a:ln w="12700">
                <a:solidFill>
                  <a:schemeClr val="bg1"/>
                </a:solidFill>
              </a:ln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375816993464052E-2"/>
                  <c:y val="1.206077872744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1.9656019656019701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Sheet1!$R$83:$R$85</c:f>
              <c:numCache>
                <c:formatCode>0.0%</c:formatCode>
                <c:ptCount val="3"/>
                <c:pt idx="0">
                  <c:v>0.375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0"/>
        <c:holeSize val="50"/>
      </c:doughnutChart>
    </c:plotArea>
    <c:legend>
      <c:legendPos val="r"/>
      <c:layout>
        <c:manualLayout>
          <c:xMode val="edge"/>
          <c:yMode val="edge"/>
          <c:x val="0"/>
          <c:y val="0.80950630040023142"/>
          <c:w val="1"/>
          <c:h val="0.19049364829396326"/>
        </c:manualLayout>
      </c:layout>
      <c:overlay val="0"/>
      <c:txPr>
        <a:bodyPr/>
        <a:lstStyle/>
        <a:p>
          <a:pPr>
            <a:defRPr lang="en-IN" spc="0" baseline="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57150</xdr:rowOff>
    </xdr:from>
    <xdr:to>
      <xdr:col>12</xdr:col>
      <xdr:colOff>305981</xdr:colOff>
      <xdr:row>12</xdr:row>
      <xdr:rowOff>10852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45</xdr:row>
      <xdr:rowOff>133350</xdr:rowOff>
    </xdr:from>
    <xdr:to>
      <xdr:col>13</xdr:col>
      <xdr:colOff>28575</xdr:colOff>
      <xdr:row>54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34</xdr:row>
      <xdr:rowOff>95250</xdr:rowOff>
    </xdr:from>
    <xdr:to>
      <xdr:col>13</xdr:col>
      <xdr:colOff>368300</xdr:colOff>
      <xdr:row>43</xdr:row>
      <xdr:rowOff>101600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57</xdr:row>
      <xdr:rowOff>146050</xdr:rowOff>
    </xdr:from>
    <xdr:to>
      <xdr:col>13</xdr:col>
      <xdr:colOff>367500</xdr:colOff>
      <xdr:row>67</xdr:row>
      <xdr:rowOff>158550</xdr:rowOff>
    </xdr:to>
    <xdr:graphicFrame macro="">
      <xdr:nvGraphicFramePr>
        <xdr:cNvPr id="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68</xdr:row>
      <xdr:rowOff>146050</xdr:rowOff>
    </xdr:from>
    <xdr:to>
      <xdr:col>13</xdr:col>
      <xdr:colOff>386550</xdr:colOff>
      <xdr:row>78</xdr:row>
      <xdr:rowOff>146890</xdr:rowOff>
    </xdr:to>
    <xdr:graphicFrame macro="">
      <xdr:nvGraphicFramePr>
        <xdr:cNvPr id="9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150</xdr:row>
      <xdr:rowOff>158750</xdr:rowOff>
    </xdr:from>
    <xdr:to>
      <xdr:col>14</xdr:col>
      <xdr:colOff>190500</xdr:colOff>
      <xdr:row>161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14</xdr:col>
      <xdr:colOff>365760</xdr:colOff>
      <xdr:row>181</xdr:row>
      <xdr:rowOff>151130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476</xdr:row>
      <xdr:rowOff>88900</xdr:rowOff>
    </xdr:from>
    <xdr:to>
      <xdr:col>14</xdr:col>
      <xdr:colOff>571500</xdr:colOff>
      <xdr:row>488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146050</xdr:colOff>
      <xdr:row>80</xdr:row>
      <xdr:rowOff>38100</xdr:rowOff>
    </xdr:from>
    <xdr:to>
      <xdr:col>13</xdr:col>
      <xdr:colOff>282650</xdr:colOff>
      <xdr:row>91</xdr:row>
      <xdr:rowOff>118450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501650</xdr:colOff>
      <xdr:row>93</xdr:row>
      <xdr:rowOff>38100</xdr:rowOff>
    </xdr:from>
    <xdr:to>
      <xdr:col>14</xdr:col>
      <xdr:colOff>193675</xdr:colOff>
      <xdr:row>104</xdr:row>
      <xdr:rowOff>118450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508000</xdr:colOff>
      <xdr:row>106</xdr:row>
      <xdr:rowOff>44450</xdr:rowOff>
    </xdr:from>
    <xdr:to>
      <xdr:col>13</xdr:col>
      <xdr:colOff>488950</xdr:colOff>
      <xdr:row>118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603250</xdr:colOff>
      <xdr:row>119</xdr:row>
      <xdr:rowOff>146050</xdr:rowOff>
    </xdr:from>
    <xdr:to>
      <xdr:col>13</xdr:col>
      <xdr:colOff>393700</xdr:colOff>
      <xdr:row>129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152400</xdr:colOff>
      <xdr:row>131</xdr:row>
      <xdr:rowOff>38100</xdr:rowOff>
    </xdr:from>
    <xdr:to>
      <xdr:col>13</xdr:col>
      <xdr:colOff>561975</xdr:colOff>
      <xdr:row>140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215900</xdr:colOff>
      <xdr:row>13</xdr:row>
      <xdr:rowOff>146050</xdr:rowOff>
    </xdr:from>
    <xdr:to>
      <xdr:col>13</xdr:col>
      <xdr:colOff>189089</xdr:colOff>
      <xdr:row>23</xdr:row>
      <xdr:rowOff>83551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139700</xdr:colOff>
      <xdr:row>24</xdr:row>
      <xdr:rowOff>114300</xdr:rowOff>
    </xdr:from>
    <xdr:to>
      <xdr:col>13</xdr:col>
      <xdr:colOff>224366</xdr:colOff>
      <xdr:row>34</xdr:row>
      <xdr:rowOff>64912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184150</xdr:colOff>
      <xdr:row>490</xdr:row>
      <xdr:rowOff>76200</xdr:rowOff>
    </xdr:from>
    <xdr:to>
      <xdr:col>14</xdr:col>
      <xdr:colOff>532765</xdr:colOff>
      <xdr:row>499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222250</xdr:colOff>
      <xdr:row>501</xdr:row>
      <xdr:rowOff>152400</xdr:rowOff>
    </xdr:from>
    <xdr:to>
      <xdr:col>14</xdr:col>
      <xdr:colOff>570865</xdr:colOff>
      <xdr:row>511</xdr:row>
      <xdr:rowOff>44450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260350</xdr:colOff>
      <xdr:row>513</xdr:row>
      <xdr:rowOff>158750</xdr:rowOff>
    </xdr:from>
    <xdr:to>
      <xdr:col>15</xdr:col>
      <xdr:colOff>222250</xdr:colOff>
      <xdr:row>525</xdr:row>
      <xdr:rowOff>53975</xdr:rowOff>
    </xdr:to>
    <xdr:graphicFrame macro="">
      <xdr:nvGraphicFramePr>
        <xdr:cNvPr id="22" name="Objec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</cdr:y>
    </cdr:from>
    <cdr:to>
      <cdr:x>0.99987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2190750"/>
          <a:ext cx="297141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+mn-lt"/>
              <a:ea typeface="+mn-ea"/>
              <a:cs typeface="+mn-cs"/>
            </a:rPr>
            <a:t>Graph xx: Remuneration Components</a:t>
          </a:r>
          <a:endParaRPr lang="en-GB" sz="9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0.75321</cdr:x>
      <cdr:y>0.71598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80987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0.118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0"/>
          <a:ext cx="2447925" cy="2484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Remuneration components</a:t>
          </a:r>
        </a:p>
      </cdr:txBody>
    </cdr:sp>
  </cdr:relSizeAnchor>
  <cdr:relSizeAnchor xmlns:cdr="http://schemas.openxmlformats.org/drawingml/2006/chartDrawing">
    <cdr:from>
      <cdr:x>0.71814</cdr:x>
      <cdr:y>0.17328</cdr:y>
    </cdr:from>
    <cdr:to>
      <cdr:x>1</cdr:x>
      <cdr:y>0.30315</cdr:y>
    </cdr:to>
    <cdr:sp macro="" textlink="">
      <cdr:nvSpPr>
        <cdr:cNvPr id="5" name="Text Box 4"/>
        <cdr:cNvSpPr txBox="1"/>
      </cdr:nvSpPr>
      <cdr:spPr>
        <a:xfrm xmlns:a="http://schemas.openxmlformats.org/drawingml/2006/main">
          <a:off x="1757953" y="364760"/>
          <a:ext cx="689972" cy="27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FY14/15</a:t>
          </a:r>
        </a:p>
      </cdr:txBody>
    </cdr:sp>
  </cdr:relSizeAnchor>
  <cdr:relSizeAnchor xmlns:cdr="http://schemas.openxmlformats.org/drawingml/2006/chartDrawing">
    <cdr:from>
      <cdr:x>0.74708</cdr:x>
      <cdr:y>0.6182</cdr:y>
    </cdr:from>
    <cdr:to>
      <cdr:x>1</cdr:x>
      <cdr:y>0.74807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1828799" y="1301326"/>
          <a:ext cx="619125" cy="2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FY13/14</a:t>
          </a:r>
        </a:p>
        <a:p xmlns:a="http://schemas.openxmlformats.org/drawingml/2006/main">
          <a:endParaRPr lang="en-GB" sz="900"/>
        </a:p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0.73496</cdr:x>
      <cdr:y>0.26941</cdr:y>
    </cdr:from>
    <cdr:to>
      <cdr:x>0.87311</cdr:x>
      <cdr:y>0.40269</cdr:y>
    </cdr:to>
    <cdr:cxnSp macro="">
      <cdr:nvCxnSpPr>
        <cdr:cNvPr id="7" name="Elbow Connector 6"/>
        <cdr:cNvCxnSpPr/>
      </cdr:nvCxnSpPr>
      <cdr:spPr>
        <a:xfrm xmlns:a="http://schemas.openxmlformats.org/drawingml/2006/main" flipH="1">
          <a:off x="2184143" y="641533"/>
          <a:ext cx="410554" cy="317373"/>
        </a:xfrm>
        <a:prstGeom xmlns:a="http://schemas.openxmlformats.org/drawingml/2006/main" prst="bentConnector3">
          <a:avLst>
            <a:gd name="adj1" fmla="val -1111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0.66776</cdr:x>
      <cdr:y>0.51384</cdr:y>
    </cdr:from>
    <cdr:to>
      <cdr:x>0.91244</cdr:x>
      <cdr:y>0.60612</cdr:y>
    </cdr:to>
    <cdr:cxnSp macro="">
      <cdr:nvCxnSpPr>
        <cdr:cNvPr id="9" name="Elbow Connector 8"/>
        <cdr:cNvCxnSpPr/>
      </cdr:nvCxnSpPr>
      <cdr:spPr>
        <a:xfrm xmlns:a="http://schemas.openxmlformats.org/drawingml/2006/main" rot="10800000">
          <a:off x="1984453" y="1223582"/>
          <a:ext cx="727140" cy="219741"/>
        </a:xfrm>
        <a:prstGeom xmlns:a="http://schemas.openxmlformats.org/drawingml/2006/main" prst="bentConnector3">
          <a:avLst>
            <a:gd name="adj1" fmla="val -187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0.90179</cdr:y>
    </cdr:from>
    <cdr:to>
      <cdr:x>1</cdr:x>
      <cdr:y>0.99091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889699"/>
          <a:ext cx="3324225" cy="186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ctr" anchorCtr="0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Trends in Auditors' Remuneration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4.77213E-7</cdr:y>
    </cdr:from>
    <cdr:to>
      <cdr:x>1</cdr:x>
      <cdr:y>0.11818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1"/>
          <a:ext cx="332422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Auditors' Remuneration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Average commissions paid to NEDs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-9525" y="0"/>
          <a:ext cx="29146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b="1"/>
            <a:t>Average</a:t>
          </a:r>
          <a:r>
            <a:rPr lang="en-US" b="1" baseline="0"/>
            <a:t> Commissions (</a:t>
          </a:r>
          <a:r>
            <a:rPr lang="en-US" b="1" baseline="0">
              <a:latin typeface="Rupee Foradian"/>
            </a:rPr>
            <a:t>`</a:t>
          </a:r>
          <a:r>
            <a:rPr lang="en-US" b="1" baseline="0"/>
            <a:t> Lakhs)</a:t>
          </a:r>
          <a:endParaRPr lang="en-US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0.8956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52575"/>
          <a:ext cx="28848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 in NED commissions</a:t>
          </a:r>
          <a:endParaRPr lang="en-GB" sz="900"/>
        </a:p>
      </cdr:txBody>
    </cdr:sp>
  </cdr:relSizeAnchor>
  <cdr:relSizeAnchor xmlns:cdr="http://schemas.openxmlformats.org/drawingml/2006/chartDrawing">
    <cdr:from>
      <cdr:x>0.00334</cdr:x>
      <cdr:y>0</cdr:y>
    </cdr:from>
    <cdr:to>
      <cdr:x>1</cdr:x>
      <cdr:y>0.1044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" y="0"/>
          <a:ext cx="28384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b="1"/>
            <a:t>Total Commissions (</a:t>
          </a:r>
          <a:r>
            <a:rPr lang="en-GB" b="1">
              <a:latin typeface="Rupee Foradian"/>
            </a:rPr>
            <a:t>`</a:t>
          </a:r>
          <a:r>
            <a:rPr lang="en-GB" b="1"/>
            <a:t> Lakhs)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0.70371</cdr:x>
      <cdr:y>0.07734</cdr:y>
    </cdr:from>
    <cdr:to>
      <cdr:x>0.91204</cdr:x>
      <cdr:y>0.23994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1077" y="137583"/>
          <a:ext cx="627944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FII Shareholdiing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Promoter Shareholdiing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CSR Contributions vs</a:t>
          </a:r>
          <a:r>
            <a:rPr lang="en-US" sz="900" baseline="0">
              <a:effectLst/>
              <a:latin typeface="Calibri"/>
            </a:rPr>
            <a:t> Net Profits</a:t>
          </a:r>
          <a:endParaRPr lang="en-GB" sz="9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0.09289</cdr:x>
      <cdr:y>0.90452</cdr:y>
    </cdr:from>
    <cdr:to>
      <cdr:x>0.94593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51" y="1623796"/>
          <a:ext cx="2801495" cy="17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effectLst/>
              <a:latin typeface="+mn-lt"/>
              <a:ea typeface="+mn-ea"/>
              <a:cs typeface="+mn-cs"/>
            </a:rPr>
            <a:t>          Graph</a:t>
          </a:r>
          <a:r>
            <a:rPr lang="en-IN" sz="900" baseline="0">
              <a:effectLst/>
              <a:latin typeface="+mn-lt"/>
              <a:ea typeface="+mn-ea"/>
              <a:cs typeface="+mn-cs"/>
            </a:rPr>
            <a:t> 1: Yearly Shareholding Pattern</a:t>
          </a:r>
          <a:endParaRPr lang="en-IN" sz="900">
            <a:effectLst/>
          </a:endParaRPr>
        </a:p>
        <a:p xmlns:a="http://schemas.openxmlformats.org/drawingml/2006/main">
          <a:endParaRPr lang="en-I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0.07556</cdr:x>
      <cdr:y>0.90286</cdr:y>
    </cdr:from>
    <cdr:to>
      <cdr:x>0.95556</cdr:x>
      <cdr:y>0.96571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1504950"/>
          <a:ext cx="1885950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0.01778</cdr:x>
      <cdr:y>0.88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466849"/>
          <a:ext cx="21050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Graph 3:</a:t>
          </a:r>
          <a:r>
            <a:rPr lang="en-IN" sz="900" baseline="0"/>
            <a:t> Average Director Remuneration</a:t>
          </a:r>
          <a:endParaRPr lang="en-IN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2: Executive Compensation vs. Total Shareholders Return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and EPS </a:t>
          </a:r>
          <a:endParaRPr lang="en-GB" sz="900"/>
        </a:p>
      </cdr:txBody>
    </cdr:sp>
  </cdr:relSizeAnchor>
  <cdr:relSizeAnchor xmlns:cdr="http://schemas.openxmlformats.org/drawingml/2006/chartDrawing">
    <cdr:from>
      <cdr:x>0.00084</cdr:x>
      <cdr:y>0</cdr:y>
    </cdr:from>
    <cdr:to>
      <cdr:x>1</cdr:x>
      <cdr:y>0.11008</cdr:y>
    </cdr:to>
    <cdr:sp macro="" textlink="">
      <cdr:nvSpPr>
        <cdr:cNvPr id="4" name="Rectangle 3"/>
        <cdr:cNvSpPr>
          <a:spLocks xmlns:a="http://schemas.openxmlformats.org/drawingml/2006/main"/>
        </cdr:cNvSpPr>
      </cdr:nvSpPr>
      <cdr:spPr>
        <a:xfrm xmlns:a="http://schemas.openxmlformats.org/drawingml/2006/main">
          <a:off x="2540" y="0"/>
          <a:ext cx="3007360" cy="2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14000"/>
            </a:lnSpc>
            <a:spcAft>
              <a:spcPts val="900"/>
            </a:spcAft>
          </a:pPr>
          <a:r>
            <a:rPr lang="en-US" sz="1000" b="1">
              <a:solidFill>
                <a:srgbClr val="FFFFFF"/>
              </a:solidFill>
              <a:effectLst/>
              <a:ea typeface="Calibri"/>
              <a:cs typeface="Times New Roman"/>
            </a:rPr>
            <a:t>Dividend and Earnings</a:t>
          </a:r>
          <a:endParaRPr lang="en-IN" sz="1000">
            <a:effectLst/>
            <a:ea typeface="Calibri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-1"/>
          <a:ext cx="3531235" cy="2520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Dividend Payout Ratio - Peer Comparison</a:t>
          </a:r>
        </a:p>
      </cdr:txBody>
    </cdr:sp>
  </cdr:relSizeAnchor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0.89806</cdr:y>
    </cdr:from>
    <cdr:to>
      <cdr:x>1</cdr:x>
      <cdr:y>1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62125"/>
          <a:ext cx="26860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Analysis</a:t>
          </a:r>
          <a:endParaRPr lang="en-GB" sz="900"/>
        </a:p>
      </cdr:txBody>
    </cdr:sp>
  </cdr:relSizeAnchor>
  <cdr:relSizeAnchor xmlns:cdr="http://schemas.openxmlformats.org/drawingml/2006/chartDrawing">
    <cdr:from>
      <cdr:x>0.60151</cdr:x>
      <cdr:y>0.54129</cdr:y>
    </cdr:from>
    <cdr:to>
      <cdr:x>0.91529</cdr:x>
      <cdr:y>0.63386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1615673" y="1309570"/>
          <a:ext cx="842829" cy="2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Peer 2</a:t>
          </a:r>
        </a:p>
      </cdr:txBody>
    </cdr:sp>
  </cdr:relSizeAnchor>
  <cdr:relSizeAnchor xmlns:cdr="http://schemas.openxmlformats.org/drawingml/2006/chartDrawing">
    <cdr:from>
      <cdr:x>0.19689</cdr:x>
      <cdr:y>0.57388</cdr:y>
    </cdr:from>
    <cdr:to>
      <cdr:x>0.56601</cdr:x>
      <cdr:y>0.68762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59965" y="1057276"/>
          <a:ext cx="104976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Company</a:t>
          </a:r>
        </a:p>
      </cdr:txBody>
    </cdr:sp>
  </cdr:relSizeAnchor>
  <cdr:relSizeAnchor xmlns:cdr="http://schemas.openxmlformats.org/drawingml/2006/chartDrawing">
    <cdr:from>
      <cdr:x>0.07008</cdr:x>
      <cdr:y>0.37786</cdr:y>
    </cdr:from>
    <cdr:to>
      <cdr:x>0.33693</cdr:x>
      <cdr:y>0.47533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247650" y="99695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0.21833</cdr:x>
      <cdr:y>0.14801</cdr:y>
    </cdr:from>
    <cdr:to>
      <cdr:x>0.48518</cdr:x>
      <cdr:y>0.24549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771525" y="390525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0.35341</cdr:x>
      <cdr:y>0.26286</cdr:y>
    </cdr:from>
    <cdr:to>
      <cdr:x>0.54797</cdr:x>
      <cdr:y>0.36033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949281" y="635957"/>
          <a:ext cx="522598" cy="2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Peer 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0.89772</cdr:y>
    </cdr:from>
    <cdr:to>
      <cdr:x>1</cdr:x>
      <cdr:y>0.99915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1778558"/>
          <a:ext cx="3114675" cy="20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Stock performance compared to benchmarks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0.10861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" y="0"/>
          <a:ext cx="31527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Stock Performance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0.91317</cdr:y>
    </cdr:from>
    <cdr:to>
      <cdr:x>0.99864</cdr:x>
      <cdr:y>0.99001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324100"/>
          <a:ext cx="2800350" cy="19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Trends in Closing Stock Price</a:t>
          </a:r>
        </a:p>
      </cdr:txBody>
    </cdr:sp>
  </cdr:relSizeAnchor>
  <cdr:relSizeAnchor xmlns:cdr="http://schemas.openxmlformats.org/drawingml/2006/chartDrawing">
    <cdr:from>
      <cdr:x>0.00476</cdr:x>
      <cdr:y>0</cdr:y>
    </cdr:from>
    <cdr:to>
      <cdr:x>0.99864</cdr:x>
      <cdr:y>0.08608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3335" y="-3305175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Stock Price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0.91051</cdr:y>
    </cdr:from>
    <cdr:to>
      <cdr:x>1</cdr:x>
      <cdr:y>1</cdr:y>
    </cdr:to>
    <cdr:sp macro="" textlink="">
      <cdr:nvSpPr>
        <cdr:cNvPr id="2" name="Text Box 7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8849"/>
          <a:ext cx="34766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Changes in the borrowin</a:t>
          </a:r>
          <a:r>
            <a:rPr lang="en-GB" sz="900" baseline="0"/>
            <a:t>g limits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0"/>
          <a:ext cx="3476624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Utilization of Borrowing Limites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B37:D42" totalsRowShown="0" headerRowDxfId="9" dataDxfId="7" headerRowBorderDxfId="8" tableBorderDxfId="6" totalsRowBorderDxfId="5">
  <tableColumns count="3">
    <tableColumn id="1" name="Year on Year Growth" dataDxfId="4"/>
    <tableColumn id="2" name="MD (RHS)" dataDxfId="3" dataCellStyle="Note"/>
    <tableColumn id="3" name="Indexed TSR (LHS)" dataDxfId="2" dataCellStyle="Check Ce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6:C479" totalsRowShown="0" tableBorderDxfId="1">
  <tableColumns count="2">
    <tableColumn id="1" name=" " dataDxfId="0"/>
    <tableColumn id="2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S518"/>
  <sheetViews>
    <sheetView showGridLines="0" tabSelected="1" topLeftCell="A22" workbookViewId="0">
      <selection activeCell="E31" sqref="E31"/>
    </sheetView>
  </sheetViews>
  <sheetFormatPr defaultRowHeight="14.5" x14ac:dyDescent="0.35"/>
  <cols>
    <col min="2" max="2" width="9.7265625" customWidth="1"/>
    <col min="3" max="3" width="19.7265625" bestFit="1" customWidth="1"/>
    <col min="4" max="4" width="15.7265625" bestFit="1" customWidth="1"/>
    <col min="5" max="5" width="9.7265625" customWidth="1"/>
    <col min="16" max="16" width="7.54296875" customWidth="1"/>
    <col min="17" max="17" width="15.54296875" customWidth="1"/>
    <col min="18" max="18" width="11.81640625" customWidth="1"/>
  </cols>
  <sheetData>
    <row r="3" spans="2:6" x14ac:dyDescent="0.35">
      <c r="B3" s="16" t="s">
        <v>0</v>
      </c>
      <c r="C3" s="15"/>
      <c r="D3" s="15"/>
      <c r="E3" s="15"/>
      <c r="F3" s="15"/>
    </row>
    <row r="4" spans="2:6" x14ac:dyDescent="0.35">
      <c r="B4" s="15"/>
      <c r="C4" s="1">
        <v>2015</v>
      </c>
      <c r="D4" s="1">
        <v>2014</v>
      </c>
      <c r="E4" s="1">
        <v>2013</v>
      </c>
      <c r="F4" s="1">
        <v>2012</v>
      </c>
    </row>
    <row r="5" spans="2:6" x14ac:dyDescent="0.35">
      <c r="B5" s="14" t="s">
        <v>1</v>
      </c>
      <c r="C5" s="2">
        <v>61.69</v>
      </c>
      <c r="D5" s="2">
        <v>61.73</v>
      </c>
      <c r="E5" s="2">
        <v>62.01</v>
      </c>
      <c r="F5" s="2">
        <v>63.34</v>
      </c>
    </row>
    <row r="6" spans="2:6" x14ac:dyDescent="0.35">
      <c r="B6" s="14" t="s">
        <v>2</v>
      </c>
      <c r="C6" s="2">
        <v>19.32</v>
      </c>
      <c r="D6" s="2">
        <v>20.95</v>
      </c>
      <c r="E6" s="2">
        <v>20.64</v>
      </c>
      <c r="F6" s="2">
        <v>17.739999999999998</v>
      </c>
    </row>
    <row r="7" spans="2:6" x14ac:dyDescent="0.35">
      <c r="B7" s="14" t="s">
        <v>3</v>
      </c>
      <c r="C7" s="2">
        <v>5.8599999999999994</v>
      </c>
      <c r="D7" s="2">
        <v>4.91</v>
      </c>
      <c r="E7" s="2">
        <v>4.620000000000001</v>
      </c>
      <c r="F7" s="2">
        <v>5.4500000000000028</v>
      </c>
    </row>
    <row r="8" spans="2:6" x14ac:dyDescent="0.35">
      <c r="B8" s="14" t="s">
        <v>4</v>
      </c>
      <c r="C8" s="2">
        <v>13.13000000000001</v>
      </c>
      <c r="D8" s="2">
        <v>12.410000000000011</v>
      </c>
      <c r="E8" s="2">
        <v>12.72999999999999</v>
      </c>
      <c r="F8" s="2">
        <v>13.469999999999999</v>
      </c>
    </row>
    <row r="15" spans="2:6" x14ac:dyDescent="0.35">
      <c r="B15" s="13" t="s">
        <v>5</v>
      </c>
      <c r="C15" s="12"/>
    </row>
    <row r="16" spans="2:6" x14ac:dyDescent="0.35">
      <c r="B16" s="11" t="s">
        <v>6</v>
      </c>
      <c r="C16" s="11">
        <v>3</v>
      </c>
    </row>
    <row r="17" spans="2:4" x14ac:dyDescent="0.35">
      <c r="B17" s="11" t="s">
        <v>7</v>
      </c>
      <c r="C17" s="11">
        <v>2</v>
      </c>
    </row>
    <row r="18" spans="2:4" x14ac:dyDescent="0.35">
      <c r="B18" s="11" t="s">
        <v>8</v>
      </c>
      <c r="C18" s="11">
        <v>4</v>
      </c>
    </row>
    <row r="27" spans="2:4" x14ac:dyDescent="0.35">
      <c r="B27" s="59"/>
      <c r="C27" s="59" t="s">
        <v>8</v>
      </c>
      <c r="D27" s="59" t="s">
        <v>64</v>
      </c>
    </row>
    <row r="28" spans="2:4" x14ac:dyDescent="0.35">
      <c r="B28" s="59" t="s">
        <v>65</v>
      </c>
      <c r="C28" s="60">
        <v>0.22</v>
      </c>
      <c r="D28" s="60">
        <v>0.78</v>
      </c>
    </row>
    <row r="29" spans="2:4" x14ac:dyDescent="0.35">
      <c r="B29" s="59" t="s">
        <v>66</v>
      </c>
      <c r="C29" s="60">
        <v>0.56000000000000005</v>
      </c>
      <c r="D29" s="60">
        <v>0.44</v>
      </c>
    </row>
    <row r="30" spans="2:4" x14ac:dyDescent="0.35">
      <c r="B30" s="57"/>
      <c r="C30" s="58"/>
    </row>
    <row r="31" spans="2:4" x14ac:dyDescent="0.35">
      <c r="B31" s="57"/>
      <c r="C31" s="58"/>
    </row>
    <row r="36" spans="2:7" x14ac:dyDescent="0.35">
      <c r="B36" t="s">
        <v>16</v>
      </c>
    </row>
    <row r="37" spans="2:7" x14ac:dyDescent="0.35">
      <c r="B37" s="9" t="s">
        <v>14</v>
      </c>
      <c r="C37" s="8" t="s">
        <v>13</v>
      </c>
      <c r="D37" s="7" t="s">
        <v>12</v>
      </c>
    </row>
    <row r="38" spans="2:7" x14ac:dyDescent="0.35">
      <c r="B38" s="6">
        <v>2011</v>
      </c>
      <c r="C38" s="20">
        <v>0.01</v>
      </c>
      <c r="D38" s="17">
        <v>265.85497835497836</v>
      </c>
    </row>
    <row r="39" spans="2:7" x14ac:dyDescent="0.35">
      <c r="B39" s="6">
        <v>2012</v>
      </c>
      <c r="C39" s="20">
        <v>1.4E-2</v>
      </c>
      <c r="D39" s="17">
        <v>470.77922077922079</v>
      </c>
    </row>
    <row r="40" spans="2:7" x14ac:dyDescent="0.35">
      <c r="B40" s="6">
        <v>2013</v>
      </c>
      <c r="C40" s="20">
        <v>1.4999999999999999E-2</v>
      </c>
      <c r="D40" s="17">
        <v>790.63852813852816</v>
      </c>
      <c r="G40" s="19"/>
    </row>
    <row r="41" spans="2:7" x14ac:dyDescent="0.35">
      <c r="B41" s="6">
        <v>2014</v>
      </c>
      <c r="C41" s="20">
        <v>1.6500000000000001E-2</v>
      </c>
      <c r="D41" s="17">
        <v>1293.2900432900433</v>
      </c>
    </row>
    <row r="42" spans="2:7" x14ac:dyDescent="0.35">
      <c r="B42" s="5">
        <v>2015</v>
      </c>
      <c r="C42" s="21">
        <v>1.35E-2</v>
      </c>
      <c r="D42" s="18">
        <v>1737.012987012987</v>
      </c>
    </row>
    <row r="48" spans="2:7" x14ac:dyDescent="0.35">
      <c r="B48" t="s">
        <v>15</v>
      </c>
    </row>
    <row r="49" spans="2:5" x14ac:dyDescent="0.35">
      <c r="B49" s="4"/>
      <c r="C49" s="4" t="s">
        <v>11</v>
      </c>
      <c r="D49" s="4" t="s">
        <v>10</v>
      </c>
    </row>
    <row r="50" spans="2:5" x14ac:dyDescent="0.35">
      <c r="B50" s="4" t="s">
        <v>1</v>
      </c>
      <c r="C50" s="3">
        <v>1.01</v>
      </c>
      <c r="D50" s="10">
        <v>1.02</v>
      </c>
    </row>
    <row r="51" spans="2:5" x14ac:dyDescent="0.35">
      <c r="B51" s="4" t="s">
        <v>9</v>
      </c>
      <c r="C51" s="3">
        <v>1.4350000000000001</v>
      </c>
      <c r="D51" s="10">
        <v>1.02</v>
      </c>
    </row>
    <row r="59" spans="2:5" x14ac:dyDescent="0.35">
      <c r="B59" s="22"/>
      <c r="C59" s="23" t="s">
        <v>17</v>
      </c>
      <c r="D59" s="23" t="s">
        <v>18</v>
      </c>
      <c r="E59" s="23" t="s">
        <v>19</v>
      </c>
    </row>
    <row r="60" spans="2:5" x14ac:dyDescent="0.35">
      <c r="B60" s="23">
        <v>2012</v>
      </c>
      <c r="C60" s="24">
        <v>4.5</v>
      </c>
      <c r="D60" s="25">
        <v>27.48</v>
      </c>
      <c r="E60" s="26">
        <v>0.19033296943231442</v>
      </c>
    </row>
    <row r="61" spans="2:5" x14ac:dyDescent="0.35">
      <c r="B61" s="23">
        <v>2013</v>
      </c>
      <c r="C61" s="24">
        <v>5.75</v>
      </c>
      <c r="D61" s="25">
        <v>32.1</v>
      </c>
      <c r="E61" s="26">
        <v>0.20820015576323989</v>
      </c>
    </row>
    <row r="62" spans="2:5" x14ac:dyDescent="0.35">
      <c r="B62" s="23">
        <v>2014</v>
      </c>
      <c r="C62" s="24">
        <v>6</v>
      </c>
      <c r="D62" s="25">
        <v>29.15</v>
      </c>
      <c r="E62" s="26">
        <v>0.23923842195540312</v>
      </c>
    </row>
    <row r="71" spans="2:4" x14ac:dyDescent="0.35">
      <c r="B71" s="23" t="s">
        <v>20</v>
      </c>
      <c r="C71" s="23" t="s">
        <v>21</v>
      </c>
      <c r="D71" s="23" t="s">
        <v>22</v>
      </c>
    </row>
    <row r="72" spans="2:4" x14ac:dyDescent="0.35">
      <c r="B72" s="24">
        <v>6</v>
      </c>
      <c r="C72" s="24">
        <v>29.15</v>
      </c>
      <c r="D72" s="26">
        <v>0.23923842195540312</v>
      </c>
    </row>
    <row r="73" spans="2:4" x14ac:dyDescent="0.35">
      <c r="B73" s="24" t="s">
        <v>23</v>
      </c>
      <c r="C73" s="24">
        <v>6.13</v>
      </c>
      <c r="D73" s="26">
        <v>0</v>
      </c>
    </row>
    <row r="74" spans="2:4" x14ac:dyDescent="0.35">
      <c r="B74" s="24" t="s">
        <v>23</v>
      </c>
      <c r="C74" s="24">
        <v>4.4000000000000004</v>
      </c>
      <c r="D74" s="26">
        <v>0</v>
      </c>
    </row>
    <row r="82" spans="2:18" x14ac:dyDescent="0.35">
      <c r="B82" s="40"/>
      <c r="C82" s="41">
        <v>2015</v>
      </c>
      <c r="D82" s="41">
        <v>2014</v>
      </c>
      <c r="P82" s="40"/>
      <c r="Q82" s="41">
        <f>C82</f>
        <v>2015</v>
      </c>
      <c r="R82" s="41">
        <f>D82</f>
        <v>2014</v>
      </c>
    </row>
    <row r="83" spans="2:18" x14ac:dyDescent="0.35">
      <c r="B83" s="42" t="s">
        <v>41</v>
      </c>
      <c r="C83" s="46">
        <v>5</v>
      </c>
      <c r="D83" s="46">
        <v>3</v>
      </c>
      <c r="P83" s="42" t="s">
        <v>41</v>
      </c>
      <c r="Q83" s="47">
        <f>C83/SUM($C$83:$C$85)</f>
        <v>0.5</v>
      </c>
      <c r="R83" s="47">
        <f>D83/SUM($D$83:$D$85)</f>
        <v>0.375</v>
      </c>
    </row>
    <row r="84" spans="2:18" x14ac:dyDescent="0.35">
      <c r="B84" s="42" t="s">
        <v>42</v>
      </c>
      <c r="C84" s="46">
        <v>3</v>
      </c>
      <c r="D84" s="46">
        <v>4</v>
      </c>
      <c r="P84" s="42" t="s">
        <v>42</v>
      </c>
      <c r="Q84" s="47">
        <f t="shared" ref="Q84:Q85" si="0">C84/SUM($C$83:$C$85)</f>
        <v>0.3</v>
      </c>
      <c r="R84" s="47">
        <f t="shared" ref="R84:R85" si="1">D84/SUM($D$83:$D$85)</f>
        <v>0.5</v>
      </c>
    </row>
    <row r="85" spans="2:18" x14ac:dyDescent="0.35">
      <c r="B85" s="42" t="s">
        <v>43</v>
      </c>
      <c r="C85" s="46">
        <v>2</v>
      </c>
      <c r="D85" s="46">
        <v>1</v>
      </c>
      <c r="P85" s="42" t="s">
        <v>43</v>
      </c>
      <c r="Q85" s="47">
        <f t="shared" si="0"/>
        <v>0.2</v>
      </c>
      <c r="R85" s="47">
        <f t="shared" si="1"/>
        <v>0.125</v>
      </c>
    </row>
    <row r="95" spans="2:18" ht="15" thickBot="1" x14ac:dyDescent="0.4"/>
    <row r="96" spans="2:18" x14ac:dyDescent="0.35">
      <c r="B96" s="29"/>
      <c r="C96" s="30" t="s">
        <v>46</v>
      </c>
      <c r="D96" s="30" t="s">
        <v>44</v>
      </c>
      <c r="E96" s="31" t="s">
        <v>45</v>
      </c>
    </row>
    <row r="97" spans="2:19" x14ac:dyDescent="0.35">
      <c r="B97" s="32" t="s">
        <v>47</v>
      </c>
      <c r="C97" s="27">
        <v>0.09</v>
      </c>
      <c r="D97" s="27">
        <v>0.09</v>
      </c>
      <c r="E97" s="43">
        <v>0.19</v>
      </c>
    </row>
    <row r="98" spans="2:19" x14ac:dyDescent="0.35">
      <c r="B98" s="32" t="s">
        <v>48</v>
      </c>
      <c r="C98" s="27">
        <v>4.5900000000000003E-2</v>
      </c>
      <c r="D98" s="27">
        <v>4.5999999999999999E-2</v>
      </c>
      <c r="E98" s="43">
        <v>0.12039999999999999</v>
      </c>
    </row>
    <row r="99" spans="2:19" ht="15" thickBot="1" x14ac:dyDescent="0.4">
      <c r="B99" s="34" t="s">
        <v>49</v>
      </c>
      <c r="C99" s="44">
        <v>3.5000000000000003E-2</v>
      </c>
      <c r="D99" s="44">
        <v>2.75E-2</v>
      </c>
      <c r="E99" s="45">
        <v>1.4999999999999999E-2</v>
      </c>
    </row>
    <row r="108" spans="2:19" ht="15" thickBot="1" x14ac:dyDescent="0.4"/>
    <row r="109" spans="2:19" x14ac:dyDescent="0.35">
      <c r="B109" s="29"/>
      <c r="C109" s="30" t="s">
        <v>50</v>
      </c>
      <c r="D109" s="30" t="s">
        <v>51</v>
      </c>
      <c r="E109" s="31" t="s">
        <v>52</v>
      </c>
      <c r="P109" s="27"/>
      <c r="Q109" s="27" t="s">
        <v>50</v>
      </c>
      <c r="R109" s="27" t="s">
        <v>51</v>
      </c>
      <c r="S109" s="27" t="s">
        <v>52</v>
      </c>
    </row>
    <row r="110" spans="2:19" x14ac:dyDescent="0.35">
      <c r="B110" s="32" t="s">
        <v>57</v>
      </c>
      <c r="C110" s="27">
        <v>2</v>
      </c>
      <c r="D110" s="27">
        <v>111.3821138211382</v>
      </c>
      <c r="E110" s="43">
        <v>6</v>
      </c>
      <c r="P110" s="27" t="str">
        <f>B114</f>
        <v>FY10/11</v>
      </c>
      <c r="Q110" s="27">
        <f>C114</f>
        <v>6</v>
      </c>
      <c r="R110" s="27">
        <f>D110</f>
        <v>111.3821138211382</v>
      </c>
      <c r="S110" s="27">
        <f>100*(POWER((E114/$E$115),(1/1))-1)</f>
        <v>100</v>
      </c>
    </row>
    <row r="111" spans="2:19" x14ac:dyDescent="0.35">
      <c r="B111" s="32" t="s">
        <v>56</v>
      </c>
      <c r="C111" s="27">
        <v>3</v>
      </c>
      <c r="D111" s="27">
        <v>116.26016260162602</v>
      </c>
      <c r="E111" s="43">
        <v>5</v>
      </c>
      <c r="P111" s="27" t="str">
        <f>B113</f>
        <v>FY11/12</v>
      </c>
      <c r="Q111" s="27">
        <f>C113</f>
        <v>5</v>
      </c>
      <c r="R111" s="27">
        <f>D111</f>
        <v>116.26016260162602</v>
      </c>
      <c r="S111" s="27">
        <f>100*(POWER((E113/$E$115),(1/2))-1)</f>
        <v>73.205080756887725</v>
      </c>
    </row>
    <row r="112" spans="2:19" x14ac:dyDescent="0.35">
      <c r="B112" s="32" t="s">
        <v>55</v>
      </c>
      <c r="C112" s="27">
        <v>4</v>
      </c>
      <c r="D112" s="27">
        <v>122.76422764227641</v>
      </c>
      <c r="E112" s="43">
        <v>4</v>
      </c>
      <c r="P112" s="27" t="str">
        <f>B112</f>
        <v>FY12/13</v>
      </c>
      <c r="Q112" s="27">
        <f>C112</f>
        <v>4</v>
      </c>
      <c r="R112" s="27">
        <f>D112</f>
        <v>122.76422764227641</v>
      </c>
      <c r="S112" s="27">
        <f>100*(POWER((E112/$E$115),(1/3))-1)</f>
        <v>58.74010519681994</v>
      </c>
    </row>
    <row r="113" spans="2:19" x14ac:dyDescent="0.35">
      <c r="B113" s="32" t="s">
        <v>54</v>
      </c>
      <c r="C113" s="27">
        <v>5</v>
      </c>
      <c r="D113" s="27">
        <v>119.51219512195121</v>
      </c>
      <c r="E113" s="43">
        <v>3</v>
      </c>
      <c r="P113" s="27" t="str">
        <f>B111</f>
        <v>FY13/14</v>
      </c>
      <c r="Q113" s="27">
        <f>C111</f>
        <v>3</v>
      </c>
      <c r="R113" s="27">
        <f>D113</f>
        <v>119.51219512195121</v>
      </c>
      <c r="S113" s="27">
        <f>100*(POWER((E111/$E$115),(1/4))-1)</f>
        <v>49.534878122122052</v>
      </c>
    </row>
    <row r="114" spans="2:19" ht="15" thickBot="1" x14ac:dyDescent="0.4">
      <c r="B114" s="32" t="s">
        <v>53</v>
      </c>
      <c r="C114" s="44">
        <v>6</v>
      </c>
      <c r="D114" s="44">
        <v>123.57723577235772</v>
      </c>
      <c r="E114" s="43">
        <v>2</v>
      </c>
      <c r="P114" s="27" t="str">
        <f>B110</f>
        <v>FY14/15</v>
      </c>
      <c r="Q114" s="27">
        <f>C110</f>
        <v>2</v>
      </c>
      <c r="R114" s="27">
        <f>D114</f>
        <v>123.57723577235772</v>
      </c>
      <c r="S114" s="27">
        <f>100*(POWER((E110/$E$115),(1/5))-1)</f>
        <v>43.096908110525554</v>
      </c>
    </row>
    <row r="115" spans="2:19" ht="15" thickBot="1" x14ac:dyDescent="0.4">
      <c r="B115" s="34" t="s">
        <v>58</v>
      </c>
      <c r="C115" s="44"/>
      <c r="D115" s="44"/>
      <c r="E115" s="45">
        <v>1</v>
      </c>
    </row>
    <row r="122" spans="2:19" x14ac:dyDescent="0.35">
      <c r="C122" s="48" t="s">
        <v>34</v>
      </c>
      <c r="D122" s="48" t="s">
        <v>62</v>
      </c>
    </row>
    <row r="123" spans="2:19" x14ac:dyDescent="0.35">
      <c r="C123" s="48" t="s">
        <v>59</v>
      </c>
      <c r="D123" s="49">
        <v>8.1999999999999993</v>
      </c>
    </row>
    <row r="124" spans="2:19" x14ac:dyDescent="0.35">
      <c r="C124" s="48" t="s">
        <v>60</v>
      </c>
      <c r="D124" s="49">
        <v>3.2</v>
      </c>
    </row>
    <row r="125" spans="2:19" x14ac:dyDescent="0.35">
      <c r="C125" s="48" t="s">
        <v>61</v>
      </c>
      <c r="D125" s="49">
        <v>1.4</v>
      </c>
    </row>
    <row r="133" spans="3:4" x14ac:dyDescent="0.35">
      <c r="C133" s="51" t="s">
        <v>34</v>
      </c>
      <c r="D133" s="51" t="s">
        <v>63</v>
      </c>
    </row>
    <row r="134" spans="3:4" x14ac:dyDescent="0.35">
      <c r="C134" s="51" t="s">
        <v>53</v>
      </c>
      <c r="D134" s="52">
        <v>8.1999999999999993</v>
      </c>
    </row>
    <row r="135" spans="3:4" x14ac:dyDescent="0.35">
      <c r="C135" s="51" t="s">
        <v>54</v>
      </c>
      <c r="D135" s="52">
        <v>3.2</v>
      </c>
    </row>
    <row r="136" spans="3:4" x14ac:dyDescent="0.35">
      <c r="C136" s="50" t="s">
        <v>55</v>
      </c>
      <c r="D136" s="52">
        <v>1.4</v>
      </c>
    </row>
    <row r="137" spans="3:4" x14ac:dyDescent="0.35">
      <c r="C137" s="50" t="s">
        <v>44</v>
      </c>
      <c r="D137" s="52">
        <v>4</v>
      </c>
    </row>
    <row r="138" spans="3:4" x14ac:dyDescent="0.35">
      <c r="C138" s="50" t="s">
        <v>45</v>
      </c>
      <c r="D138" s="53">
        <v>3</v>
      </c>
    </row>
    <row r="152" spans="2:19" ht="15" thickBot="1" x14ac:dyDescent="0.4"/>
    <row r="153" spans="2:19" x14ac:dyDescent="0.35">
      <c r="B153" s="27"/>
      <c r="C153" s="27" t="s">
        <v>24</v>
      </c>
      <c r="D153" s="27" t="s">
        <v>25</v>
      </c>
      <c r="E153" s="27" t="s">
        <v>26</v>
      </c>
      <c r="P153" s="29"/>
      <c r="Q153" s="30" t="str">
        <f>C153</f>
        <v>Company Name</v>
      </c>
      <c r="R153" s="30" t="str">
        <f>D153</f>
        <v>S&amp;P CNX Nifty</v>
      </c>
      <c r="S153" s="31" t="str">
        <f>E153</f>
        <v>CNX Finance</v>
      </c>
    </row>
    <row r="154" spans="2:19" x14ac:dyDescent="0.35">
      <c r="B154" s="37" t="s">
        <v>27</v>
      </c>
      <c r="C154" s="27">
        <v>81</v>
      </c>
      <c r="D154" s="27">
        <v>4870.7</v>
      </c>
      <c r="E154" s="27">
        <v>6009</v>
      </c>
      <c r="P154" s="32" t="s">
        <v>31</v>
      </c>
      <c r="Q154" s="28">
        <f>POWER(C$154/C155,1)-1</f>
        <v>-0.18387909319899243</v>
      </c>
      <c r="R154" s="28">
        <f t="shared" ref="R154:S154" si="2">POWER(D$154/D155,1)-1</f>
        <v>0.13433009618295721</v>
      </c>
      <c r="S154" s="33">
        <f t="shared" si="2"/>
        <v>0.14779618929373006</v>
      </c>
    </row>
    <row r="155" spans="2:19" x14ac:dyDescent="0.35">
      <c r="B155" s="37" t="s">
        <v>28</v>
      </c>
      <c r="C155" s="27">
        <v>99.25</v>
      </c>
      <c r="D155" s="27">
        <v>4293.8999999999996</v>
      </c>
      <c r="E155" s="27">
        <v>5235.25</v>
      </c>
      <c r="P155" s="32" t="s">
        <v>32</v>
      </c>
      <c r="Q155" s="28">
        <f>POWER(C$154/C156,1/3)-1</f>
        <v>-0.2219893822321366</v>
      </c>
      <c r="R155" s="28">
        <f t="shared" ref="R155:S155" si="3">POWER(D$154/D156,1/3)-1</f>
        <v>6.2942928887378846E-2</v>
      </c>
      <c r="S155" s="33">
        <f t="shared" si="3"/>
        <v>3.7351505092876325E-2</v>
      </c>
    </row>
    <row r="156" spans="2:19" ht="15" thickBot="1" x14ac:dyDescent="0.4">
      <c r="B156" s="37" t="s">
        <v>29</v>
      </c>
      <c r="C156" s="27">
        <v>172</v>
      </c>
      <c r="D156" s="27">
        <v>4055.66</v>
      </c>
      <c r="E156" s="27">
        <v>5383</v>
      </c>
      <c r="P156" s="34" t="s">
        <v>33</v>
      </c>
      <c r="Q156" s="35">
        <f>POWER(C$154/C157,1/5)-1</f>
        <v>0</v>
      </c>
      <c r="R156" s="35">
        <f t="shared" ref="R156:S156" si="4">POWER(D$154/D157,1/5)-1</f>
        <v>0.16548772227748865</v>
      </c>
      <c r="S156" s="36">
        <f t="shared" si="4"/>
        <v>8.224139732919733E-2</v>
      </c>
    </row>
    <row r="157" spans="2:19" x14ac:dyDescent="0.35">
      <c r="B157" s="37" t="s">
        <v>30</v>
      </c>
      <c r="C157" s="27">
        <v>81</v>
      </c>
      <c r="D157" s="27">
        <v>2264.92</v>
      </c>
      <c r="E157" s="27">
        <v>4047.45</v>
      </c>
    </row>
    <row r="166" spans="2:3" x14ac:dyDescent="0.35">
      <c r="B166" s="38" t="s">
        <v>34</v>
      </c>
      <c r="C166" s="38" t="s">
        <v>35</v>
      </c>
    </row>
    <row r="167" spans="2:3" x14ac:dyDescent="0.35">
      <c r="B167" s="39">
        <v>41003</v>
      </c>
      <c r="C167">
        <v>440.3</v>
      </c>
    </row>
    <row r="168" spans="2:3" x14ac:dyDescent="0.35">
      <c r="B168" s="39">
        <v>41008</v>
      </c>
      <c r="C168">
        <v>435.7</v>
      </c>
    </row>
    <row r="169" spans="2:3" x14ac:dyDescent="0.35">
      <c r="B169" s="39">
        <v>41009</v>
      </c>
      <c r="C169">
        <v>433.7</v>
      </c>
    </row>
    <row r="170" spans="2:3" x14ac:dyDescent="0.35">
      <c r="B170" s="39">
        <v>41010</v>
      </c>
      <c r="C170">
        <v>430.55</v>
      </c>
    </row>
    <row r="171" spans="2:3" x14ac:dyDescent="0.35">
      <c r="B171" s="39">
        <v>41011</v>
      </c>
      <c r="C171">
        <v>433.2</v>
      </c>
    </row>
    <row r="172" spans="2:3" x14ac:dyDescent="0.35">
      <c r="B172" s="39">
        <v>41012</v>
      </c>
      <c r="C172">
        <v>428.15</v>
      </c>
    </row>
    <row r="173" spans="2:3" x14ac:dyDescent="0.35">
      <c r="B173" s="39">
        <v>41015</v>
      </c>
      <c r="C173">
        <v>431.6</v>
      </c>
    </row>
    <row r="174" spans="2:3" x14ac:dyDescent="0.35">
      <c r="B174" s="39">
        <v>41016</v>
      </c>
      <c r="C174">
        <v>432.1</v>
      </c>
    </row>
    <row r="175" spans="2:3" x14ac:dyDescent="0.35">
      <c r="B175" s="39">
        <v>41017</v>
      </c>
      <c r="C175">
        <v>427.75</v>
      </c>
    </row>
    <row r="176" spans="2:3" x14ac:dyDescent="0.35">
      <c r="B176" s="39">
        <v>41018</v>
      </c>
      <c r="C176">
        <v>430.75</v>
      </c>
    </row>
    <row r="177" spans="2:3" x14ac:dyDescent="0.35">
      <c r="B177" s="39">
        <v>41019</v>
      </c>
      <c r="C177">
        <v>429.9</v>
      </c>
    </row>
    <row r="178" spans="2:3" x14ac:dyDescent="0.35">
      <c r="B178" s="39">
        <v>41022</v>
      </c>
      <c r="C178">
        <v>416.85</v>
      </c>
    </row>
    <row r="179" spans="2:3" x14ac:dyDescent="0.35">
      <c r="B179" s="39">
        <v>41023</v>
      </c>
      <c r="C179">
        <v>414.5</v>
      </c>
    </row>
    <row r="180" spans="2:3" x14ac:dyDescent="0.35">
      <c r="B180" s="39">
        <v>41024</v>
      </c>
      <c r="C180">
        <v>410.75</v>
      </c>
    </row>
    <row r="181" spans="2:3" x14ac:dyDescent="0.35">
      <c r="B181" s="39">
        <v>41025</v>
      </c>
      <c r="C181">
        <v>407.65</v>
      </c>
    </row>
    <row r="182" spans="2:3" x14ac:dyDescent="0.35">
      <c r="B182" s="39">
        <v>41026</v>
      </c>
      <c r="C182">
        <v>415.65</v>
      </c>
    </row>
    <row r="183" spans="2:3" x14ac:dyDescent="0.35">
      <c r="B183" s="39">
        <v>41027</v>
      </c>
      <c r="C183">
        <v>416.75</v>
      </c>
    </row>
    <row r="184" spans="2:3" x14ac:dyDescent="0.35">
      <c r="B184" s="39">
        <v>41029</v>
      </c>
      <c r="C184">
        <v>419.8</v>
      </c>
    </row>
    <row r="185" spans="2:3" x14ac:dyDescent="0.35">
      <c r="B185" s="39">
        <v>41031</v>
      </c>
      <c r="C185">
        <v>419.25</v>
      </c>
    </row>
    <row r="186" spans="2:3" x14ac:dyDescent="0.35">
      <c r="B186" s="39">
        <v>41032</v>
      </c>
      <c r="C186">
        <v>414.5</v>
      </c>
    </row>
    <row r="187" spans="2:3" x14ac:dyDescent="0.35">
      <c r="B187" s="39">
        <v>41033</v>
      </c>
      <c r="C187">
        <v>413.05</v>
      </c>
    </row>
    <row r="188" spans="2:3" x14ac:dyDescent="0.35">
      <c r="B188" s="39">
        <v>41036</v>
      </c>
      <c r="C188">
        <v>409.3</v>
      </c>
    </row>
    <row r="189" spans="2:3" x14ac:dyDescent="0.35">
      <c r="B189" s="39">
        <v>41037</v>
      </c>
      <c r="C189">
        <v>407.1</v>
      </c>
    </row>
    <row r="190" spans="2:3" x14ac:dyDescent="0.35">
      <c r="B190" s="39">
        <v>41038</v>
      </c>
      <c r="C190">
        <v>406.35</v>
      </c>
    </row>
    <row r="191" spans="2:3" x14ac:dyDescent="0.35">
      <c r="B191" s="39">
        <v>41039</v>
      </c>
      <c r="C191">
        <v>408.3</v>
      </c>
    </row>
    <row r="192" spans="2:3" x14ac:dyDescent="0.35">
      <c r="B192" s="39">
        <v>41040</v>
      </c>
      <c r="C192">
        <v>415.3</v>
      </c>
    </row>
    <row r="193" spans="2:3" x14ac:dyDescent="0.35">
      <c r="B193" s="39">
        <v>41043</v>
      </c>
      <c r="C193">
        <v>413.1</v>
      </c>
    </row>
    <row r="194" spans="2:3" x14ac:dyDescent="0.35">
      <c r="B194" s="39">
        <v>41044</v>
      </c>
      <c r="C194">
        <v>416.85</v>
      </c>
    </row>
    <row r="195" spans="2:3" x14ac:dyDescent="0.35">
      <c r="B195" s="39">
        <v>41045</v>
      </c>
      <c r="C195">
        <v>408.75</v>
      </c>
    </row>
    <row r="196" spans="2:3" x14ac:dyDescent="0.35">
      <c r="B196" s="39">
        <v>41046</v>
      </c>
      <c r="C196">
        <v>399.05</v>
      </c>
    </row>
    <row r="197" spans="2:3" x14ac:dyDescent="0.35">
      <c r="B197" s="39">
        <v>41047</v>
      </c>
      <c r="C197">
        <v>403.75</v>
      </c>
    </row>
    <row r="198" spans="2:3" x14ac:dyDescent="0.35">
      <c r="B198" s="39">
        <v>41050</v>
      </c>
      <c r="C198">
        <v>411.05</v>
      </c>
    </row>
    <row r="199" spans="2:3" x14ac:dyDescent="0.35">
      <c r="B199" s="39">
        <v>41051</v>
      </c>
      <c r="C199">
        <v>405.05</v>
      </c>
    </row>
    <row r="200" spans="2:3" x14ac:dyDescent="0.35">
      <c r="B200" s="39">
        <v>41052</v>
      </c>
      <c r="C200">
        <v>400.8</v>
      </c>
    </row>
    <row r="201" spans="2:3" x14ac:dyDescent="0.35">
      <c r="B201" s="39">
        <v>41053</v>
      </c>
      <c r="C201">
        <v>407.05</v>
      </c>
    </row>
    <row r="202" spans="2:3" x14ac:dyDescent="0.35">
      <c r="B202" s="39">
        <v>41054</v>
      </c>
      <c r="C202">
        <v>412.8</v>
      </c>
    </row>
    <row r="203" spans="2:3" x14ac:dyDescent="0.35">
      <c r="B203" s="39">
        <v>41057</v>
      </c>
      <c r="C203">
        <v>415.85</v>
      </c>
    </row>
    <row r="204" spans="2:3" x14ac:dyDescent="0.35">
      <c r="B204" s="39">
        <v>41058</v>
      </c>
      <c r="C204">
        <v>420.85</v>
      </c>
    </row>
    <row r="205" spans="2:3" x14ac:dyDescent="0.35">
      <c r="B205" s="39">
        <v>41059</v>
      </c>
      <c r="C205">
        <v>415.5</v>
      </c>
    </row>
    <row r="206" spans="2:3" x14ac:dyDescent="0.35">
      <c r="B206" s="39">
        <v>41060</v>
      </c>
      <c r="C206">
        <v>418.7</v>
      </c>
    </row>
    <row r="207" spans="2:3" x14ac:dyDescent="0.35">
      <c r="B207" s="39">
        <v>41061</v>
      </c>
      <c r="C207">
        <v>411.7</v>
      </c>
    </row>
    <row r="208" spans="2:3" x14ac:dyDescent="0.35">
      <c r="B208" s="39">
        <v>41064</v>
      </c>
      <c r="C208">
        <v>412.55</v>
      </c>
    </row>
    <row r="209" spans="2:3" x14ac:dyDescent="0.35">
      <c r="B209" s="39">
        <v>41065</v>
      </c>
      <c r="C209">
        <v>414.1</v>
      </c>
    </row>
    <row r="210" spans="2:3" x14ac:dyDescent="0.35">
      <c r="B210" s="39">
        <v>41066</v>
      </c>
      <c r="C210">
        <v>418</v>
      </c>
    </row>
    <row r="211" spans="2:3" x14ac:dyDescent="0.35">
      <c r="B211" s="39">
        <v>41067</v>
      </c>
      <c r="C211">
        <v>418.55</v>
      </c>
    </row>
    <row r="212" spans="2:3" x14ac:dyDescent="0.35">
      <c r="B212" s="39">
        <v>41068</v>
      </c>
      <c r="C212">
        <v>431.05</v>
      </c>
    </row>
    <row r="213" spans="2:3" x14ac:dyDescent="0.35">
      <c r="B213" s="39">
        <v>41071</v>
      </c>
      <c r="C213">
        <v>425.35</v>
      </c>
    </row>
    <row r="214" spans="2:3" x14ac:dyDescent="0.35">
      <c r="B214" s="39">
        <v>41072</v>
      </c>
      <c r="C214">
        <v>433.1</v>
      </c>
    </row>
    <row r="215" spans="2:3" x14ac:dyDescent="0.35">
      <c r="B215" s="39">
        <v>41073</v>
      </c>
      <c r="C215">
        <v>429.25</v>
      </c>
    </row>
    <row r="216" spans="2:3" x14ac:dyDescent="0.35">
      <c r="B216" s="39">
        <v>41074</v>
      </c>
      <c r="C216">
        <v>422.4</v>
      </c>
    </row>
    <row r="217" spans="2:3" x14ac:dyDescent="0.35">
      <c r="B217" s="39">
        <v>41075</v>
      </c>
      <c r="C217">
        <v>424.15</v>
      </c>
    </row>
    <row r="218" spans="2:3" x14ac:dyDescent="0.35">
      <c r="B218" s="39">
        <v>41078</v>
      </c>
      <c r="C218">
        <v>422.8</v>
      </c>
    </row>
    <row r="219" spans="2:3" x14ac:dyDescent="0.35">
      <c r="B219" s="39">
        <v>41079</v>
      </c>
      <c r="C219">
        <v>428.05</v>
      </c>
    </row>
    <row r="220" spans="2:3" x14ac:dyDescent="0.35">
      <c r="B220" s="39">
        <v>41080</v>
      </c>
      <c r="C220">
        <v>428.35</v>
      </c>
    </row>
    <row r="221" spans="2:3" x14ac:dyDescent="0.35">
      <c r="B221" s="39">
        <v>41081</v>
      </c>
      <c r="C221">
        <v>434.2</v>
      </c>
    </row>
    <row r="222" spans="2:3" x14ac:dyDescent="0.35">
      <c r="B222" s="39">
        <v>41082</v>
      </c>
      <c r="C222">
        <v>436.8</v>
      </c>
    </row>
    <row r="223" spans="2:3" x14ac:dyDescent="0.35">
      <c r="B223" s="39">
        <v>41085</v>
      </c>
      <c r="C223">
        <v>436.15</v>
      </c>
    </row>
    <row r="224" spans="2:3" x14ac:dyDescent="0.35">
      <c r="B224" s="39">
        <v>41086</v>
      </c>
      <c r="C224">
        <v>445.85</v>
      </c>
    </row>
    <row r="225" spans="2:3" x14ac:dyDescent="0.35">
      <c r="B225" s="39">
        <v>41087</v>
      </c>
      <c r="C225">
        <v>445</v>
      </c>
    </row>
    <row r="226" spans="2:3" x14ac:dyDescent="0.35">
      <c r="B226" s="39">
        <v>41088</v>
      </c>
      <c r="C226">
        <v>444.55</v>
      </c>
    </row>
    <row r="227" spans="2:3" x14ac:dyDescent="0.35">
      <c r="B227" s="39">
        <v>41089</v>
      </c>
      <c r="C227">
        <v>448.35</v>
      </c>
    </row>
    <row r="228" spans="2:3" x14ac:dyDescent="0.35">
      <c r="B228" s="39">
        <v>41092</v>
      </c>
      <c r="C228">
        <v>452.35</v>
      </c>
    </row>
    <row r="229" spans="2:3" x14ac:dyDescent="0.35">
      <c r="B229" s="39">
        <v>41093</v>
      </c>
      <c r="C229">
        <v>450.7</v>
      </c>
    </row>
    <row r="230" spans="2:3" x14ac:dyDescent="0.35">
      <c r="B230" s="39">
        <v>41094</v>
      </c>
      <c r="C230">
        <v>451.4</v>
      </c>
    </row>
    <row r="231" spans="2:3" x14ac:dyDescent="0.35">
      <c r="B231" s="39">
        <v>41095</v>
      </c>
      <c r="C231">
        <v>454.1</v>
      </c>
    </row>
    <row r="232" spans="2:3" x14ac:dyDescent="0.35">
      <c r="B232" s="39">
        <v>41096</v>
      </c>
      <c r="C232">
        <v>451.1</v>
      </c>
    </row>
    <row r="233" spans="2:3" x14ac:dyDescent="0.35">
      <c r="B233" s="39">
        <v>41099</v>
      </c>
      <c r="C233">
        <v>446.35</v>
      </c>
    </row>
    <row r="234" spans="2:3" x14ac:dyDescent="0.35">
      <c r="B234" s="39">
        <v>41100</v>
      </c>
      <c r="C234">
        <v>447.5</v>
      </c>
    </row>
    <row r="235" spans="2:3" x14ac:dyDescent="0.35">
      <c r="B235" s="39">
        <v>41101</v>
      </c>
      <c r="C235">
        <v>442.5</v>
      </c>
    </row>
    <row r="236" spans="2:3" x14ac:dyDescent="0.35">
      <c r="B236" s="39">
        <v>41102</v>
      </c>
      <c r="C236">
        <v>440.05</v>
      </c>
    </row>
    <row r="237" spans="2:3" x14ac:dyDescent="0.35">
      <c r="B237" s="39">
        <v>41103</v>
      </c>
      <c r="C237">
        <v>434.05</v>
      </c>
    </row>
    <row r="238" spans="2:3" x14ac:dyDescent="0.35">
      <c r="B238" s="39">
        <v>41106</v>
      </c>
      <c r="C238">
        <v>431.35</v>
      </c>
    </row>
    <row r="239" spans="2:3" x14ac:dyDescent="0.35">
      <c r="B239" s="39">
        <v>41107</v>
      </c>
      <c r="C239">
        <v>429.9</v>
      </c>
    </row>
    <row r="240" spans="2:3" x14ac:dyDescent="0.35">
      <c r="B240" s="39">
        <v>41108</v>
      </c>
      <c r="C240">
        <v>432</v>
      </c>
    </row>
    <row r="241" spans="2:3" x14ac:dyDescent="0.35">
      <c r="B241" s="39">
        <v>41109</v>
      </c>
      <c r="C241">
        <v>426.75</v>
      </c>
    </row>
    <row r="242" spans="2:3" x14ac:dyDescent="0.35">
      <c r="B242" s="39">
        <v>41110</v>
      </c>
      <c r="C242">
        <v>416.45</v>
      </c>
    </row>
    <row r="243" spans="2:3" x14ac:dyDescent="0.35">
      <c r="B243" s="39">
        <v>41113</v>
      </c>
      <c r="C243">
        <v>408.05</v>
      </c>
    </row>
    <row r="244" spans="2:3" x14ac:dyDescent="0.35">
      <c r="B244" s="39">
        <v>41114</v>
      </c>
      <c r="C244">
        <v>406.95</v>
      </c>
    </row>
    <row r="245" spans="2:3" x14ac:dyDescent="0.35">
      <c r="B245" s="39">
        <v>41115</v>
      </c>
      <c r="C245">
        <v>404.45</v>
      </c>
    </row>
    <row r="246" spans="2:3" x14ac:dyDescent="0.35">
      <c r="B246" s="39">
        <v>41116</v>
      </c>
      <c r="C246">
        <v>400.7</v>
      </c>
    </row>
    <row r="247" spans="2:3" x14ac:dyDescent="0.35">
      <c r="B247" s="39">
        <v>41117</v>
      </c>
      <c r="C247">
        <v>400.75</v>
      </c>
    </row>
    <row r="248" spans="2:3" x14ac:dyDescent="0.35">
      <c r="B248" s="39">
        <v>41120</v>
      </c>
      <c r="C248">
        <v>409.25</v>
      </c>
    </row>
    <row r="249" spans="2:3" x14ac:dyDescent="0.35">
      <c r="B249" s="39">
        <v>41121</v>
      </c>
      <c r="C249">
        <v>413.65</v>
      </c>
    </row>
    <row r="250" spans="2:3" x14ac:dyDescent="0.35">
      <c r="B250" s="39">
        <v>41122</v>
      </c>
      <c r="C250">
        <v>409.35</v>
      </c>
    </row>
    <row r="251" spans="2:3" x14ac:dyDescent="0.35">
      <c r="B251" s="39">
        <v>41123</v>
      </c>
      <c r="C251">
        <v>412.75</v>
      </c>
    </row>
    <row r="252" spans="2:3" x14ac:dyDescent="0.35">
      <c r="B252" s="39">
        <v>41124</v>
      </c>
      <c r="C252">
        <v>405.7</v>
      </c>
    </row>
    <row r="253" spans="2:3" x14ac:dyDescent="0.35">
      <c r="B253" s="39">
        <v>41127</v>
      </c>
      <c r="C253">
        <v>410.5</v>
      </c>
    </row>
    <row r="254" spans="2:3" x14ac:dyDescent="0.35">
      <c r="B254" s="39">
        <v>41128</v>
      </c>
      <c r="C254">
        <v>416.05</v>
      </c>
    </row>
    <row r="255" spans="2:3" x14ac:dyDescent="0.35">
      <c r="B255" s="39">
        <v>41129</v>
      </c>
      <c r="C255">
        <v>424.65</v>
      </c>
    </row>
    <row r="256" spans="2:3" x14ac:dyDescent="0.35">
      <c r="B256" s="39">
        <v>41130</v>
      </c>
      <c r="C256">
        <v>418.15</v>
      </c>
    </row>
    <row r="257" spans="2:3" x14ac:dyDescent="0.35">
      <c r="B257" s="39">
        <v>41131</v>
      </c>
      <c r="C257">
        <v>423.3</v>
      </c>
    </row>
    <row r="258" spans="2:3" x14ac:dyDescent="0.35">
      <c r="B258" s="39">
        <v>41134</v>
      </c>
      <c r="C258">
        <v>427.55</v>
      </c>
    </row>
    <row r="259" spans="2:3" x14ac:dyDescent="0.35">
      <c r="B259" s="39">
        <v>41135</v>
      </c>
      <c r="C259">
        <v>427.45</v>
      </c>
    </row>
    <row r="260" spans="2:3" x14ac:dyDescent="0.35">
      <c r="B260" s="39">
        <v>41137</v>
      </c>
      <c r="C260">
        <v>435.5</v>
      </c>
    </row>
    <row r="261" spans="2:3" x14ac:dyDescent="0.35">
      <c r="B261" s="39">
        <v>41138</v>
      </c>
      <c r="C261">
        <v>437.4</v>
      </c>
    </row>
    <row r="262" spans="2:3" x14ac:dyDescent="0.35">
      <c r="B262" s="39">
        <v>41142</v>
      </c>
      <c r="C262">
        <v>437.8</v>
      </c>
    </row>
    <row r="263" spans="2:3" x14ac:dyDescent="0.35">
      <c r="B263" s="39">
        <v>41143</v>
      </c>
      <c r="C263">
        <v>436.85</v>
      </c>
    </row>
    <row r="264" spans="2:3" x14ac:dyDescent="0.35">
      <c r="B264" s="39">
        <v>41144</v>
      </c>
      <c r="C264">
        <v>435.15</v>
      </c>
    </row>
    <row r="265" spans="2:3" x14ac:dyDescent="0.35">
      <c r="B265" s="39">
        <v>41145</v>
      </c>
      <c r="C265">
        <v>427.4</v>
      </c>
    </row>
    <row r="266" spans="2:3" x14ac:dyDescent="0.35">
      <c r="B266" s="39">
        <v>41148</v>
      </c>
      <c r="C266">
        <v>414.5</v>
      </c>
    </row>
    <row r="267" spans="2:3" x14ac:dyDescent="0.35">
      <c r="B267" s="39">
        <v>41149</v>
      </c>
      <c r="C267">
        <v>401.9</v>
      </c>
    </row>
    <row r="268" spans="2:3" x14ac:dyDescent="0.35">
      <c r="B268" s="39">
        <v>41150</v>
      </c>
      <c r="C268">
        <v>407.65</v>
      </c>
    </row>
    <row r="269" spans="2:3" x14ac:dyDescent="0.35">
      <c r="B269" s="39">
        <v>41151</v>
      </c>
      <c r="C269">
        <v>407.5</v>
      </c>
    </row>
    <row r="270" spans="2:3" x14ac:dyDescent="0.35">
      <c r="B270" s="39">
        <v>41152</v>
      </c>
      <c r="C270">
        <v>407.05</v>
      </c>
    </row>
    <row r="271" spans="2:3" x14ac:dyDescent="0.35">
      <c r="B271" s="39">
        <v>41155</v>
      </c>
      <c r="C271">
        <v>406.25</v>
      </c>
    </row>
    <row r="272" spans="2:3" x14ac:dyDescent="0.35">
      <c r="B272" s="39">
        <v>41156</v>
      </c>
      <c r="C272">
        <v>406.8</v>
      </c>
    </row>
    <row r="273" spans="2:3" x14ac:dyDescent="0.35">
      <c r="B273" s="39">
        <v>41157</v>
      </c>
      <c r="C273">
        <v>400.95</v>
      </c>
    </row>
    <row r="274" spans="2:3" x14ac:dyDescent="0.35">
      <c r="B274" s="39">
        <v>41158</v>
      </c>
      <c r="C274">
        <v>401</v>
      </c>
    </row>
    <row r="275" spans="2:3" x14ac:dyDescent="0.35">
      <c r="B275" s="39">
        <v>41159</v>
      </c>
      <c r="C275">
        <v>404.3</v>
      </c>
    </row>
    <row r="276" spans="2:3" x14ac:dyDescent="0.35">
      <c r="B276" s="39">
        <v>41160</v>
      </c>
      <c r="C276">
        <v>406</v>
      </c>
    </row>
    <row r="277" spans="2:3" x14ac:dyDescent="0.35">
      <c r="B277" s="39">
        <v>41162</v>
      </c>
      <c r="C277">
        <v>403.25</v>
      </c>
    </row>
    <row r="278" spans="2:3" x14ac:dyDescent="0.35">
      <c r="B278" s="39">
        <v>41163</v>
      </c>
      <c r="C278">
        <v>404.25</v>
      </c>
    </row>
    <row r="279" spans="2:3" x14ac:dyDescent="0.35">
      <c r="B279" s="39">
        <v>41164</v>
      </c>
      <c r="C279">
        <v>407</v>
      </c>
    </row>
    <row r="280" spans="2:3" x14ac:dyDescent="0.35">
      <c r="B280" s="39">
        <v>41165</v>
      </c>
      <c r="C280">
        <v>406.2</v>
      </c>
    </row>
    <row r="281" spans="2:3" x14ac:dyDescent="0.35">
      <c r="B281" s="39">
        <v>41166</v>
      </c>
      <c r="C281">
        <v>409.7</v>
      </c>
    </row>
    <row r="282" spans="2:3" x14ac:dyDescent="0.35">
      <c r="B282" s="39">
        <v>41169</v>
      </c>
      <c r="C282">
        <v>429.25</v>
      </c>
    </row>
    <row r="283" spans="2:3" x14ac:dyDescent="0.35">
      <c r="B283" s="39">
        <v>41170</v>
      </c>
      <c r="C283">
        <v>428.45</v>
      </c>
    </row>
    <row r="284" spans="2:3" x14ac:dyDescent="0.35">
      <c r="B284" s="39">
        <v>41172</v>
      </c>
      <c r="C284">
        <v>423.05</v>
      </c>
    </row>
    <row r="285" spans="2:3" x14ac:dyDescent="0.35">
      <c r="B285" s="39">
        <v>41173</v>
      </c>
      <c r="C285">
        <v>446.95</v>
      </c>
    </row>
    <row r="286" spans="2:3" x14ac:dyDescent="0.35">
      <c r="B286" s="39">
        <v>41176</v>
      </c>
      <c r="C286">
        <v>439.9</v>
      </c>
    </row>
    <row r="287" spans="2:3" x14ac:dyDescent="0.35">
      <c r="B287" s="39">
        <v>41177</v>
      </c>
      <c r="C287">
        <v>446.75</v>
      </c>
    </row>
    <row r="288" spans="2:3" x14ac:dyDescent="0.35">
      <c r="B288" s="39">
        <v>41178</v>
      </c>
      <c r="C288">
        <v>437.85</v>
      </c>
    </row>
    <row r="289" spans="2:3" x14ac:dyDescent="0.35">
      <c r="B289" s="39">
        <v>41179</v>
      </c>
      <c r="C289">
        <v>438.8</v>
      </c>
    </row>
    <row r="290" spans="2:3" x14ac:dyDescent="0.35">
      <c r="B290" s="39">
        <v>41180</v>
      </c>
      <c r="C290">
        <v>445.75</v>
      </c>
    </row>
    <row r="291" spans="2:3" x14ac:dyDescent="0.35">
      <c r="B291" s="39">
        <v>41183</v>
      </c>
      <c r="C291">
        <v>449.7</v>
      </c>
    </row>
    <row r="292" spans="2:3" x14ac:dyDescent="0.35">
      <c r="B292" s="39">
        <v>41185</v>
      </c>
      <c r="C292">
        <v>449.3</v>
      </c>
    </row>
    <row r="293" spans="2:3" x14ac:dyDescent="0.35">
      <c r="B293" s="39">
        <v>41186</v>
      </c>
      <c r="C293">
        <v>458.8</v>
      </c>
    </row>
    <row r="294" spans="2:3" x14ac:dyDescent="0.35">
      <c r="B294" s="39">
        <v>41187</v>
      </c>
      <c r="C294">
        <v>457.1</v>
      </c>
    </row>
    <row r="295" spans="2:3" x14ac:dyDescent="0.35">
      <c r="B295" s="39">
        <v>41190</v>
      </c>
      <c r="C295">
        <v>460.3</v>
      </c>
    </row>
    <row r="296" spans="2:3" x14ac:dyDescent="0.35">
      <c r="B296" s="39">
        <v>41191</v>
      </c>
      <c r="C296">
        <v>463.15</v>
      </c>
    </row>
    <row r="297" spans="2:3" x14ac:dyDescent="0.35">
      <c r="B297" s="39">
        <v>41192</v>
      </c>
      <c r="C297">
        <v>459.1</v>
      </c>
    </row>
    <row r="298" spans="2:3" x14ac:dyDescent="0.35">
      <c r="B298" s="39">
        <v>41193</v>
      </c>
      <c r="C298">
        <v>479.8</v>
      </c>
    </row>
    <row r="299" spans="2:3" x14ac:dyDescent="0.35">
      <c r="B299" s="39">
        <v>41194</v>
      </c>
      <c r="C299">
        <v>482.65</v>
      </c>
    </row>
    <row r="300" spans="2:3" x14ac:dyDescent="0.35">
      <c r="B300" s="39">
        <v>41197</v>
      </c>
      <c r="C300">
        <v>471.55</v>
      </c>
    </row>
    <row r="301" spans="2:3" x14ac:dyDescent="0.35">
      <c r="B301" s="39">
        <v>41198</v>
      </c>
      <c r="C301">
        <v>470.45</v>
      </c>
    </row>
    <row r="302" spans="2:3" x14ac:dyDescent="0.35">
      <c r="B302" s="39">
        <v>41199</v>
      </c>
      <c r="C302">
        <v>470.3</v>
      </c>
    </row>
    <row r="303" spans="2:3" x14ac:dyDescent="0.35">
      <c r="B303" s="39">
        <v>41200</v>
      </c>
      <c r="C303">
        <v>482.55</v>
      </c>
    </row>
    <row r="304" spans="2:3" x14ac:dyDescent="0.35">
      <c r="B304" s="39">
        <v>41201</v>
      </c>
      <c r="C304">
        <v>482.2</v>
      </c>
    </row>
    <row r="305" spans="2:3" x14ac:dyDescent="0.35">
      <c r="B305" s="39">
        <v>41204</v>
      </c>
      <c r="C305">
        <v>486.6</v>
      </c>
    </row>
    <row r="306" spans="2:3" x14ac:dyDescent="0.35">
      <c r="B306" s="39">
        <v>41205</v>
      </c>
      <c r="C306">
        <v>488.05</v>
      </c>
    </row>
    <row r="307" spans="2:3" x14ac:dyDescent="0.35">
      <c r="B307" s="39">
        <v>41207</v>
      </c>
      <c r="C307">
        <v>490.45</v>
      </c>
    </row>
    <row r="308" spans="2:3" x14ac:dyDescent="0.35">
      <c r="B308" s="39">
        <v>41208</v>
      </c>
      <c r="C308">
        <v>487.55</v>
      </c>
    </row>
    <row r="309" spans="2:3" x14ac:dyDescent="0.35">
      <c r="B309" s="39">
        <v>41211</v>
      </c>
      <c r="C309">
        <v>486.15</v>
      </c>
    </row>
    <row r="310" spans="2:3" x14ac:dyDescent="0.35">
      <c r="B310" s="39">
        <v>41212</v>
      </c>
      <c r="C310">
        <v>479.7</v>
      </c>
    </row>
    <row r="311" spans="2:3" x14ac:dyDescent="0.35">
      <c r="B311" s="39">
        <v>41213</v>
      </c>
      <c r="C311">
        <v>483.15</v>
      </c>
    </row>
    <row r="312" spans="2:3" x14ac:dyDescent="0.35">
      <c r="B312" s="39">
        <v>41214</v>
      </c>
      <c r="C312">
        <v>483.85</v>
      </c>
    </row>
    <row r="313" spans="2:3" x14ac:dyDescent="0.35">
      <c r="B313" s="39">
        <v>41215</v>
      </c>
      <c r="C313">
        <v>475.4</v>
      </c>
    </row>
    <row r="314" spans="2:3" x14ac:dyDescent="0.35">
      <c r="B314" s="39">
        <v>41218</v>
      </c>
      <c r="C314">
        <v>479.65</v>
      </c>
    </row>
    <row r="315" spans="2:3" x14ac:dyDescent="0.35">
      <c r="B315" s="39">
        <v>41219</v>
      </c>
      <c r="C315">
        <v>477.4</v>
      </c>
    </row>
    <row r="316" spans="2:3" x14ac:dyDescent="0.35">
      <c r="B316" s="39">
        <v>41220</v>
      </c>
      <c r="C316">
        <v>481.75</v>
      </c>
    </row>
    <row r="317" spans="2:3" x14ac:dyDescent="0.35">
      <c r="B317" s="39">
        <v>41221</v>
      </c>
      <c r="C317">
        <v>477.75</v>
      </c>
    </row>
    <row r="318" spans="2:3" x14ac:dyDescent="0.35">
      <c r="B318" s="39">
        <v>41222</v>
      </c>
      <c r="C318">
        <v>472.3</v>
      </c>
    </row>
    <row r="319" spans="2:3" x14ac:dyDescent="0.35">
      <c r="B319" s="39">
        <v>41225</v>
      </c>
      <c r="C319">
        <v>465.6</v>
      </c>
    </row>
    <row r="320" spans="2:3" x14ac:dyDescent="0.35">
      <c r="B320" s="39">
        <v>41226</v>
      </c>
      <c r="C320">
        <v>470.15</v>
      </c>
    </row>
    <row r="321" spans="2:3" x14ac:dyDescent="0.35">
      <c r="B321" s="39">
        <v>41228</v>
      </c>
      <c r="C321">
        <v>462</v>
      </c>
    </row>
    <row r="322" spans="2:3" x14ac:dyDescent="0.35">
      <c r="B322" s="39">
        <v>41229</v>
      </c>
      <c r="C322">
        <v>458.75</v>
      </c>
    </row>
    <row r="323" spans="2:3" x14ac:dyDescent="0.35">
      <c r="B323" s="39">
        <v>41232</v>
      </c>
      <c r="C323">
        <v>456.15</v>
      </c>
    </row>
    <row r="324" spans="2:3" x14ac:dyDescent="0.35">
      <c r="B324" s="39">
        <v>41233</v>
      </c>
      <c r="C324">
        <v>458.6</v>
      </c>
    </row>
    <row r="325" spans="2:3" x14ac:dyDescent="0.35">
      <c r="B325" s="39">
        <v>41234</v>
      </c>
      <c r="C325">
        <v>463.3</v>
      </c>
    </row>
    <row r="326" spans="2:3" x14ac:dyDescent="0.35">
      <c r="B326" s="39">
        <v>41235</v>
      </c>
      <c r="C326">
        <v>463</v>
      </c>
    </row>
    <row r="327" spans="2:3" x14ac:dyDescent="0.35">
      <c r="B327" s="39">
        <v>41236</v>
      </c>
      <c r="C327">
        <v>461.9</v>
      </c>
    </row>
    <row r="328" spans="2:3" x14ac:dyDescent="0.35">
      <c r="B328" s="39">
        <v>41239</v>
      </c>
      <c r="C328">
        <v>468.75</v>
      </c>
    </row>
    <row r="329" spans="2:3" x14ac:dyDescent="0.35">
      <c r="B329" s="39">
        <v>41240</v>
      </c>
      <c r="C329">
        <v>461.35</v>
      </c>
    </row>
    <row r="330" spans="2:3" x14ac:dyDescent="0.35">
      <c r="B330" s="39">
        <v>41242</v>
      </c>
      <c r="C330">
        <v>472</v>
      </c>
    </row>
    <row r="331" spans="2:3" x14ac:dyDescent="0.35">
      <c r="B331" s="39">
        <v>41243</v>
      </c>
      <c r="C331">
        <v>481.8</v>
      </c>
    </row>
    <row r="332" spans="2:3" x14ac:dyDescent="0.35">
      <c r="B332" s="39">
        <v>41246</v>
      </c>
      <c r="C332">
        <v>483.4</v>
      </c>
    </row>
    <row r="333" spans="2:3" x14ac:dyDescent="0.35">
      <c r="B333" s="39">
        <v>41247</v>
      </c>
      <c r="C333">
        <v>483.1</v>
      </c>
    </row>
    <row r="334" spans="2:3" x14ac:dyDescent="0.35">
      <c r="B334" s="39">
        <v>41248</v>
      </c>
      <c r="C334">
        <v>482.65</v>
      </c>
    </row>
    <row r="335" spans="2:3" x14ac:dyDescent="0.35">
      <c r="B335" s="39">
        <v>41249</v>
      </c>
      <c r="C335">
        <v>481.3</v>
      </c>
    </row>
    <row r="336" spans="2:3" x14ac:dyDescent="0.35">
      <c r="B336" s="39">
        <v>41250</v>
      </c>
      <c r="C336">
        <v>482.05</v>
      </c>
    </row>
    <row r="337" spans="2:3" x14ac:dyDescent="0.35">
      <c r="B337" s="39">
        <v>41253</v>
      </c>
      <c r="C337">
        <v>505.8</v>
      </c>
    </row>
    <row r="338" spans="2:3" x14ac:dyDescent="0.35">
      <c r="B338" s="39">
        <v>41254</v>
      </c>
      <c r="C338">
        <v>500.3</v>
      </c>
    </row>
    <row r="339" spans="2:3" x14ac:dyDescent="0.35">
      <c r="B339" s="39">
        <v>41255</v>
      </c>
      <c r="C339">
        <v>498.35</v>
      </c>
    </row>
    <row r="340" spans="2:3" x14ac:dyDescent="0.35">
      <c r="B340" s="39">
        <v>41256</v>
      </c>
      <c r="C340">
        <v>485.4</v>
      </c>
    </row>
    <row r="341" spans="2:3" x14ac:dyDescent="0.35">
      <c r="B341" s="39">
        <v>41257</v>
      </c>
      <c r="C341">
        <v>482.05</v>
      </c>
    </row>
    <row r="342" spans="2:3" x14ac:dyDescent="0.35">
      <c r="B342" s="39">
        <v>41260</v>
      </c>
      <c r="C342">
        <v>489</v>
      </c>
    </row>
    <row r="343" spans="2:3" x14ac:dyDescent="0.35">
      <c r="B343" s="39">
        <v>41261</v>
      </c>
      <c r="C343">
        <v>497.35</v>
      </c>
    </row>
    <row r="344" spans="2:3" x14ac:dyDescent="0.35">
      <c r="B344" s="39">
        <v>41262</v>
      </c>
      <c r="C344">
        <v>526.9</v>
      </c>
    </row>
    <row r="345" spans="2:3" x14ac:dyDescent="0.35">
      <c r="B345" s="39">
        <v>41263</v>
      </c>
      <c r="C345">
        <v>521.85</v>
      </c>
    </row>
    <row r="346" spans="2:3" x14ac:dyDescent="0.35">
      <c r="B346" s="39">
        <v>41264</v>
      </c>
      <c r="C346">
        <v>517.54999999999995</v>
      </c>
    </row>
    <row r="347" spans="2:3" x14ac:dyDescent="0.35">
      <c r="B347" s="39">
        <v>41267</v>
      </c>
      <c r="C347">
        <v>520.54999999999995</v>
      </c>
    </row>
    <row r="348" spans="2:3" x14ac:dyDescent="0.35">
      <c r="B348" s="39">
        <v>41269</v>
      </c>
      <c r="C348">
        <v>524.1</v>
      </c>
    </row>
    <row r="349" spans="2:3" x14ac:dyDescent="0.35">
      <c r="B349" s="39">
        <v>41270</v>
      </c>
      <c r="C349">
        <v>535.20000000000005</v>
      </c>
    </row>
    <row r="350" spans="2:3" x14ac:dyDescent="0.35">
      <c r="B350" s="39">
        <v>41271</v>
      </c>
      <c r="C350">
        <v>538.85</v>
      </c>
    </row>
    <row r="351" spans="2:3" x14ac:dyDescent="0.35">
      <c r="B351" s="39">
        <v>41274</v>
      </c>
      <c r="C351">
        <v>538.29999999999995</v>
      </c>
    </row>
    <row r="352" spans="2:3" x14ac:dyDescent="0.35">
      <c r="B352" s="39">
        <v>41275</v>
      </c>
      <c r="C352">
        <v>540.29999999999995</v>
      </c>
    </row>
    <row r="353" spans="2:3" x14ac:dyDescent="0.35">
      <c r="B353" s="39">
        <v>41276</v>
      </c>
      <c r="C353">
        <v>542.70000000000005</v>
      </c>
    </row>
    <row r="354" spans="2:3" x14ac:dyDescent="0.35">
      <c r="B354" s="39">
        <v>41277</v>
      </c>
      <c r="C354">
        <v>537.70000000000005</v>
      </c>
    </row>
    <row r="355" spans="2:3" x14ac:dyDescent="0.35">
      <c r="B355" s="39">
        <v>41278</v>
      </c>
      <c r="C355">
        <v>526.65</v>
      </c>
    </row>
    <row r="356" spans="2:3" x14ac:dyDescent="0.35">
      <c r="B356" s="39">
        <v>41281</v>
      </c>
      <c r="C356">
        <v>522.29999999999995</v>
      </c>
    </row>
    <row r="357" spans="2:3" x14ac:dyDescent="0.35">
      <c r="B357" s="39">
        <v>41282</v>
      </c>
      <c r="C357">
        <v>520.6</v>
      </c>
    </row>
    <row r="358" spans="2:3" x14ac:dyDescent="0.35">
      <c r="B358" s="39">
        <v>41283</v>
      </c>
      <c r="C358">
        <v>524.04999999999995</v>
      </c>
    </row>
    <row r="359" spans="2:3" x14ac:dyDescent="0.35">
      <c r="B359" s="39">
        <v>41284</v>
      </c>
      <c r="C359">
        <v>515.35</v>
      </c>
    </row>
    <row r="360" spans="2:3" x14ac:dyDescent="0.35">
      <c r="B360" s="39">
        <v>41285</v>
      </c>
      <c r="C360">
        <v>507.3</v>
      </c>
    </row>
    <row r="361" spans="2:3" x14ac:dyDescent="0.35">
      <c r="B361" s="39">
        <v>41288</v>
      </c>
      <c r="C361">
        <v>519.85</v>
      </c>
    </row>
    <row r="362" spans="2:3" x14ac:dyDescent="0.35">
      <c r="B362" s="39">
        <v>41289</v>
      </c>
      <c r="C362">
        <v>525</v>
      </c>
    </row>
    <row r="363" spans="2:3" x14ac:dyDescent="0.35">
      <c r="B363" s="39">
        <v>41290</v>
      </c>
      <c r="C363">
        <v>516.4</v>
      </c>
    </row>
    <row r="364" spans="2:3" x14ac:dyDescent="0.35">
      <c r="B364" s="39">
        <v>41291</v>
      </c>
      <c r="C364">
        <v>512</v>
      </c>
    </row>
    <row r="365" spans="2:3" x14ac:dyDescent="0.35">
      <c r="B365" s="39">
        <v>41292</v>
      </c>
      <c r="C365">
        <v>503.2</v>
      </c>
    </row>
    <row r="366" spans="2:3" x14ac:dyDescent="0.35">
      <c r="B366" s="39">
        <v>41295</v>
      </c>
      <c r="C366">
        <v>501.25</v>
      </c>
    </row>
    <row r="367" spans="2:3" x14ac:dyDescent="0.35">
      <c r="B367" s="39">
        <v>41296</v>
      </c>
      <c r="C367">
        <v>503.2</v>
      </c>
    </row>
    <row r="368" spans="2:3" x14ac:dyDescent="0.35">
      <c r="B368" s="39">
        <v>41297</v>
      </c>
      <c r="C368">
        <v>501.9</v>
      </c>
    </row>
    <row r="369" spans="2:3" x14ac:dyDescent="0.35">
      <c r="B369" s="39">
        <v>41298</v>
      </c>
      <c r="C369">
        <v>497.5</v>
      </c>
    </row>
    <row r="370" spans="2:3" x14ac:dyDescent="0.35">
      <c r="B370" s="39">
        <v>41299</v>
      </c>
      <c r="C370">
        <v>506.25</v>
      </c>
    </row>
    <row r="371" spans="2:3" x14ac:dyDescent="0.35">
      <c r="B371" s="39">
        <v>41302</v>
      </c>
      <c r="C371">
        <v>502.55</v>
      </c>
    </row>
    <row r="372" spans="2:3" x14ac:dyDescent="0.35">
      <c r="B372" s="39">
        <v>41303</v>
      </c>
      <c r="C372">
        <v>505</v>
      </c>
    </row>
    <row r="373" spans="2:3" x14ac:dyDescent="0.35">
      <c r="B373" s="39">
        <v>41304</v>
      </c>
      <c r="C373">
        <v>508.8</v>
      </c>
    </row>
    <row r="374" spans="2:3" x14ac:dyDescent="0.35">
      <c r="B374" s="39">
        <v>41305</v>
      </c>
      <c r="C374">
        <v>506.1</v>
      </c>
    </row>
    <row r="375" spans="2:3" x14ac:dyDescent="0.35">
      <c r="B375" s="39">
        <v>41306</v>
      </c>
      <c r="C375">
        <v>511.15</v>
      </c>
    </row>
    <row r="376" spans="2:3" x14ac:dyDescent="0.35">
      <c r="B376" s="39">
        <v>41309</v>
      </c>
      <c r="C376">
        <v>507.25</v>
      </c>
    </row>
    <row r="377" spans="2:3" x14ac:dyDescent="0.35">
      <c r="B377" s="39">
        <v>41310</v>
      </c>
      <c r="C377">
        <v>508.3</v>
      </c>
    </row>
    <row r="378" spans="2:3" x14ac:dyDescent="0.35">
      <c r="B378" s="39">
        <v>41311</v>
      </c>
      <c r="C378">
        <v>512.9</v>
      </c>
    </row>
    <row r="379" spans="2:3" x14ac:dyDescent="0.35">
      <c r="B379" s="39">
        <v>41312</v>
      </c>
      <c r="C379">
        <v>517.20000000000005</v>
      </c>
    </row>
    <row r="380" spans="2:3" x14ac:dyDescent="0.35">
      <c r="B380" s="39">
        <v>41313</v>
      </c>
      <c r="C380">
        <v>515.70000000000005</v>
      </c>
    </row>
    <row r="381" spans="2:3" x14ac:dyDescent="0.35">
      <c r="B381" s="39">
        <v>41316</v>
      </c>
      <c r="C381">
        <v>515.5</v>
      </c>
    </row>
    <row r="382" spans="2:3" x14ac:dyDescent="0.35">
      <c r="B382" s="39">
        <v>41317</v>
      </c>
      <c r="C382">
        <v>514.95000000000005</v>
      </c>
    </row>
    <row r="383" spans="2:3" x14ac:dyDescent="0.35">
      <c r="B383" s="39">
        <v>41318</v>
      </c>
      <c r="C383">
        <v>507.6</v>
      </c>
    </row>
    <row r="384" spans="2:3" x14ac:dyDescent="0.35">
      <c r="B384" s="39">
        <v>41319</v>
      </c>
      <c r="C384">
        <v>499.65</v>
      </c>
    </row>
    <row r="385" spans="2:3" x14ac:dyDescent="0.35">
      <c r="B385" s="39">
        <v>41320</v>
      </c>
      <c r="C385">
        <v>503.45</v>
      </c>
    </row>
    <row r="386" spans="2:3" x14ac:dyDescent="0.35">
      <c r="B386" s="39">
        <v>41323</v>
      </c>
      <c r="C386">
        <v>500.85</v>
      </c>
    </row>
    <row r="387" spans="2:3" x14ac:dyDescent="0.35">
      <c r="B387" s="39">
        <v>41324</v>
      </c>
      <c r="C387">
        <v>504.9</v>
      </c>
    </row>
    <row r="388" spans="2:3" x14ac:dyDescent="0.35">
      <c r="B388" s="39">
        <v>41325</v>
      </c>
      <c r="C388">
        <v>500.15</v>
      </c>
    </row>
    <row r="389" spans="2:3" x14ac:dyDescent="0.35">
      <c r="B389" s="39">
        <v>41326</v>
      </c>
      <c r="C389">
        <v>494</v>
      </c>
    </row>
    <row r="390" spans="2:3" x14ac:dyDescent="0.35">
      <c r="B390" s="39">
        <v>41327</v>
      </c>
      <c r="C390">
        <v>495.7</v>
      </c>
    </row>
    <row r="391" spans="2:3" x14ac:dyDescent="0.35">
      <c r="B391" s="39">
        <v>41330</v>
      </c>
      <c r="C391">
        <v>495.55</v>
      </c>
    </row>
    <row r="392" spans="2:3" x14ac:dyDescent="0.35">
      <c r="B392" s="39">
        <v>41331</v>
      </c>
      <c r="C392">
        <v>493.65</v>
      </c>
    </row>
    <row r="393" spans="2:3" x14ac:dyDescent="0.35">
      <c r="B393" s="39">
        <v>41332</v>
      </c>
      <c r="C393">
        <v>500.1</v>
      </c>
    </row>
    <row r="394" spans="2:3" x14ac:dyDescent="0.35">
      <c r="B394" s="39">
        <v>41333</v>
      </c>
      <c r="C394">
        <v>493.6</v>
      </c>
    </row>
    <row r="395" spans="2:3" x14ac:dyDescent="0.35">
      <c r="B395" s="39">
        <v>41334</v>
      </c>
      <c r="C395">
        <v>490.25</v>
      </c>
    </row>
    <row r="396" spans="2:3" x14ac:dyDescent="0.35">
      <c r="B396" s="39">
        <v>41337</v>
      </c>
      <c r="C396">
        <v>488.9</v>
      </c>
    </row>
    <row r="397" spans="2:3" x14ac:dyDescent="0.35">
      <c r="B397" s="39">
        <v>41338</v>
      </c>
      <c r="C397">
        <v>490.25</v>
      </c>
    </row>
    <row r="398" spans="2:3" x14ac:dyDescent="0.35">
      <c r="B398" s="39">
        <v>41339</v>
      </c>
      <c r="C398">
        <v>496</v>
      </c>
    </row>
    <row r="399" spans="2:3" x14ac:dyDescent="0.35">
      <c r="B399" s="39">
        <v>41340</v>
      </c>
      <c r="C399">
        <v>489.95</v>
      </c>
    </row>
    <row r="400" spans="2:3" x14ac:dyDescent="0.35">
      <c r="B400" s="39">
        <v>41341</v>
      </c>
      <c r="C400">
        <v>493</v>
      </c>
    </row>
    <row r="401" spans="2:3" x14ac:dyDescent="0.35">
      <c r="B401" s="39">
        <v>41344</v>
      </c>
      <c r="C401">
        <v>496.1</v>
      </c>
    </row>
    <row r="402" spans="2:3" x14ac:dyDescent="0.35">
      <c r="B402" s="39">
        <v>41345</v>
      </c>
      <c r="C402">
        <v>493</v>
      </c>
    </row>
    <row r="403" spans="2:3" x14ac:dyDescent="0.35">
      <c r="B403" s="39">
        <v>41346</v>
      </c>
      <c r="C403">
        <v>484.65</v>
      </c>
    </row>
    <row r="404" spans="2:3" x14ac:dyDescent="0.35">
      <c r="B404" s="39">
        <v>41347</v>
      </c>
      <c r="C404">
        <v>491.75</v>
      </c>
    </row>
    <row r="405" spans="2:3" x14ac:dyDescent="0.35">
      <c r="B405" s="39">
        <v>41348</v>
      </c>
      <c r="C405">
        <v>489.65</v>
      </c>
    </row>
    <row r="406" spans="2:3" x14ac:dyDescent="0.35">
      <c r="B406" s="39">
        <v>41351</v>
      </c>
      <c r="C406">
        <v>486.65</v>
      </c>
    </row>
    <row r="407" spans="2:3" x14ac:dyDescent="0.35">
      <c r="B407" s="39">
        <v>41352</v>
      </c>
      <c r="C407">
        <v>487.3</v>
      </c>
    </row>
    <row r="408" spans="2:3" x14ac:dyDescent="0.35">
      <c r="B408" s="39">
        <v>41353</v>
      </c>
      <c r="C408">
        <v>480.45</v>
      </c>
    </row>
    <row r="409" spans="2:3" x14ac:dyDescent="0.35">
      <c r="B409" s="39">
        <v>41354</v>
      </c>
      <c r="C409">
        <v>469.7</v>
      </c>
    </row>
    <row r="410" spans="2:3" x14ac:dyDescent="0.35">
      <c r="B410" s="39">
        <v>41355</v>
      </c>
      <c r="C410">
        <v>482.2</v>
      </c>
    </row>
    <row r="411" spans="2:3" x14ac:dyDescent="0.35">
      <c r="B411" s="39">
        <v>41358</v>
      </c>
      <c r="C411">
        <v>483</v>
      </c>
    </row>
    <row r="412" spans="2:3" x14ac:dyDescent="0.35">
      <c r="B412" s="39">
        <v>41359</v>
      </c>
      <c r="C412">
        <v>488.25</v>
      </c>
    </row>
    <row r="413" spans="2:3" x14ac:dyDescent="0.35">
      <c r="B413" s="39">
        <v>41361</v>
      </c>
      <c r="C413">
        <v>480.55</v>
      </c>
    </row>
    <row r="414" spans="2:3" x14ac:dyDescent="0.35">
      <c r="B414" s="39">
        <v>41365</v>
      </c>
      <c r="C414">
        <v>486.5</v>
      </c>
    </row>
    <row r="415" spans="2:3" x14ac:dyDescent="0.35">
      <c r="B415" s="39">
        <v>41366</v>
      </c>
      <c r="C415">
        <v>487.95</v>
      </c>
    </row>
    <row r="416" spans="2:3" x14ac:dyDescent="0.35">
      <c r="B416" s="39">
        <v>41367</v>
      </c>
      <c r="C416">
        <v>481.5</v>
      </c>
    </row>
    <row r="417" spans="2:3" x14ac:dyDescent="0.35">
      <c r="B417" s="39">
        <v>41368</v>
      </c>
      <c r="C417">
        <v>474.05</v>
      </c>
    </row>
    <row r="418" spans="2:3" x14ac:dyDescent="0.35">
      <c r="B418" s="39">
        <v>41369</v>
      </c>
      <c r="C418">
        <v>465.95</v>
      </c>
    </row>
    <row r="419" spans="2:3" x14ac:dyDescent="0.35">
      <c r="B419" s="39">
        <v>41372</v>
      </c>
      <c r="C419">
        <v>449.9</v>
      </c>
    </row>
    <row r="420" spans="2:3" x14ac:dyDescent="0.35">
      <c r="B420" s="39">
        <v>41373</v>
      </c>
      <c r="C420">
        <v>444</v>
      </c>
    </row>
    <row r="421" spans="2:3" x14ac:dyDescent="0.35">
      <c r="B421" s="39">
        <v>41374</v>
      </c>
      <c r="C421">
        <v>447.95</v>
      </c>
    </row>
    <row r="422" spans="2:3" x14ac:dyDescent="0.35">
      <c r="B422" s="39">
        <v>41375</v>
      </c>
      <c r="C422">
        <v>444.5</v>
      </c>
    </row>
    <row r="423" spans="2:3" x14ac:dyDescent="0.35">
      <c r="B423" s="39">
        <v>41376</v>
      </c>
      <c r="C423">
        <v>440.6</v>
      </c>
    </row>
    <row r="424" spans="2:3" x14ac:dyDescent="0.35">
      <c r="B424" s="39">
        <v>41379</v>
      </c>
      <c r="C424">
        <v>418.2</v>
      </c>
    </row>
    <row r="425" spans="2:3" x14ac:dyDescent="0.35">
      <c r="B425" s="39">
        <v>41380</v>
      </c>
      <c r="C425">
        <v>438.55</v>
      </c>
    </row>
    <row r="426" spans="2:3" x14ac:dyDescent="0.35">
      <c r="B426" s="39">
        <v>41381</v>
      </c>
      <c r="C426">
        <v>436.35</v>
      </c>
    </row>
    <row r="427" spans="2:3" x14ac:dyDescent="0.35">
      <c r="B427" s="39">
        <v>41382</v>
      </c>
      <c r="C427">
        <v>452.15</v>
      </c>
    </row>
    <row r="428" spans="2:3" x14ac:dyDescent="0.35">
      <c r="B428" s="39">
        <v>41386</v>
      </c>
      <c r="C428">
        <v>464.2</v>
      </c>
    </row>
    <row r="429" spans="2:3" x14ac:dyDescent="0.35">
      <c r="B429" s="39">
        <v>41387</v>
      </c>
      <c r="C429">
        <v>450.8</v>
      </c>
    </row>
    <row r="430" spans="2:3" x14ac:dyDescent="0.35">
      <c r="B430" s="39">
        <v>41389</v>
      </c>
      <c r="C430">
        <v>454.45</v>
      </c>
    </row>
    <row r="431" spans="2:3" x14ac:dyDescent="0.35">
      <c r="B431" s="39">
        <v>41390</v>
      </c>
      <c r="C431">
        <v>462.3</v>
      </c>
    </row>
    <row r="432" spans="2:3" x14ac:dyDescent="0.35">
      <c r="B432" s="39">
        <v>41393</v>
      </c>
      <c r="C432">
        <v>448.25</v>
      </c>
    </row>
    <row r="433" spans="2:3" x14ac:dyDescent="0.35">
      <c r="B433" s="39">
        <v>41394</v>
      </c>
      <c r="C433">
        <v>456.85</v>
      </c>
    </row>
    <row r="434" spans="2:3" x14ac:dyDescent="0.35">
      <c r="B434" s="39">
        <v>41396</v>
      </c>
      <c r="C434">
        <v>452.5</v>
      </c>
    </row>
    <row r="435" spans="2:3" x14ac:dyDescent="0.35">
      <c r="B435" s="39">
        <v>41397</v>
      </c>
      <c r="C435">
        <v>447.35</v>
      </c>
    </row>
    <row r="436" spans="2:3" x14ac:dyDescent="0.35">
      <c r="B436" s="39">
        <v>41400</v>
      </c>
      <c r="C436">
        <v>448.1</v>
      </c>
    </row>
    <row r="437" spans="2:3" x14ac:dyDescent="0.35">
      <c r="B437" s="39">
        <v>41401</v>
      </c>
      <c r="C437">
        <v>451.65</v>
      </c>
    </row>
    <row r="438" spans="2:3" x14ac:dyDescent="0.35">
      <c r="B438" s="39">
        <v>41402</v>
      </c>
      <c r="C438">
        <v>450.2</v>
      </c>
    </row>
    <row r="439" spans="2:3" x14ac:dyDescent="0.35">
      <c r="B439" s="39">
        <v>41403</v>
      </c>
      <c r="C439">
        <v>447.6</v>
      </c>
    </row>
    <row r="440" spans="2:3" x14ac:dyDescent="0.35">
      <c r="B440" s="39">
        <v>41404</v>
      </c>
      <c r="C440">
        <v>455.95</v>
      </c>
    </row>
    <row r="441" spans="2:3" x14ac:dyDescent="0.35">
      <c r="B441" s="39">
        <v>41405</v>
      </c>
      <c r="C441">
        <v>455.85</v>
      </c>
    </row>
    <row r="442" spans="2:3" x14ac:dyDescent="0.35">
      <c r="B442" s="39">
        <v>41407</v>
      </c>
      <c r="C442">
        <v>445.9</v>
      </c>
    </row>
    <row r="443" spans="2:3" x14ac:dyDescent="0.35">
      <c r="B443" s="39">
        <v>41408</v>
      </c>
      <c r="C443">
        <v>457.2</v>
      </c>
    </row>
    <row r="444" spans="2:3" x14ac:dyDescent="0.35">
      <c r="B444" s="39">
        <v>41409</v>
      </c>
      <c r="C444">
        <v>476.6</v>
      </c>
    </row>
    <row r="445" spans="2:3" x14ac:dyDescent="0.35">
      <c r="B445" s="39">
        <v>41410</v>
      </c>
      <c r="C445">
        <v>481.95</v>
      </c>
    </row>
    <row r="446" spans="2:3" x14ac:dyDescent="0.35">
      <c r="B446" s="39">
        <v>41411</v>
      </c>
      <c r="C446">
        <v>476.15</v>
      </c>
    </row>
    <row r="447" spans="2:3" x14ac:dyDescent="0.35">
      <c r="B447" s="39">
        <v>41414</v>
      </c>
      <c r="C447">
        <v>469.5</v>
      </c>
    </row>
    <row r="448" spans="2:3" x14ac:dyDescent="0.35">
      <c r="B448" s="39">
        <v>41415</v>
      </c>
      <c r="C448">
        <v>468.3</v>
      </c>
    </row>
    <row r="449" spans="2:3" x14ac:dyDescent="0.35">
      <c r="B449" s="39">
        <v>41416</v>
      </c>
      <c r="C449">
        <v>463.1</v>
      </c>
    </row>
    <row r="450" spans="2:3" x14ac:dyDescent="0.35">
      <c r="B450" s="39">
        <v>41417</v>
      </c>
      <c r="C450">
        <v>449.4</v>
      </c>
    </row>
    <row r="451" spans="2:3" x14ac:dyDescent="0.35">
      <c r="B451" s="39">
        <v>41418</v>
      </c>
      <c r="C451">
        <v>451.55</v>
      </c>
    </row>
    <row r="452" spans="2:3" x14ac:dyDescent="0.35">
      <c r="B452" s="39">
        <v>41421</v>
      </c>
      <c r="C452">
        <v>456.6</v>
      </c>
    </row>
    <row r="453" spans="2:3" x14ac:dyDescent="0.35">
      <c r="B453" s="39">
        <v>41422</v>
      </c>
      <c r="C453">
        <v>455.9</v>
      </c>
    </row>
    <row r="454" spans="2:3" x14ac:dyDescent="0.35">
      <c r="B454" s="39">
        <v>41423</v>
      </c>
      <c r="C454">
        <v>450.75</v>
      </c>
    </row>
    <row r="455" spans="2:3" x14ac:dyDescent="0.35">
      <c r="B455" s="39">
        <v>41424</v>
      </c>
      <c r="C455">
        <v>450.85</v>
      </c>
    </row>
    <row r="456" spans="2:3" x14ac:dyDescent="0.35">
      <c r="B456" s="39">
        <v>41425</v>
      </c>
      <c r="C456">
        <v>449.45</v>
      </c>
    </row>
    <row r="457" spans="2:3" x14ac:dyDescent="0.35">
      <c r="B457" s="39">
        <v>41428</v>
      </c>
      <c r="C457">
        <v>457.95</v>
      </c>
    </row>
    <row r="458" spans="2:3" x14ac:dyDescent="0.35">
      <c r="B458" s="39">
        <v>41429</v>
      </c>
      <c r="C458">
        <v>457.65</v>
      </c>
    </row>
    <row r="459" spans="2:3" x14ac:dyDescent="0.35">
      <c r="B459" s="39">
        <v>41430</v>
      </c>
      <c r="C459">
        <v>457.95</v>
      </c>
    </row>
    <row r="460" spans="2:3" x14ac:dyDescent="0.35">
      <c r="B460" s="39">
        <v>41431</v>
      </c>
      <c r="C460">
        <v>454.55</v>
      </c>
    </row>
    <row r="461" spans="2:3" x14ac:dyDescent="0.35">
      <c r="B461" s="39">
        <v>41432</v>
      </c>
      <c r="C461">
        <v>448.65</v>
      </c>
    </row>
    <row r="462" spans="2:3" x14ac:dyDescent="0.35">
      <c r="B462" s="39">
        <v>41435</v>
      </c>
      <c r="C462">
        <v>441.95</v>
      </c>
    </row>
    <row r="463" spans="2:3" x14ac:dyDescent="0.35">
      <c r="B463" s="39">
        <v>41436</v>
      </c>
      <c r="C463">
        <v>426.35</v>
      </c>
    </row>
    <row r="464" spans="2:3" x14ac:dyDescent="0.35">
      <c r="B464" s="39">
        <v>41437</v>
      </c>
      <c r="C464">
        <v>422.1</v>
      </c>
    </row>
    <row r="465" spans="2:3" x14ac:dyDescent="0.35">
      <c r="B465" s="39">
        <v>41438</v>
      </c>
      <c r="C465">
        <v>422.05</v>
      </c>
    </row>
    <row r="466" spans="2:3" x14ac:dyDescent="0.35">
      <c r="B466" s="39">
        <v>41439</v>
      </c>
      <c r="C466">
        <v>425.25</v>
      </c>
    </row>
    <row r="467" spans="2:3" x14ac:dyDescent="0.35">
      <c r="B467" s="39">
        <v>41442</v>
      </c>
      <c r="C467">
        <v>431.6</v>
      </c>
    </row>
    <row r="468" spans="2:3" x14ac:dyDescent="0.35">
      <c r="B468" s="39">
        <v>41443</v>
      </c>
      <c r="C468">
        <v>434.2</v>
      </c>
    </row>
    <row r="469" spans="2:3" x14ac:dyDescent="0.35">
      <c r="B469" s="39">
        <v>41444</v>
      </c>
      <c r="C469">
        <v>442.1</v>
      </c>
    </row>
    <row r="470" spans="2:3" x14ac:dyDescent="0.35">
      <c r="B470" s="39">
        <v>41445</v>
      </c>
      <c r="C470">
        <v>430.2</v>
      </c>
    </row>
    <row r="471" spans="2:3" x14ac:dyDescent="0.35">
      <c r="B471" s="39">
        <v>41446</v>
      </c>
      <c r="C471">
        <v>417.45</v>
      </c>
    </row>
    <row r="472" spans="2:3" x14ac:dyDescent="0.35">
      <c r="B472" s="39">
        <v>41449</v>
      </c>
      <c r="C472">
        <v>400.75</v>
      </c>
    </row>
    <row r="473" spans="2:3" x14ac:dyDescent="0.35">
      <c r="B473" s="39">
        <v>41450</v>
      </c>
      <c r="C473">
        <v>409.95</v>
      </c>
    </row>
    <row r="474" spans="2:3" x14ac:dyDescent="0.35">
      <c r="B474" s="39">
        <v>41451</v>
      </c>
      <c r="C474">
        <v>402.95</v>
      </c>
    </row>
    <row r="475" spans="2:3" x14ac:dyDescent="0.35">
      <c r="B475" s="39">
        <v>41452</v>
      </c>
      <c r="C475">
        <v>399</v>
      </c>
    </row>
    <row r="476" spans="2:3" x14ac:dyDescent="0.35">
      <c r="B476" s="39">
        <v>41453</v>
      </c>
      <c r="C476">
        <v>409.25</v>
      </c>
    </row>
    <row r="477" spans="2:3" x14ac:dyDescent="0.35">
      <c r="B477" s="39">
        <v>41456</v>
      </c>
      <c r="C477">
        <v>417.4</v>
      </c>
    </row>
    <row r="478" spans="2:3" x14ac:dyDescent="0.35">
      <c r="B478" s="39">
        <v>41457</v>
      </c>
      <c r="C478">
        <v>415.25</v>
      </c>
    </row>
    <row r="479" spans="2:3" x14ac:dyDescent="0.35">
      <c r="B479" s="39">
        <v>41458</v>
      </c>
      <c r="C479">
        <v>401.75</v>
      </c>
    </row>
    <row r="483" spans="2:5" ht="29" x14ac:dyDescent="0.35">
      <c r="B483" s="54" t="s">
        <v>34</v>
      </c>
      <c r="C483" s="55" t="s">
        <v>36</v>
      </c>
      <c r="D483" s="55" t="s">
        <v>37</v>
      </c>
      <c r="E483" s="55" t="s">
        <v>38</v>
      </c>
    </row>
    <row r="484" spans="2:5" x14ac:dyDescent="0.35">
      <c r="B484" s="27" t="s">
        <v>40</v>
      </c>
      <c r="C484" s="56">
        <v>37716</v>
      </c>
      <c r="D484" s="56">
        <v>62284</v>
      </c>
      <c r="E484" s="56">
        <v>0</v>
      </c>
    </row>
    <row r="485" spans="2:5" x14ac:dyDescent="0.35">
      <c r="B485" s="27" t="s">
        <v>39</v>
      </c>
      <c r="C485" s="56">
        <v>47170.879999999997</v>
      </c>
      <c r="D485" s="56">
        <v>52829.120000000003</v>
      </c>
      <c r="E485" s="56">
        <v>50000</v>
      </c>
    </row>
    <row r="492" spans="2:5" x14ac:dyDescent="0.35">
      <c r="C492" s="61" t="s">
        <v>34</v>
      </c>
      <c r="D492" s="61"/>
    </row>
    <row r="493" spans="2:5" x14ac:dyDescent="0.35">
      <c r="C493" s="62" t="s">
        <v>69</v>
      </c>
      <c r="D493" s="63">
        <v>0.27529999999999999</v>
      </c>
    </row>
    <row r="494" spans="2:5" x14ac:dyDescent="0.35">
      <c r="C494" s="64" t="s">
        <v>70</v>
      </c>
      <c r="D494" s="63">
        <v>0.35139999999999999</v>
      </c>
    </row>
    <row r="495" spans="2:5" x14ac:dyDescent="0.35">
      <c r="C495" s="62" t="s">
        <v>71</v>
      </c>
      <c r="D495" s="63">
        <v>0.35349999999999998</v>
      </c>
    </row>
    <row r="496" spans="2:5" x14ac:dyDescent="0.35">
      <c r="C496" s="62" t="s">
        <v>72</v>
      </c>
      <c r="D496" s="63">
        <v>0.42509999999999998</v>
      </c>
    </row>
    <row r="504" spans="3:4" x14ac:dyDescent="0.35">
      <c r="C504" s="64" t="s">
        <v>69</v>
      </c>
      <c r="D504" s="65">
        <v>0.27529999999999999</v>
      </c>
    </row>
    <row r="505" spans="3:4" x14ac:dyDescent="0.35">
      <c r="C505" s="64" t="s">
        <v>70</v>
      </c>
      <c r="D505" s="65">
        <v>0.35139999999999999</v>
      </c>
    </row>
    <row r="506" spans="3:4" x14ac:dyDescent="0.35">
      <c r="C506" s="64" t="s">
        <v>71</v>
      </c>
      <c r="D506" s="65">
        <v>0.35349999999999998</v>
      </c>
    </row>
    <row r="507" spans="3:4" x14ac:dyDescent="0.35">
      <c r="C507" s="64" t="s">
        <v>72</v>
      </c>
      <c r="D507" s="65">
        <v>0.42509999999999998</v>
      </c>
    </row>
    <row r="515" spans="3:7" x14ac:dyDescent="0.35">
      <c r="C515" s="67" t="s">
        <v>34</v>
      </c>
      <c r="D515" s="67" t="s">
        <v>67</v>
      </c>
      <c r="E515" s="67" t="s">
        <v>68</v>
      </c>
      <c r="F515" s="66"/>
      <c r="G515" s="66"/>
    </row>
    <row r="516" spans="3:7" x14ac:dyDescent="0.35">
      <c r="C516" s="67" t="s">
        <v>46</v>
      </c>
      <c r="D516" s="69">
        <v>4</v>
      </c>
      <c r="E516" s="68">
        <v>0.4</v>
      </c>
      <c r="F516" s="66"/>
      <c r="G516" s="66"/>
    </row>
    <row r="517" spans="3:7" x14ac:dyDescent="0.35">
      <c r="C517" s="67" t="s">
        <v>44</v>
      </c>
      <c r="D517" s="69">
        <v>4</v>
      </c>
      <c r="E517" s="68">
        <v>0.4</v>
      </c>
      <c r="F517" s="66"/>
      <c r="G517" s="66"/>
    </row>
    <row r="518" spans="3:7" x14ac:dyDescent="0.35">
      <c r="C518" s="67" t="s">
        <v>45</v>
      </c>
      <c r="D518" s="69">
        <v>2</v>
      </c>
      <c r="E518" s="68">
        <v>0.2</v>
      </c>
      <c r="F518" s="66"/>
      <c r="G518" s="66"/>
    </row>
  </sheetData>
  <pageMargins left="0.7" right="0.7" top="0.75" bottom="0.75" header="0.3" footer="0.3"/>
  <pageSetup paperSize="9" orientation="portrait" horizontalDpi="4294967293" verticalDpi="0" r:id="rId1"/>
  <ignoredErrors>
    <ignoredError sqref="C167:C47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Ses-4</dc:creator>
  <cp:lastModifiedBy>SES</cp:lastModifiedBy>
  <cp:lastPrinted>2014-10-09T11:44:44Z</cp:lastPrinted>
  <dcterms:created xsi:type="dcterms:W3CDTF">2013-10-09T11:03:47Z</dcterms:created>
  <dcterms:modified xsi:type="dcterms:W3CDTF">2015-07-09T08:12:38Z</dcterms:modified>
</cp:coreProperties>
</file>