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cuments\GitHub\GDPRProject\Documentazione\GDPRPrj_TempiLavoro\"/>
    </mc:Choice>
  </mc:AlternateContent>
  <xr:revisionPtr revIDLastSave="0" documentId="13_ncr:1_{C2B68569-ADE2-4751-B627-9873CD4BF02C}" xr6:coauthVersionLast="36" xr6:coauthVersionMax="43" xr10:uidLastSave="{00000000-0000-0000-0000-000000000000}"/>
  <bookViews>
    <workbookView xWindow="-105" yWindow="-105" windowWidth="23250" windowHeight="12570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8" i="1" l="1"/>
  <c r="D7" i="1"/>
  <c r="D6" i="1"/>
  <c r="U8" i="1" l="1"/>
  <c r="V7" i="1"/>
  <c r="V8" i="1"/>
  <c r="U7" i="1"/>
  <c r="V6" i="1"/>
  <c r="U6" i="1"/>
  <c r="Q8" i="1"/>
  <c r="P8" i="1"/>
  <c r="O8" i="1"/>
  <c r="N8" i="1"/>
  <c r="M8" i="1"/>
  <c r="Q7" i="1"/>
  <c r="P7" i="1"/>
  <c r="O7" i="1"/>
  <c r="N7" i="1"/>
  <c r="M7" i="1"/>
  <c r="Q6" i="1"/>
  <c r="P6" i="1"/>
  <c r="O6" i="1"/>
  <c r="N6" i="1"/>
  <c r="M6" i="1"/>
  <c r="L7" i="1"/>
  <c r="L8" i="1"/>
  <c r="L6" i="1"/>
  <c r="L9" i="1"/>
  <c r="P9" i="1" l="1"/>
  <c r="M9" i="1"/>
  <c r="Q9" i="1"/>
  <c r="N9" i="1"/>
  <c r="O9" i="1"/>
  <c r="V9" i="1"/>
  <c r="U9" i="1"/>
  <c r="D9" i="1"/>
  <c r="E9" i="1" s="1"/>
  <c r="E8" i="1"/>
  <c r="E7" i="1"/>
  <c r="E6" i="1"/>
  <c r="E10" i="1" l="1"/>
  <c r="D10" i="1"/>
</calcChain>
</file>

<file path=xl/sharedStrings.xml><?xml version="1.0" encoding="utf-8"?>
<sst xmlns="http://schemas.openxmlformats.org/spreadsheetml/2006/main" count="294" uniqueCount="33">
  <si>
    <t>Persona</t>
  </si>
  <si>
    <t>Progetto</t>
  </si>
  <si>
    <t>Attività</t>
  </si>
  <si>
    <t>Data</t>
  </si>
  <si>
    <t>Tempo (min)</t>
  </si>
  <si>
    <t>GDPR</t>
  </si>
  <si>
    <t>Riunione interna</t>
  </si>
  <si>
    <t>Incontro cliente</t>
  </si>
  <si>
    <t>GPDR</t>
  </si>
  <si>
    <t>GL3 - Gruppo di lavoro</t>
  </si>
  <si>
    <t>Interno</t>
  </si>
  <si>
    <t>Documentazione</t>
  </si>
  <si>
    <t>CM</t>
  </si>
  <si>
    <t>Test</t>
  </si>
  <si>
    <t>Di Benedetto Gianluca</t>
  </si>
  <si>
    <t>Ricerche</t>
  </si>
  <si>
    <t>Codice</t>
  </si>
  <si>
    <t>Database</t>
  </si>
  <si>
    <t>Pellizzari Luca</t>
  </si>
  <si>
    <t>Baradel Luca</t>
  </si>
  <si>
    <t xml:space="preserve">Codice </t>
  </si>
  <si>
    <t>Docuementazine</t>
  </si>
  <si>
    <t>Registrazione Tempi di Lavoro</t>
  </si>
  <si>
    <t>Totali</t>
  </si>
  <si>
    <t>Gruppo di Lavoro</t>
  </si>
  <si>
    <t>Totale</t>
  </si>
  <si>
    <t>ore di lavoro</t>
  </si>
  <si>
    <t>Minuti</t>
  </si>
  <si>
    <t>Ore</t>
  </si>
  <si>
    <t>ore di lavoro*</t>
  </si>
  <si>
    <r>
      <t xml:space="preserve">* ore </t>
    </r>
    <r>
      <rPr>
        <sz val="11"/>
        <color theme="1"/>
        <rFont val="Calibri"/>
        <family val="2"/>
      </rPr>
      <t>× persone</t>
    </r>
  </si>
  <si>
    <t>Totali per attività</t>
  </si>
  <si>
    <t>Totali per progetto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</si>
</sst>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theme="0" tint="-0.14999847407452621"/>
      </patternFill>
    </fill>
  </fills>
  <borders count="20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/>
      <bottom style="medium">
        <color theme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1"/>
      </left>
      <right style="thin">
        <color indexed="64"/>
      </right>
      <top/>
      <bottom style="thin">
        <color theme="1"/>
      </bottom>
      <diagonal/>
    </border>
    <border>
      <left style="thin">
        <color indexed="64"/>
      </left>
      <right style="thin">
        <color theme="1"/>
      </right>
      <top style="thin">
        <color indexed="64"/>
      </top>
      <bottom style="medium">
        <color indexed="64"/>
      </bottom>
      <diagonal/>
    </border>
    <border>
      <left style="thin">
        <color theme="1"/>
      </left>
      <right style="thin">
        <color theme="1"/>
      </right>
      <top style="thin">
        <color indexed="64"/>
      </top>
      <bottom style="medium">
        <color indexed="64"/>
      </bottom>
      <diagonal/>
    </border>
    <border>
      <left style="thin">
        <color theme="1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1" fillId="0" borderId="1" xfId="0" applyFont="1" applyBorder="1"/>
    <xf numFmtId="0" fontId="0" fillId="2" borderId="2" xfId="0" applyFont="1" applyFill="1" applyBorder="1"/>
    <xf numFmtId="14" fontId="0" fillId="2" borderId="2" xfId="0" applyNumberFormat="1" applyFont="1" applyFill="1" applyBorder="1"/>
    <xf numFmtId="0" fontId="0" fillId="0" borderId="2" xfId="0" applyFont="1" applyBorder="1"/>
    <xf numFmtId="14" fontId="0" fillId="0" borderId="2" xfId="0" applyNumberFormat="1" applyFont="1" applyBorder="1"/>
    <xf numFmtId="0" fontId="1" fillId="0" borderId="4" xfId="0" applyFont="1" applyBorder="1"/>
    <xf numFmtId="0" fontId="0" fillId="0" borderId="3" xfId="0" applyBorder="1"/>
    <xf numFmtId="14" fontId="0" fillId="0" borderId="3" xfId="0" applyNumberFormat="1" applyBorder="1"/>
    <xf numFmtId="14" fontId="0" fillId="0" borderId="3" xfId="0" applyNumberFormat="1" applyBorder="1" applyAlignment="1">
      <alignment horizontal="right"/>
    </xf>
    <xf numFmtId="0" fontId="0" fillId="3" borderId="3" xfId="0" applyFill="1" applyBorder="1"/>
    <xf numFmtId="14" fontId="0" fillId="3" borderId="3" xfId="0" applyNumberFormat="1" applyFill="1" applyBorder="1"/>
    <xf numFmtId="0" fontId="0" fillId="0" borderId="8" xfId="0" applyFill="1" applyBorder="1"/>
    <xf numFmtId="0" fontId="0" fillId="4" borderId="3" xfId="0" applyFill="1" applyBorder="1"/>
    <xf numFmtId="14" fontId="0" fillId="4" borderId="3" xfId="0" applyNumberFormat="1" applyFill="1" applyBorder="1"/>
    <xf numFmtId="0" fontId="0" fillId="3" borderId="8" xfId="0" applyFill="1" applyBorder="1"/>
    <xf numFmtId="14" fontId="0" fillId="0" borderId="0" xfId="0" applyNumberFormat="1" applyBorder="1"/>
    <xf numFmtId="14" fontId="0" fillId="0" borderId="3" xfId="0" applyNumberFormat="1" applyFill="1" applyBorder="1"/>
    <xf numFmtId="0" fontId="0" fillId="3" borderId="9" xfId="0" applyFill="1" applyBorder="1"/>
    <xf numFmtId="14" fontId="0" fillId="3" borderId="9" xfId="0" applyNumberFormat="1" applyFill="1" applyBorder="1"/>
    <xf numFmtId="0" fontId="0" fillId="2" borderId="10" xfId="0" applyFont="1" applyFill="1" applyBorder="1"/>
    <xf numFmtId="0" fontId="1" fillId="0" borderId="11" xfId="0" applyFont="1" applyBorder="1"/>
    <xf numFmtId="0" fontId="1" fillId="0" borderId="12" xfId="0" applyFont="1" applyBorder="1"/>
    <xf numFmtId="0" fontId="1" fillId="0" borderId="13" xfId="0" applyFont="1" applyBorder="1"/>
    <xf numFmtId="14" fontId="0" fillId="3" borderId="0" xfId="0" applyNumberFormat="1" applyFill="1" applyBorder="1"/>
    <xf numFmtId="0" fontId="4" fillId="0" borderId="0" xfId="0" applyFont="1" applyAlignment="1">
      <alignment horizontal="center"/>
    </xf>
    <xf numFmtId="0" fontId="0" fillId="3" borderId="3" xfId="0" applyFont="1" applyFill="1" applyBorder="1"/>
    <xf numFmtId="0" fontId="0" fillId="3" borderId="5" xfId="0" applyFill="1" applyBorder="1"/>
    <xf numFmtId="0" fontId="0" fillId="0" borderId="5" xfId="0" applyFill="1" applyBorder="1"/>
    <xf numFmtId="0" fontId="0" fillId="0" borderId="5" xfId="0" applyFont="1" applyBorder="1" applyAlignment="1"/>
    <xf numFmtId="14" fontId="0" fillId="0" borderId="6" xfId="0" applyNumberFormat="1" applyFill="1" applyBorder="1"/>
    <xf numFmtId="0" fontId="0" fillId="0" borderId="17" xfId="0" applyFont="1" applyFill="1" applyBorder="1"/>
    <xf numFmtId="14" fontId="0" fillId="0" borderId="0" xfId="0" applyNumberFormat="1"/>
    <xf numFmtId="0" fontId="3" fillId="0" borderId="0" xfId="0" applyFont="1" applyBorder="1" applyAlignment="1"/>
    <xf numFmtId="0" fontId="0" fillId="0" borderId="3" xfId="0" applyFont="1" applyBorder="1" applyAlignment="1">
      <alignment horizontal="center"/>
    </xf>
    <xf numFmtId="0" fontId="0" fillId="2" borderId="18" xfId="0" applyFont="1" applyFill="1" applyBorder="1"/>
    <xf numFmtId="14" fontId="0" fillId="2" borderId="18" xfId="0" applyNumberFormat="1" applyFont="1" applyFill="1" applyBorder="1"/>
    <xf numFmtId="0" fontId="0" fillId="6" borderId="3" xfId="0" applyFont="1" applyFill="1" applyBorder="1"/>
    <xf numFmtId="0" fontId="0" fillId="2" borderId="3" xfId="0" applyFont="1" applyFill="1" applyBorder="1"/>
    <xf numFmtId="0" fontId="1" fillId="0" borderId="3" xfId="0" applyFont="1" applyBorder="1"/>
    <xf numFmtId="0" fontId="0" fillId="0" borderId="3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3" borderId="5" xfId="0" applyFont="1" applyFill="1" applyBorder="1"/>
    <xf numFmtId="0" fontId="0" fillId="6" borderId="19" xfId="0" applyFont="1" applyFill="1" applyBorder="1"/>
    <xf numFmtId="14" fontId="0" fillId="6" borderId="19" xfId="0" applyNumberFormat="1" applyFont="1" applyFill="1" applyBorder="1"/>
    <xf numFmtId="14" fontId="0" fillId="3" borderId="6" xfId="0" applyNumberFormat="1" applyFill="1" applyBorder="1"/>
    <xf numFmtId="14" fontId="0" fillId="4" borderId="6" xfId="0" applyNumberFormat="1" applyFill="1" applyBorder="1"/>
    <xf numFmtId="0" fontId="0" fillId="0" borderId="3" xfId="0" applyFont="1" applyFill="1" applyBorder="1"/>
    <xf numFmtId="0" fontId="0" fillId="0" borderId="3" xfId="0" applyFill="1" applyBorder="1"/>
    <xf numFmtId="0" fontId="0" fillId="2" borderId="0" xfId="0" applyFont="1" applyFill="1" applyBorder="1"/>
    <xf numFmtId="0" fontId="0" fillId="3" borderId="3" xfId="0" applyFont="1" applyFill="1" applyBorder="1" applyAlignment="1">
      <alignment horizontal="left"/>
    </xf>
    <xf numFmtId="0" fontId="1" fillId="0" borderId="3" xfId="0" applyFont="1" applyFill="1" applyBorder="1" applyAlignment="1">
      <alignment horizontal="left"/>
    </xf>
    <xf numFmtId="0" fontId="0" fillId="0" borderId="3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0" fillId="3" borderId="3" xfId="0" applyFill="1" applyBorder="1" applyAlignment="1">
      <alignment horizontal="left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1" fillId="3" borderId="3" xfId="0" applyFont="1" applyFill="1" applyBorder="1" applyAlignment="1">
      <alignment horizontal="left"/>
    </xf>
    <xf numFmtId="0" fontId="1" fillId="3" borderId="6" xfId="0" applyFont="1" applyFill="1" applyBorder="1" applyAlignment="1">
      <alignment horizontal="left"/>
    </xf>
    <xf numFmtId="0" fontId="1" fillId="3" borderId="7" xfId="0" applyFont="1" applyFill="1" applyBorder="1" applyAlignment="1">
      <alignment horizontal="left"/>
    </xf>
    <xf numFmtId="0" fontId="0" fillId="0" borderId="3" xfId="0" applyBorder="1" applyAlignment="1">
      <alignment horizontal="left"/>
    </xf>
    <xf numFmtId="0" fontId="4" fillId="5" borderId="14" xfId="0" applyFont="1" applyFill="1" applyBorder="1" applyAlignment="1">
      <alignment horizontal="center"/>
    </xf>
    <xf numFmtId="0" fontId="4" fillId="5" borderId="15" xfId="0" applyFont="1" applyFill="1" applyBorder="1" applyAlignment="1">
      <alignment horizontal="center"/>
    </xf>
    <xf numFmtId="0" fontId="4" fillId="5" borderId="16" xfId="0" applyFont="1" applyFill="1" applyBorder="1" applyAlignment="1">
      <alignment horizontal="center"/>
    </xf>
    <xf numFmtId="0" fontId="0" fillId="0" borderId="6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0" fillId="3" borderId="6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0" fillId="0" borderId="0" xfId="0" applyFont="1" applyFill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Z61"/>
  <sheetViews>
    <sheetView tabSelected="1" workbookViewId="0">
      <selection activeCell="N63" sqref="N63"/>
    </sheetView>
  </sheetViews>
  <sheetFormatPr defaultRowHeight="15" x14ac:dyDescent="0.25"/>
  <cols>
    <col min="3" max="3" width="14.42578125" bestFit="1" customWidth="1"/>
    <col min="4" max="4" width="10.5703125" bestFit="1" customWidth="1"/>
    <col min="5" max="5" width="11.85546875" bestFit="1" customWidth="1"/>
    <col min="7" max="7" width="8.28515625" bestFit="1" customWidth="1"/>
    <col min="8" max="8" width="16.140625" bestFit="1" customWidth="1"/>
    <col min="9" max="9" width="10.5703125" bestFit="1" customWidth="1"/>
    <col min="10" max="10" width="11.85546875" bestFit="1" customWidth="1"/>
    <col min="12" max="12" width="8.28515625" bestFit="1" customWidth="1"/>
    <col min="13" max="13" width="16.140625" bestFit="1" customWidth="1"/>
    <col min="14" max="14" width="10.5703125" bestFit="1" customWidth="1"/>
    <col min="15" max="15" width="11.85546875" bestFit="1" customWidth="1"/>
    <col min="17" max="17" width="8.28515625" bestFit="1" customWidth="1"/>
    <col min="18" max="18" width="16.140625" bestFit="1" customWidth="1"/>
    <col min="19" max="19" width="10.5703125" bestFit="1" customWidth="1"/>
    <col min="20" max="20" width="13.85546875" customWidth="1"/>
    <col min="21" max="21" width="13.42578125" customWidth="1"/>
    <col min="22" max="22" width="11" customWidth="1"/>
  </cols>
  <sheetData>
    <row r="1" spans="2:26" ht="15.75" thickBot="1" x14ac:dyDescent="0.3"/>
    <row r="2" spans="2:26" ht="24.75" thickTop="1" thickBot="1" x14ac:dyDescent="0.4">
      <c r="B2" s="73" t="s">
        <v>22</v>
      </c>
      <c r="C2" s="74"/>
      <c r="D2" s="74"/>
      <c r="E2" s="75"/>
    </row>
    <row r="3" spans="2:26" ht="24" thickTop="1" x14ac:dyDescent="0.35">
      <c r="B3" s="25"/>
      <c r="C3" s="25"/>
      <c r="D3" s="25"/>
      <c r="E3" s="25"/>
    </row>
    <row r="4" spans="2:26" ht="21" x14ac:dyDescent="0.35">
      <c r="B4" s="60" t="s">
        <v>23</v>
      </c>
      <c r="C4" s="61"/>
      <c r="D4" s="61"/>
      <c r="E4" s="61"/>
      <c r="F4" s="61"/>
      <c r="G4" s="62"/>
      <c r="H4" s="33"/>
      <c r="J4" s="60" t="s">
        <v>31</v>
      </c>
      <c r="K4" s="61"/>
      <c r="L4" s="61"/>
      <c r="M4" s="61"/>
      <c r="N4" s="61"/>
      <c r="O4" s="61"/>
      <c r="P4" s="61"/>
      <c r="Q4" s="62"/>
      <c r="S4" s="58" t="s">
        <v>32</v>
      </c>
      <c r="T4" s="58"/>
      <c r="U4" s="58"/>
      <c r="V4" s="58"/>
      <c r="W4" s="33"/>
      <c r="X4" s="33"/>
      <c r="Y4" s="33"/>
      <c r="Z4" s="33"/>
    </row>
    <row r="5" spans="2:26" ht="16.899999999999999" customHeight="1" x14ac:dyDescent="0.35">
      <c r="B5" s="66" t="s">
        <v>0</v>
      </c>
      <c r="C5" s="61"/>
      <c r="D5" s="29" t="s">
        <v>27</v>
      </c>
      <c r="E5" s="66" t="s">
        <v>28</v>
      </c>
      <c r="F5" s="67"/>
      <c r="G5" s="68"/>
      <c r="J5" s="57" t="s">
        <v>0</v>
      </c>
      <c r="K5" s="58"/>
      <c r="L5" s="34" t="s">
        <v>12</v>
      </c>
      <c r="M5" s="34" t="s">
        <v>11</v>
      </c>
      <c r="N5" s="34" t="s">
        <v>15</v>
      </c>
      <c r="O5" s="40" t="s">
        <v>16</v>
      </c>
      <c r="P5" s="40" t="s">
        <v>17</v>
      </c>
      <c r="Q5" s="40" t="s">
        <v>13</v>
      </c>
      <c r="R5" s="41"/>
      <c r="S5" s="57" t="s">
        <v>0</v>
      </c>
      <c r="T5" s="58"/>
      <c r="U5" s="42" t="s">
        <v>10</v>
      </c>
      <c r="V5" s="42" t="s">
        <v>5</v>
      </c>
    </row>
    <row r="6" spans="2:26" x14ac:dyDescent="0.25">
      <c r="B6" s="59" t="s">
        <v>14</v>
      </c>
      <c r="C6" s="59"/>
      <c r="D6" s="10">
        <f>SUM(J14:J47)</f>
        <v>1660</v>
      </c>
      <c r="E6" s="27">
        <f t="shared" ref="E6:E8" si="0">_xlfn.FLOOR.MATH(D6/60)</f>
        <v>27</v>
      </c>
      <c r="F6" s="78" t="s">
        <v>26</v>
      </c>
      <c r="G6" s="79"/>
      <c r="J6" s="59" t="s">
        <v>14</v>
      </c>
      <c r="K6" s="59"/>
      <c r="L6" s="43">
        <f>SUMIF(H14:H47,"CM",J14:J47)</f>
        <v>120</v>
      </c>
      <c r="M6" s="43">
        <f>SUMIF(H14:H47,"Documentazione",J14:J47)</f>
        <v>1090</v>
      </c>
      <c r="N6" s="43">
        <f>SUMIF(H14:H47,"Ricerche",J14:J47)</f>
        <v>120</v>
      </c>
      <c r="O6" s="43">
        <f>SUMIF(H14:H47,"Codice",J14:J47)</f>
        <v>150</v>
      </c>
      <c r="P6" s="43">
        <f>SUMIF(H14:H47,_xlnm.Database,J14:J47)</f>
        <v>0</v>
      </c>
      <c r="Q6" s="43">
        <f>SUMIF(H14:H47,"Test",J14:J47)</f>
        <v>180</v>
      </c>
      <c r="S6" s="59" t="s">
        <v>14</v>
      </c>
      <c r="T6" s="59"/>
      <c r="U6" s="10">
        <f>SUMIF(G14:G48,"Interno",J14:J48)</f>
        <v>240</v>
      </c>
      <c r="V6" s="10">
        <f>SUMIF(G14:G48,"GDPR",J14:J48)</f>
        <v>1420</v>
      </c>
    </row>
    <row r="7" spans="2:26" x14ac:dyDescent="0.25">
      <c r="B7" s="72" t="s">
        <v>18</v>
      </c>
      <c r="C7" s="72"/>
      <c r="D7" s="7">
        <f>SUM(O14:O117)</f>
        <v>3450</v>
      </c>
      <c r="E7" s="28">
        <f t="shared" si="0"/>
        <v>57</v>
      </c>
      <c r="F7" s="76" t="s">
        <v>26</v>
      </c>
      <c r="G7" s="77"/>
      <c r="J7" s="72" t="s">
        <v>18</v>
      </c>
      <c r="K7" s="72"/>
      <c r="L7" s="44">
        <f>SUMIF(M14:M65,"CM",O14:O65)</f>
        <v>340</v>
      </c>
      <c r="M7" s="44">
        <f>SUMIF(M14:M65,"Documentazione",O14:O65)</f>
        <v>1040</v>
      </c>
      <c r="N7" s="44">
        <f>SUMIF(M14:M65,"Ricerche",O14:O65)</f>
        <v>90</v>
      </c>
      <c r="O7" s="44">
        <f>SUMIF(M14:M65,"Codice",O14:O65)</f>
        <v>1690</v>
      </c>
      <c r="P7" s="44">
        <f>SUMIF(M14:M65,"Database",O14:O65)</f>
        <v>290</v>
      </c>
      <c r="Q7" s="44">
        <f>SUMIF(M14:M65,"Test",O14:O65)</f>
        <v>0</v>
      </c>
      <c r="S7" s="72" t="s">
        <v>18</v>
      </c>
      <c r="T7" s="72"/>
      <c r="U7" s="7">
        <f>SUMIF(L14:L68,"Interno",O14:O68)</f>
        <v>400</v>
      </c>
      <c r="V7" s="7">
        <f>SUMIF(L14:L65,"GDPR",O14:O65)</f>
        <v>3050</v>
      </c>
    </row>
    <row r="8" spans="2:26" x14ac:dyDescent="0.25">
      <c r="B8" s="55" t="s">
        <v>19</v>
      </c>
      <c r="C8" s="55"/>
      <c r="D8" s="26">
        <f>SUM(T14:T51)</f>
        <v>3180</v>
      </c>
      <c r="E8" s="27">
        <f t="shared" si="0"/>
        <v>53</v>
      </c>
      <c r="F8" s="78" t="s">
        <v>26</v>
      </c>
      <c r="G8" s="79"/>
      <c r="J8" s="55" t="s">
        <v>19</v>
      </c>
      <c r="K8" s="55"/>
      <c r="L8" s="43">
        <f>SUMIF(R14:R47,"CM",T14:T47)</f>
        <v>0</v>
      </c>
      <c r="M8" s="43">
        <f>SUMIF(R14:R47,"Documentazione",T14:T47)</f>
        <v>1095</v>
      </c>
      <c r="N8" s="43">
        <f>SUMIF(R14:R47,"Ricerche",T14:T47)</f>
        <v>300</v>
      </c>
      <c r="O8" s="43">
        <f>SUMIF(R14:R47,"Codice",T14:T47)</f>
        <v>1470</v>
      </c>
      <c r="P8" s="43">
        <f>SUMIF(R14:R47,"Database",T14:T47)</f>
        <v>0</v>
      </c>
      <c r="Q8" s="43">
        <f>SUMIF(R14:R47,"Test",T14:T47)</f>
        <v>45</v>
      </c>
      <c r="S8" s="55" t="s">
        <v>19</v>
      </c>
      <c r="T8" s="55"/>
      <c r="U8" s="10">
        <f>SUMIF(Q14:Q48,"Interno",T14:T48)</f>
        <v>0</v>
      </c>
      <c r="V8" s="10">
        <f>SUMIF(Q14:Q48,"GDPR",T14:T48)</f>
        <v>3180</v>
      </c>
    </row>
    <row r="9" spans="2:26" x14ac:dyDescent="0.25">
      <c r="B9" s="72" t="s">
        <v>24</v>
      </c>
      <c r="C9" s="72"/>
      <c r="D9" s="7">
        <f>SUM(E14:E37)</f>
        <v>810</v>
      </c>
      <c r="E9" s="28">
        <f>_xlfn.FLOOR.MATH(D9/60)*3</f>
        <v>39</v>
      </c>
      <c r="F9" s="76" t="s">
        <v>29</v>
      </c>
      <c r="G9" s="77"/>
      <c r="H9" t="s">
        <v>30</v>
      </c>
      <c r="J9" s="56" t="s">
        <v>25</v>
      </c>
      <c r="K9" s="56"/>
      <c r="L9" s="45">
        <f>SUMIF(H17:H50,"CM",J17:J50)</f>
        <v>120</v>
      </c>
      <c r="M9" s="45">
        <f>SUM(M6:M8)</f>
        <v>3225</v>
      </c>
      <c r="N9" s="45">
        <f>SUM(N6:N8)</f>
        <v>510</v>
      </c>
      <c r="O9" s="45">
        <f>SUM(O6:O8)</f>
        <v>3310</v>
      </c>
      <c r="P9" s="46">
        <f>SUM(P6:P8)</f>
        <v>290</v>
      </c>
      <c r="Q9" s="46">
        <f>SUM(Q6:Q8)</f>
        <v>225</v>
      </c>
      <c r="S9" s="56" t="s">
        <v>25</v>
      </c>
      <c r="T9" s="56"/>
      <c r="U9" s="39">
        <f>SUM(U6:U8)</f>
        <v>640</v>
      </c>
      <c r="V9" s="39">
        <f>SUM(V6:V8)</f>
        <v>7650</v>
      </c>
    </row>
    <row r="10" spans="2:26" x14ac:dyDescent="0.25">
      <c r="B10" s="69" t="s">
        <v>25</v>
      </c>
      <c r="C10" s="69"/>
      <c r="D10" s="47">
        <f>SUM(D6:D9)</f>
        <v>9100</v>
      </c>
      <c r="E10" s="47">
        <f>SUM(E6:E9)</f>
        <v>176</v>
      </c>
      <c r="F10" s="70" t="s">
        <v>26</v>
      </c>
      <c r="G10" s="71"/>
    </row>
    <row r="12" spans="2:26" ht="18.75" x14ac:dyDescent="0.3">
      <c r="B12" s="63" t="s">
        <v>9</v>
      </c>
      <c r="C12" s="64"/>
      <c r="D12" s="64"/>
      <c r="E12" s="65"/>
      <c r="G12" s="63" t="s">
        <v>14</v>
      </c>
      <c r="H12" s="64"/>
      <c r="I12" s="64"/>
      <c r="J12" s="65"/>
      <c r="L12" s="63" t="s">
        <v>18</v>
      </c>
      <c r="M12" s="64"/>
      <c r="N12" s="64"/>
      <c r="O12" s="65"/>
      <c r="Q12" s="63" t="s">
        <v>19</v>
      </c>
      <c r="R12" s="64"/>
      <c r="S12" s="64"/>
      <c r="T12" s="65"/>
    </row>
    <row r="13" spans="2:26" ht="15.75" thickBot="1" x14ac:dyDescent="0.3">
      <c r="B13" s="6" t="s">
        <v>1</v>
      </c>
      <c r="C13" s="6" t="s">
        <v>2</v>
      </c>
      <c r="D13" s="6" t="s">
        <v>3</v>
      </c>
      <c r="E13" s="6" t="s">
        <v>4</v>
      </c>
      <c r="G13" s="6" t="s">
        <v>1</v>
      </c>
      <c r="H13" s="6" t="s">
        <v>2</v>
      </c>
      <c r="I13" s="6" t="s">
        <v>3</v>
      </c>
      <c r="J13" s="6" t="s">
        <v>4</v>
      </c>
      <c r="L13" s="1" t="s">
        <v>1</v>
      </c>
      <c r="M13" s="1" t="s">
        <v>2</v>
      </c>
      <c r="N13" s="1" t="s">
        <v>3</v>
      </c>
      <c r="O13" s="1" t="s">
        <v>4</v>
      </c>
      <c r="Q13" s="21" t="s">
        <v>1</v>
      </c>
      <c r="R13" s="22" t="s">
        <v>2</v>
      </c>
      <c r="S13" s="22" t="s">
        <v>3</v>
      </c>
      <c r="T13" s="23" t="s">
        <v>4</v>
      </c>
    </row>
    <row r="14" spans="2:26" x14ac:dyDescent="0.25">
      <c r="B14" s="2" t="s">
        <v>5</v>
      </c>
      <c r="C14" s="2" t="s">
        <v>6</v>
      </c>
      <c r="D14" s="3">
        <v>43478</v>
      </c>
      <c r="E14" s="2">
        <v>90</v>
      </c>
      <c r="G14" s="2" t="s">
        <v>10</v>
      </c>
      <c r="H14" s="2" t="s">
        <v>15</v>
      </c>
      <c r="I14" s="3">
        <v>43423</v>
      </c>
      <c r="J14" s="2">
        <v>60</v>
      </c>
      <c r="L14" s="2" t="s">
        <v>10</v>
      </c>
      <c r="M14" s="2" t="s">
        <v>15</v>
      </c>
      <c r="N14" s="3">
        <v>43423</v>
      </c>
      <c r="O14" s="2">
        <v>60</v>
      </c>
      <c r="Q14" s="18" t="s">
        <v>5</v>
      </c>
      <c r="R14" s="18" t="s">
        <v>11</v>
      </c>
      <c r="S14" s="19">
        <v>43433</v>
      </c>
      <c r="T14" s="20">
        <v>60</v>
      </c>
    </row>
    <row r="15" spans="2:26" x14ac:dyDescent="0.25">
      <c r="B15" s="4" t="s">
        <v>5</v>
      </c>
      <c r="C15" s="4" t="s">
        <v>7</v>
      </c>
      <c r="D15" s="5">
        <v>43778</v>
      </c>
      <c r="E15" s="4">
        <v>30</v>
      </c>
      <c r="G15" s="4" t="s">
        <v>10</v>
      </c>
      <c r="H15" s="4" t="s">
        <v>15</v>
      </c>
      <c r="I15" s="5">
        <v>43424</v>
      </c>
      <c r="J15" s="4">
        <v>60</v>
      </c>
      <c r="L15" s="4" t="s">
        <v>10</v>
      </c>
      <c r="M15" s="4" t="s">
        <v>12</v>
      </c>
      <c r="N15" s="5">
        <v>43431</v>
      </c>
      <c r="O15" s="4">
        <v>80</v>
      </c>
      <c r="Q15" s="7" t="s">
        <v>5</v>
      </c>
      <c r="R15" s="7" t="s">
        <v>11</v>
      </c>
      <c r="S15" s="9">
        <v>43446</v>
      </c>
      <c r="T15" s="7">
        <v>360</v>
      </c>
    </row>
    <row r="16" spans="2:26" x14ac:dyDescent="0.25">
      <c r="B16" s="2" t="s">
        <v>5</v>
      </c>
      <c r="C16" s="2" t="s">
        <v>6</v>
      </c>
      <c r="D16" s="3">
        <v>43790</v>
      </c>
      <c r="E16" s="2">
        <v>60</v>
      </c>
      <c r="G16" s="2" t="s">
        <v>5</v>
      </c>
      <c r="H16" s="2" t="s">
        <v>11</v>
      </c>
      <c r="I16" s="3">
        <v>43426</v>
      </c>
      <c r="J16" s="2">
        <v>30</v>
      </c>
      <c r="L16" s="2" t="s">
        <v>5</v>
      </c>
      <c r="M16" s="2" t="s">
        <v>11</v>
      </c>
      <c r="N16" s="3">
        <v>43433</v>
      </c>
      <c r="O16" s="2">
        <v>70</v>
      </c>
      <c r="Q16" s="10" t="s">
        <v>5</v>
      </c>
      <c r="R16" s="10" t="s">
        <v>11</v>
      </c>
      <c r="S16" s="11">
        <v>43481</v>
      </c>
      <c r="T16" s="10">
        <v>60</v>
      </c>
    </row>
    <row r="17" spans="2:20" x14ac:dyDescent="0.25">
      <c r="B17" s="4" t="s">
        <v>5</v>
      </c>
      <c r="C17" s="4" t="s">
        <v>7</v>
      </c>
      <c r="D17" s="5">
        <v>43792</v>
      </c>
      <c r="E17" s="4">
        <v>30</v>
      </c>
      <c r="G17" s="4" t="s">
        <v>5</v>
      </c>
      <c r="H17" s="4" t="s">
        <v>11</v>
      </c>
      <c r="I17" s="5">
        <v>43429</v>
      </c>
      <c r="J17" s="4">
        <v>30</v>
      </c>
      <c r="L17" s="4" t="s">
        <v>10</v>
      </c>
      <c r="M17" s="4" t="s">
        <v>12</v>
      </c>
      <c r="N17" s="5">
        <v>43434</v>
      </c>
      <c r="O17" s="4">
        <v>30</v>
      </c>
      <c r="Q17" s="7" t="s">
        <v>5</v>
      </c>
      <c r="R17" s="7" t="s">
        <v>11</v>
      </c>
      <c r="S17" s="8">
        <v>43481</v>
      </c>
      <c r="T17" s="7">
        <v>120</v>
      </c>
    </row>
    <row r="18" spans="2:20" x14ac:dyDescent="0.25">
      <c r="B18" s="2" t="s">
        <v>5</v>
      </c>
      <c r="C18" s="2" t="s">
        <v>6</v>
      </c>
      <c r="D18" s="3">
        <v>43797</v>
      </c>
      <c r="E18" s="2">
        <v>60</v>
      </c>
      <c r="G18" s="2" t="s">
        <v>10</v>
      </c>
      <c r="H18" s="2" t="s">
        <v>12</v>
      </c>
      <c r="I18" s="3">
        <v>43434</v>
      </c>
      <c r="J18" s="2">
        <v>60</v>
      </c>
      <c r="L18" s="2" t="s">
        <v>5</v>
      </c>
      <c r="M18" s="2" t="s">
        <v>11</v>
      </c>
      <c r="N18" s="3">
        <v>43440</v>
      </c>
      <c r="O18" s="2">
        <v>50</v>
      </c>
      <c r="Q18" s="10" t="s">
        <v>5</v>
      </c>
      <c r="R18" s="10" t="s">
        <v>11</v>
      </c>
      <c r="S18" s="11">
        <v>43482</v>
      </c>
      <c r="T18" s="10">
        <v>120</v>
      </c>
    </row>
    <row r="19" spans="2:20" x14ac:dyDescent="0.25">
      <c r="B19" s="4" t="s">
        <v>5</v>
      </c>
      <c r="C19" s="4" t="s">
        <v>6</v>
      </c>
      <c r="D19" s="5">
        <v>43804</v>
      </c>
      <c r="E19" s="4">
        <v>90</v>
      </c>
      <c r="G19" s="4" t="s">
        <v>5</v>
      </c>
      <c r="H19" s="4" t="s">
        <v>11</v>
      </c>
      <c r="I19" s="5">
        <v>43444</v>
      </c>
      <c r="J19" s="4">
        <v>60</v>
      </c>
      <c r="L19" s="4" t="s">
        <v>10</v>
      </c>
      <c r="M19" s="4" t="s">
        <v>12</v>
      </c>
      <c r="N19" s="5">
        <v>43447</v>
      </c>
      <c r="O19" s="4">
        <v>40</v>
      </c>
      <c r="Q19" s="7" t="s">
        <v>5</v>
      </c>
      <c r="R19" s="7" t="s">
        <v>16</v>
      </c>
      <c r="S19" s="8">
        <v>43496</v>
      </c>
      <c r="T19" s="7">
        <v>240</v>
      </c>
    </row>
    <row r="20" spans="2:20" x14ac:dyDescent="0.25">
      <c r="B20" s="2" t="s">
        <v>5</v>
      </c>
      <c r="C20" s="2" t="s">
        <v>6</v>
      </c>
      <c r="D20" s="3">
        <v>43811</v>
      </c>
      <c r="E20" s="2">
        <v>50</v>
      </c>
      <c r="G20" s="2" t="s">
        <v>5</v>
      </c>
      <c r="H20" s="2" t="s">
        <v>11</v>
      </c>
      <c r="I20" s="3">
        <v>43467</v>
      </c>
      <c r="J20" s="2">
        <v>30</v>
      </c>
      <c r="L20" s="2" t="s">
        <v>5</v>
      </c>
      <c r="M20" s="2" t="s">
        <v>11</v>
      </c>
      <c r="N20" s="3">
        <v>43455</v>
      </c>
      <c r="O20" s="2">
        <v>30</v>
      </c>
      <c r="Q20" s="10" t="s">
        <v>5</v>
      </c>
      <c r="R20" s="10" t="s">
        <v>16</v>
      </c>
      <c r="S20" s="11">
        <v>43497</v>
      </c>
      <c r="T20" s="10">
        <v>150</v>
      </c>
    </row>
    <row r="21" spans="2:20" x14ac:dyDescent="0.25">
      <c r="B21" s="4" t="s">
        <v>5</v>
      </c>
      <c r="C21" s="4" t="s">
        <v>6</v>
      </c>
      <c r="D21" s="5">
        <v>43525</v>
      </c>
      <c r="E21" s="4">
        <v>90</v>
      </c>
      <c r="G21" s="4" t="s">
        <v>5</v>
      </c>
      <c r="H21" s="4" t="s">
        <v>11</v>
      </c>
      <c r="I21" s="5">
        <v>43481</v>
      </c>
      <c r="J21" s="4">
        <v>90</v>
      </c>
      <c r="L21" s="4" t="s">
        <v>10</v>
      </c>
      <c r="M21" s="4" t="s">
        <v>12</v>
      </c>
      <c r="N21" s="5">
        <v>43471</v>
      </c>
      <c r="O21" s="4">
        <v>80</v>
      </c>
      <c r="Q21" s="12" t="s">
        <v>5</v>
      </c>
      <c r="R21" s="12" t="s">
        <v>15</v>
      </c>
      <c r="S21" s="16">
        <v>43499</v>
      </c>
      <c r="T21" s="7">
        <v>120</v>
      </c>
    </row>
    <row r="22" spans="2:20" x14ac:dyDescent="0.25">
      <c r="B22" s="2" t="s">
        <v>8</v>
      </c>
      <c r="C22" s="2" t="s">
        <v>6</v>
      </c>
      <c r="D22" s="3">
        <v>43535</v>
      </c>
      <c r="E22" s="2">
        <v>90</v>
      </c>
      <c r="G22" s="2" t="s">
        <v>5</v>
      </c>
      <c r="H22" s="2" t="s">
        <v>16</v>
      </c>
      <c r="I22" s="3">
        <v>43497</v>
      </c>
      <c r="J22" s="2">
        <v>90</v>
      </c>
      <c r="L22" s="2" t="s">
        <v>5</v>
      </c>
      <c r="M22" s="2" t="s">
        <v>11</v>
      </c>
      <c r="N22" s="3">
        <v>43481</v>
      </c>
      <c r="O22" s="2">
        <v>40</v>
      </c>
      <c r="Q22" s="10" t="s">
        <v>5</v>
      </c>
      <c r="R22" s="10" t="s">
        <v>20</v>
      </c>
      <c r="S22" s="11">
        <v>43501</v>
      </c>
      <c r="T22" s="10">
        <v>120</v>
      </c>
    </row>
    <row r="23" spans="2:20" x14ac:dyDescent="0.25">
      <c r="B23" s="4" t="s">
        <v>5</v>
      </c>
      <c r="C23" s="4" t="s">
        <v>6</v>
      </c>
      <c r="D23" s="5">
        <v>43542</v>
      </c>
      <c r="E23" s="4">
        <v>90</v>
      </c>
      <c r="G23" s="4" t="s">
        <v>5</v>
      </c>
      <c r="H23" s="4" t="s">
        <v>16</v>
      </c>
      <c r="I23" s="5">
        <v>43511</v>
      </c>
      <c r="J23" s="4">
        <v>60</v>
      </c>
      <c r="L23" s="4" t="s">
        <v>10</v>
      </c>
      <c r="M23" s="4" t="s">
        <v>12</v>
      </c>
      <c r="N23" s="5">
        <v>43482</v>
      </c>
      <c r="O23" s="4">
        <v>40</v>
      </c>
      <c r="Q23" s="13" t="s">
        <v>5</v>
      </c>
      <c r="R23" s="13" t="s">
        <v>16</v>
      </c>
      <c r="S23" s="14">
        <v>43509</v>
      </c>
      <c r="T23" s="13">
        <v>60</v>
      </c>
    </row>
    <row r="24" spans="2:20" x14ac:dyDescent="0.25">
      <c r="B24" s="35" t="s">
        <v>5</v>
      </c>
      <c r="C24" s="35" t="s">
        <v>6</v>
      </c>
      <c r="D24" s="36">
        <v>43558</v>
      </c>
      <c r="E24" s="35">
        <v>70</v>
      </c>
      <c r="G24" s="2" t="s">
        <v>5</v>
      </c>
      <c r="H24" s="2" t="s">
        <v>11</v>
      </c>
      <c r="I24" s="3">
        <v>43526</v>
      </c>
      <c r="J24" s="2">
        <v>20</v>
      </c>
      <c r="L24" s="2" t="s">
        <v>5</v>
      </c>
      <c r="M24" s="2" t="s">
        <v>11</v>
      </c>
      <c r="N24" s="3">
        <v>43482</v>
      </c>
      <c r="O24" s="2">
        <v>90</v>
      </c>
      <c r="Q24" s="10" t="s">
        <v>5</v>
      </c>
      <c r="R24" s="10" t="s">
        <v>20</v>
      </c>
      <c r="S24" s="11">
        <v>43516</v>
      </c>
      <c r="T24" s="10">
        <v>120</v>
      </c>
    </row>
    <row r="25" spans="2:20" x14ac:dyDescent="0.25">
      <c r="B25" s="52" t="s">
        <v>5</v>
      </c>
      <c r="C25" s="52" t="s">
        <v>6</v>
      </c>
      <c r="D25" s="8">
        <v>43593</v>
      </c>
      <c r="E25" s="52">
        <v>60</v>
      </c>
      <c r="G25" s="4" t="s">
        <v>5</v>
      </c>
      <c r="H25" s="4" t="s">
        <v>11</v>
      </c>
      <c r="I25" s="5">
        <v>43549</v>
      </c>
      <c r="J25" s="4">
        <v>90</v>
      </c>
      <c r="L25" s="4" t="s">
        <v>5</v>
      </c>
      <c r="M25" s="4" t="s">
        <v>15</v>
      </c>
      <c r="N25" s="5">
        <v>43482</v>
      </c>
      <c r="O25" s="4">
        <v>30</v>
      </c>
      <c r="Q25" s="13" t="s">
        <v>5</v>
      </c>
      <c r="R25" s="13" t="s">
        <v>16</v>
      </c>
      <c r="S25" s="14">
        <v>43525</v>
      </c>
      <c r="T25" s="13">
        <v>90</v>
      </c>
    </row>
    <row r="26" spans="2:20" x14ac:dyDescent="0.25">
      <c r="G26" s="2" t="s">
        <v>10</v>
      </c>
      <c r="H26" s="2" t="s">
        <v>12</v>
      </c>
      <c r="I26" s="3">
        <v>43550</v>
      </c>
      <c r="J26" s="2">
        <v>30</v>
      </c>
      <c r="L26" s="2" t="s">
        <v>5</v>
      </c>
      <c r="M26" s="2" t="s">
        <v>11</v>
      </c>
      <c r="N26" s="3">
        <v>43483</v>
      </c>
      <c r="O26" s="2">
        <v>60</v>
      </c>
      <c r="Q26" s="15" t="s">
        <v>5</v>
      </c>
      <c r="R26" s="15" t="s">
        <v>15</v>
      </c>
      <c r="S26" s="24">
        <v>43527</v>
      </c>
      <c r="T26" s="15">
        <v>120</v>
      </c>
    </row>
    <row r="27" spans="2:20" x14ac:dyDescent="0.25">
      <c r="G27" s="4" t="s">
        <v>5</v>
      </c>
      <c r="H27" s="4" t="s">
        <v>13</v>
      </c>
      <c r="I27" s="5">
        <v>43552</v>
      </c>
      <c r="J27" s="4">
        <v>30</v>
      </c>
      <c r="L27" s="4" t="s">
        <v>10</v>
      </c>
      <c r="M27" s="4" t="s">
        <v>12</v>
      </c>
      <c r="N27" s="5">
        <v>43484</v>
      </c>
      <c r="O27" s="4">
        <v>10</v>
      </c>
      <c r="Q27" s="13" t="s">
        <v>5</v>
      </c>
      <c r="R27" s="13" t="s">
        <v>16</v>
      </c>
      <c r="S27" s="14">
        <v>43534</v>
      </c>
      <c r="T27" s="13">
        <v>60</v>
      </c>
    </row>
    <row r="28" spans="2:20" x14ac:dyDescent="0.25">
      <c r="G28" s="2" t="s">
        <v>5</v>
      </c>
      <c r="H28" s="2" t="s">
        <v>11</v>
      </c>
      <c r="I28" s="3">
        <v>43552</v>
      </c>
      <c r="J28" s="2">
        <v>30</v>
      </c>
      <c r="L28" s="2" t="s">
        <v>5</v>
      </c>
      <c r="M28" s="2" t="s">
        <v>16</v>
      </c>
      <c r="N28" s="3">
        <v>43492</v>
      </c>
      <c r="O28" s="2">
        <v>120</v>
      </c>
      <c r="Q28" s="10" t="s">
        <v>5</v>
      </c>
      <c r="R28" s="10" t="s">
        <v>11</v>
      </c>
      <c r="S28" s="11">
        <v>43553</v>
      </c>
      <c r="T28" s="10">
        <v>60</v>
      </c>
    </row>
    <row r="29" spans="2:20" x14ac:dyDescent="0.25">
      <c r="G29" s="4" t="s">
        <v>5</v>
      </c>
      <c r="H29" s="4" t="s">
        <v>11</v>
      </c>
      <c r="I29" s="5">
        <v>43554</v>
      </c>
      <c r="J29" s="4">
        <v>60</v>
      </c>
      <c r="L29" s="4" t="s">
        <v>5</v>
      </c>
      <c r="M29" s="4" t="s">
        <v>16</v>
      </c>
      <c r="N29" s="5">
        <v>43493</v>
      </c>
      <c r="O29" s="4">
        <v>120</v>
      </c>
      <c r="Q29" s="13" t="s">
        <v>5</v>
      </c>
      <c r="R29" s="13" t="s">
        <v>21</v>
      </c>
      <c r="S29" s="14">
        <v>43558</v>
      </c>
      <c r="T29" s="13">
        <v>30</v>
      </c>
    </row>
    <row r="30" spans="2:20" x14ac:dyDescent="0.25">
      <c r="G30" s="2" t="s">
        <v>5</v>
      </c>
      <c r="H30" s="2" t="s">
        <v>11</v>
      </c>
      <c r="I30" s="3">
        <v>43559</v>
      </c>
      <c r="J30" s="2">
        <v>120</v>
      </c>
      <c r="L30" s="2" t="s">
        <v>5</v>
      </c>
      <c r="M30" s="2" t="s">
        <v>16</v>
      </c>
      <c r="N30" s="3">
        <v>43495</v>
      </c>
      <c r="O30" s="2">
        <v>120</v>
      </c>
      <c r="Q30" s="10" t="s">
        <v>5</v>
      </c>
      <c r="R30" s="10" t="s">
        <v>16</v>
      </c>
      <c r="S30" s="11">
        <v>43558</v>
      </c>
      <c r="T30" s="10">
        <v>90</v>
      </c>
    </row>
    <row r="31" spans="2:20" x14ac:dyDescent="0.25">
      <c r="G31" s="31" t="s">
        <v>5</v>
      </c>
      <c r="H31" s="31" t="s">
        <v>11</v>
      </c>
      <c r="I31" s="32">
        <v>43567</v>
      </c>
      <c r="J31" s="31">
        <v>60</v>
      </c>
      <c r="L31" s="4" t="s">
        <v>5</v>
      </c>
      <c r="M31" s="4" t="s">
        <v>17</v>
      </c>
      <c r="N31" s="5">
        <v>43496</v>
      </c>
      <c r="O31" s="4">
        <v>120</v>
      </c>
      <c r="Q31" s="13" t="s">
        <v>5</v>
      </c>
      <c r="R31" s="13" t="s">
        <v>11</v>
      </c>
      <c r="S31" s="14">
        <v>43559</v>
      </c>
      <c r="T31" s="13">
        <v>60</v>
      </c>
    </row>
    <row r="32" spans="2:20" x14ac:dyDescent="0.25">
      <c r="G32" s="38" t="s">
        <v>5</v>
      </c>
      <c r="H32" s="38" t="s">
        <v>11</v>
      </c>
      <c r="I32" s="8">
        <v>43571</v>
      </c>
      <c r="J32" s="38">
        <v>40</v>
      </c>
      <c r="L32" s="2" t="s">
        <v>5</v>
      </c>
      <c r="M32" s="2" t="s">
        <v>16</v>
      </c>
      <c r="N32" s="3">
        <v>43497</v>
      </c>
      <c r="O32" s="2">
        <v>130</v>
      </c>
      <c r="Q32" s="10" t="s">
        <v>5</v>
      </c>
      <c r="R32" s="10" t="s">
        <v>16</v>
      </c>
      <c r="S32" s="11">
        <v>43559</v>
      </c>
      <c r="T32" s="10">
        <v>120</v>
      </c>
    </row>
    <row r="33" spans="7:20" x14ac:dyDescent="0.25">
      <c r="G33" s="48" t="s">
        <v>5</v>
      </c>
      <c r="H33" s="48" t="s">
        <v>11</v>
      </c>
      <c r="I33" s="49">
        <v>43578</v>
      </c>
      <c r="J33" s="48">
        <v>60</v>
      </c>
      <c r="L33" s="4" t="s">
        <v>10</v>
      </c>
      <c r="M33" s="4" t="s">
        <v>12</v>
      </c>
      <c r="N33" s="5">
        <v>43498</v>
      </c>
      <c r="O33" s="4">
        <v>30</v>
      </c>
      <c r="Q33" s="13" t="s">
        <v>5</v>
      </c>
      <c r="R33" s="13" t="s">
        <v>15</v>
      </c>
      <c r="S33" s="17">
        <v>43560</v>
      </c>
      <c r="T33" s="13">
        <v>60</v>
      </c>
    </row>
    <row r="34" spans="7:20" x14ac:dyDescent="0.25">
      <c r="G34" s="35" t="s">
        <v>5</v>
      </c>
      <c r="H34" s="35" t="s">
        <v>11</v>
      </c>
      <c r="I34" s="36">
        <v>43581</v>
      </c>
      <c r="J34" s="35">
        <v>60</v>
      </c>
      <c r="L34" s="2" t="s">
        <v>5</v>
      </c>
      <c r="M34" s="2" t="s">
        <v>11</v>
      </c>
      <c r="N34" s="3">
        <v>43509</v>
      </c>
      <c r="O34" s="2">
        <v>100</v>
      </c>
      <c r="Q34" s="10" t="s">
        <v>5</v>
      </c>
      <c r="R34" s="10" t="s">
        <v>11</v>
      </c>
      <c r="S34" s="11">
        <v>43567</v>
      </c>
      <c r="T34" s="10">
        <v>60</v>
      </c>
    </row>
    <row r="35" spans="7:20" x14ac:dyDescent="0.25">
      <c r="G35" s="37" t="s">
        <v>5</v>
      </c>
      <c r="H35" s="37" t="s">
        <v>11</v>
      </c>
      <c r="I35" s="14">
        <v>43582</v>
      </c>
      <c r="J35" s="37">
        <v>120</v>
      </c>
      <c r="L35" s="4" t="s">
        <v>10</v>
      </c>
      <c r="M35" s="4" t="s">
        <v>12</v>
      </c>
      <c r="N35" s="5">
        <v>43517</v>
      </c>
      <c r="O35" s="4">
        <v>10</v>
      </c>
      <c r="Q35" s="13" t="s">
        <v>5</v>
      </c>
      <c r="R35" s="13" t="s">
        <v>16</v>
      </c>
      <c r="S35" s="30">
        <v>43569</v>
      </c>
      <c r="T35" s="13">
        <v>240</v>
      </c>
    </row>
    <row r="36" spans="7:20" x14ac:dyDescent="0.25">
      <c r="G36" s="10" t="s">
        <v>10</v>
      </c>
      <c r="H36" s="10" t="s">
        <v>12</v>
      </c>
      <c r="I36" s="11">
        <v>43582</v>
      </c>
      <c r="J36" s="10">
        <v>30</v>
      </c>
      <c r="L36" s="2" t="s">
        <v>5</v>
      </c>
      <c r="M36" s="2" t="s">
        <v>16</v>
      </c>
      <c r="N36" s="3">
        <v>43520</v>
      </c>
      <c r="O36" s="2">
        <v>20</v>
      </c>
      <c r="Q36" s="10" t="s">
        <v>5</v>
      </c>
      <c r="R36" s="10" t="s">
        <v>16</v>
      </c>
      <c r="S36" s="11">
        <v>43585</v>
      </c>
      <c r="T36" s="10">
        <v>150</v>
      </c>
    </row>
    <row r="37" spans="7:20" x14ac:dyDescent="0.25">
      <c r="G37" s="7" t="s">
        <v>5</v>
      </c>
      <c r="H37" s="7" t="s">
        <v>13</v>
      </c>
      <c r="I37" s="8">
        <v>43583</v>
      </c>
      <c r="J37" s="7">
        <v>50</v>
      </c>
      <c r="L37" s="4" t="s">
        <v>5</v>
      </c>
      <c r="M37" s="4" t="s">
        <v>16</v>
      </c>
      <c r="N37" s="5">
        <v>43521</v>
      </c>
      <c r="O37" s="4">
        <v>40</v>
      </c>
      <c r="Q37" s="13" t="s">
        <v>5</v>
      </c>
      <c r="R37" s="13" t="s">
        <v>11</v>
      </c>
      <c r="S37" s="8">
        <v>43585</v>
      </c>
      <c r="T37" s="13">
        <v>45</v>
      </c>
    </row>
    <row r="38" spans="7:20" x14ac:dyDescent="0.25">
      <c r="G38" s="10" t="s">
        <v>5</v>
      </c>
      <c r="H38" s="10" t="s">
        <v>11</v>
      </c>
      <c r="I38" s="11">
        <v>43583</v>
      </c>
      <c r="J38" s="10">
        <v>70</v>
      </c>
      <c r="L38" s="2" t="s">
        <v>5</v>
      </c>
      <c r="M38" s="2" t="s">
        <v>11</v>
      </c>
      <c r="N38" s="3">
        <v>43523</v>
      </c>
      <c r="O38" s="2">
        <v>10</v>
      </c>
      <c r="Q38" s="10" t="s">
        <v>5</v>
      </c>
      <c r="R38" s="10" t="s">
        <v>16</v>
      </c>
      <c r="S38" s="50">
        <v>43587</v>
      </c>
      <c r="T38" s="10">
        <v>60</v>
      </c>
    </row>
    <row r="39" spans="7:20" x14ac:dyDescent="0.25">
      <c r="G39" s="7" t="s">
        <v>5</v>
      </c>
      <c r="H39" s="7" t="s">
        <v>13</v>
      </c>
      <c r="I39" s="8">
        <v>43584</v>
      </c>
      <c r="J39" s="7">
        <v>40</v>
      </c>
      <c r="L39" s="4" t="s">
        <v>5</v>
      </c>
      <c r="M39" s="4" t="s">
        <v>16</v>
      </c>
      <c r="N39" s="5">
        <v>43523</v>
      </c>
      <c r="O39" s="4">
        <v>60</v>
      </c>
      <c r="Q39" s="13" t="s">
        <v>5</v>
      </c>
      <c r="R39" s="13" t="s">
        <v>13</v>
      </c>
      <c r="S39" s="51">
        <v>43587</v>
      </c>
      <c r="T39" s="13">
        <v>45</v>
      </c>
    </row>
    <row r="40" spans="7:20" x14ac:dyDescent="0.25">
      <c r="G40" s="10" t="s">
        <v>5</v>
      </c>
      <c r="H40" s="10" t="s">
        <v>11</v>
      </c>
      <c r="I40" s="11">
        <v>43584</v>
      </c>
      <c r="J40" s="10">
        <v>60</v>
      </c>
      <c r="L40" s="2" t="s">
        <v>5</v>
      </c>
      <c r="M40" s="2" t="s">
        <v>16</v>
      </c>
      <c r="N40" s="3">
        <v>43525</v>
      </c>
      <c r="O40" s="2">
        <v>30</v>
      </c>
      <c r="Q40" s="10" t="s">
        <v>5</v>
      </c>
      <c r="R40" s="10" t="s">
        <v>16</v>
      </c>
      <c r="S40" s="11">
        <v>43593</v>
      </c>
      <c r="T40" s="10">
        <v>60</v>
      </c>
    </row>
    <row r="41" spans="7:20" x14ac:dyDescent="0.25">
      <c r="G41" s="53" t="s">
        <v>5</v>
      </c>
      <c r="H41" s="53" t="s">
        <v>13</v>
      </c>
      <c r="I41" s="8">
        <v>43592</v>
      </c>
      <c r="J41" s="53">
        <v>60</v>
      </c>
      <c r="L41" s="4" t="s">
        <v>5</v>
      </c>
      <c r="M41" s="4" t="s">
        <v>17</v>
      </c>
      <c r="N41" s="5">
        <v>43530</v>
      </c>
      <c r="O41" s="4">
        <v>30</v>
      </c>
      <c r="Q41" s="13" t="s">
        <v>5</v>
      </c>
      <c r="R41" s="13" t="s">
        <v>11</v>
      </c>
      <c r="S41" s="8">
        <v>43599</v>
      </c>
      <c r="T41" s="13">
        <v>60</v>
      </c>
    </row>
    <row r="42" spans="7:20" x14ac:dyDescent="0.25">
      <c r="G42" s="10" t="s">
        <v>5</v>
      </c>
      <c r="H42" s="10" t="s">
        <v>11</v>
      </c>
      <c r="I42" s="11">
        <v>43593</v>
      </c>
      <c r="J42" s="10">
        <v>60</v>
      </c>
      <c r="L42" s="2" t="s">
        <v>5</v>
      </c>
      <c r="M42" s="2" t="s">
        <v>16</v>
      </c>
      <c r="N42" s="3">
        <v>43538</v>
      </c>
      <c r="O42" s="2">
        <v>90</v>
      </c>
      <c r="Q42" s="10" t="s">
        <v>5</v>
      </c>
      <c r="R42" s="10" t="s">
        <v>11</v>
      </c>
      <c r="S42" s="11">
        <v>43608</v>
      </c>
      <c r="T42" s="10">
        <v>90</v>
      </c>
    </row>
    <row r="43" spans="7:20" x14ac:dyDescent="0.25">
      <c r="L43" s="4" t="s">
        <v>5</v>
      </c>
      <c r="M43" s="4" t="s">
        <v>11</v>
      </c>
      <c r="N43" s="5">
        <v>43539</v>
      </c>
      <c r="O43" s="4">
        <v>50</v>
      </c>
      <c r="Q43" s="13" t="s">
        <v>5</v>
      </c>
      <c r="R43" s="13" t="s">
        <v>16</v>
      </c>
      <c r="S43" s="8">
        <v>43609</v>
      </c>
      <c r="T43" s="13">
        <v>150</v>
      </c>
    </row>
    <row r="44" spans="7:20" x14ac:dyDescent="0.25">
      <c r="L44" s="2" t="s">
        <v>5</v>
      </c>
      <c r="M44" s="2" t="s">
        <v>16</v>
      </c>
      <c r="N44" s="3">
        <v>43544</v>
      </c>
      <c r="O44" s="2">
        <v>120</v>
      </c>
      <c r="S44" s="32"/>
    </row>
    <row r="45" spans="7:20" x14ac:dyDescent="0.25">
      <c r="L45" s="4" t="s">
        <v>5</v>
      </c>
      <c r="M45" s="4" t="s">
        <v>11</v>
      </c>
      <c r="N45" s="5">
        <v>43543</v>
      </c>
      <c r="O45" s="4">
        <v>60</v>
      </c>
      <c r="S45" s="32"/>
    </row>
    <row r="46" spans="7:20" x14ac:dyDescent="0.25">
      <c r="L46" s="2" t="s">
        <v>5</v>
      </c>
      <c r="M46" s="2" t="s">
        <v>11</v>
      </c>
      <c r="N46" s="3">
        <v>43546</v>
      </c>
      <c r="O46" s="2">
        <v>70</v>
      </c>
    </row>
    <row r="47" spans="7:20" x14ac:dyDescent="0.25">
      <c r="L47" s="4" t="s">
        <v>5</v>
      </c>
      <c r="M47" s="4" t="s">
        <v>11</v>
      </c>
      <c r="N47" s="5">
        <v>43552</v>
      </c>
      <c r="O47" s="4">
        <v>30</v>
      </c>
    </row>
    <row r="48" spans="7:20" x14ac:dyDescent="0.25">
      <c r="L48" s="2" t="s">
        <v>5</v>
      </c>
      <c r="M48" s="2" t="s">
        <v>16</v>
      </c>
      <c r="N48" s="3">
        <v>43553</v>
      </c>
      <c r="O48" s="2">
        <v>190</v>
      </c>
    </row>
    <row r="49" spans="12:15" x14ac:dyDescent="0.25">
      <c r="L49" s="4" t="s">
        <v>10</v>
      </c>
      <c r="M49" s="4" t="s">
        <v>12</v>
      </c>
      <c r="N49" s="5">
        <v>43558</v>
      </c>
      <c r="O49" s="4">
        <v>20</v>
      </c>
    </row>
    <row r="50" spans="12:15" x14ac:dyDescent="0.25">
      <c r="L50" s="2" t="s">
        <v>5</v>
      </c>
      <c r="M50" s="2" t="s">
        <v>17</v>
      </c>
      <c r="N50" s="3">
        <v>43558</v>
      </c>
      <c r="O50" s="2">
        <v>30</v>
      </c>
    </row>
    <row r="51" spans="12:15" x14ac:dyDescent="0.25">
      <c r="L51" s="4" t="s">
        <v>5</v>
      </c>
      <c r="M51" s="4" t="s">
        <v>17</v>
      </c>
      <c r="N51" s="5">
        <v>43558</v>
      </c>
      <c r="O51" s="4">
        <v>50</v>
      </c>
    </row>
    <row r="52" spans="12:15" x14ac:dyDescent="0.25">
      <c r="L52" s="2" t="s">
        <v>5</v>
      </c>
      <c r="M52" s="2" t="s">
        <v>17</v>
      </c>
      <c r="N52" s="3">
        <v>43558</v>
      </c>
      <c r="O52" s="2">
        <v>60</v>
      </c>
    </row>
    <row r="53" spans="12:15" x14ac:dyDescent="0.25">
      <c r="L53" s="4" t="s">
        <v>5</v>
      </c>
      <c r="M53" s="4" t="s">
        <v>11</v>
      </c>
      <c r="N53" s="5">
        <v>43559</v>
      </c>
      <c r="O53" s="4">
        <v>150</v>
      </c>
    </row>
    <row r="54" spans="12:15" x14ac:dyDescent="0.25">
      <c r="L54" s="2" t="s">
        <v>5</v>
      </c>
      <c r="M54" s="2" t="s">
        <v>11</v>
      </c>
      <c r="N54" s="3">
        <v>43565</v>
      </c>
      <c r="O54" s="2">
        <v>40</v>
      </c>
    </row>
    <row r="55" spans="12:15" x14ac:dyDescent="0.25">
      <c r="L55" s="31" t="s">
        <v>5</v>
      </c>
      <c r="M55" s="31" t="s">
        <v>11</v>
      </c>
      <c r="N55" s="32">
        <v>43577</v>
      </c>
      <c r="O55" s="31">
        <v>120</v>
      </c>
    </row>
    <row r="56" spans="12:15" x14ac:dyDescent="0.25">
      <c r="L56" s="38" t="s">
        <v>5</v>
      </c>
      <c r="M56" s="38" t="s">
        <v>16</v>
      </c>
      <c r="N56" s="11">
        <v>43577</v>
      </c>
      <c r="O56" s="38">
        <v>120</v>
      </c>
    </row>
    <row r="57" spans="12:15" x14ac:dyDescent="0.25">
      <c r="L57" s="52" t="s">
        <v>5</v>
      </c>
      <c r="M57" s="52" t="s">
        <v>16</v>
      </c>
      <c r="N57" s="8">
        <v>43593</v>
      </c>
      <c r="O57" s="52">
        <v>140</v>
      </c>
    </row>
    <row r="58" spans="12:15" x14ac:dyDescent="0.25">
      <c r="L58" s="38" t="s">
        <v>5</v>
      </c>
      <c r="M58" s="38" t="s">
        <v>16</v>
      </c>
      <c r="N58" s="11">
        <v>43598</v>
      </c>
      <c r="O58" s="38">
        <v>90</v>
      </c>
    </row>
    <row r="59" spans="12:15" x14ac:dyDescent="0.25">
      <c r="L59" s="52" t="s">
        <v>5</v>
      </c>
      <c r="M59" s="52" t="s">
        <v>11</v>
      </c>
      <c r="N59" s="8">
        <v>43608</v>
      </c>
      <c r="O59" s="52">
        <v>70</v>
      </c>
    </row>
    <row r="60" spans="12:15" x14ac:dyDescent="0.25">
      <c r="L60" s="54" t="s">
        <v>5</v>
      </c>
      <c r="M60" s="54" t="s">
        <v>16</v>
      </c>
      <c r="N60" s="32">
        <v>43621</v>
      </c>
      <c r="O60" s="54">
        <v>120</v>
      </c>
    </row>
    <row r="61" spans="12:15" x14ac:dyDescent="0.25">
      <c r="L61" s="80" t="s">
        <v>5</v>
      </c>
      <c r="M61" s="80" t="s">
        <v>16</v>
      </c>
      <c r="N61" s="32">
        <v>43622</v>
      </c>
      <c r="O61" s="80">
        <v>180</v>
      </c>
    </row>
  </sheetData>
  <mergeCells count="30">
    <mergeCell ref="Q12:T12"/>
    <mergeCell ref="S6:T6"/>
    <mergeCell ref="S7:T7"/>
    <mergeCell ref="B2:E2"/>
    <mergeCell ref="B6:C6"/>
    <mergeCell ref="B7:C7"/>
    <mergeCell ref="B8:C8"/>
    <mergeCell ref="B9:C9"/>
    <mergeCell ref="B4:G4"/>
    <mergeCell ref="B5:C5"/>
    <mergeCell ref="F7:G7"/>
    <mergeCell ref="F8:G8"/>
    <mergeCell ref="F9:G9"/>
    <mergeCell ref="F6:G6"/>
    <mergeCell ref="B12:E12"/>
    <mergeCell ref="G12:J12"/>
    <mergeCell ref="L12:O12"/>
    <mergeCell ref="E5:G5"/>
    <mergeCell ref="B10:C10"/>
    <mergeCell ref="F10:G10"/>
    <mergeCell ref="J7:K7"/>
    <mergeCell ref="J8:K8"/>
    <mergeCell ref="J9:K9"/>
    <mergeCell ref="S8:T8"/>
    <mergeCell ref="S9:T9"/>
    <mergeCell ref="S5:T5"/>
    <mergeCell ref="S4:V4"/>
    <mergeCell ref="J5:K5"/>
    <mergeCell ref="J6:K6"/>
    <mergeCell ref="J4:Q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39389</dc:creator>
  <cp:lastModifiedBy>luca pellizzari</cp:lastModifiedBy>
  <dcterms:created xsi:type="dcterms:W3CDTF">2019-04-12T14:30:35Z</dcterms:created>
  <dcterms:modified xsi:type="dcterms:W3CDTF">2019-06-06T10:51:06Z</dcterms:modified>
</cp:coreProperties>
</file>