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i\GitHub\GDPRProject\Documentazione\GDPRPrj_TempiLavoro\"/>
    </mc:Choice>
  </mc:AlternateContent>
  <xr:revisionPtr revIDLastSave="0" documentId="13_ncr:1_{E01C28D9-A08F-424F-AE0A-7A5DE7123CA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" l="1"/>
  <c r="U9" i="1" s="1"/>
  <c r="V7" i="1"/>
  <c r="V8" i="1"/>
  <c r="V9" i="1" s="1"/>
  <c r="U7" i="1"/>
  <c r="V6" i="1"/>
  <c r="U6" i="1"/>
  <c r="Q8" i="1"/>
  <c r="Q9" i="1" s="1"/>
  <c r="P8" i="1"/>
  <c r="P9" i="1" s="1"/>
  <c r="O8" i="1"/>
  <c r="O9" i="1" s="1"/>
  <c r="N8" i="1"/>
  <c r="N9" i="1" s="1"/>
  <c r="M8" i="1"/>
  <c r="M9" i="1" s="1"/>
  <c r="Q7" i="1"/>
  <c r="P7" i="1"/>
  <c r="O7" i="1"/>
  <c r="N7" i="1"/>
  <c r="M7" i="1"/>
  <c r="Q6" i="1"/>
  <c r="P6" i="1"/>
  <c r="O6" i="1"/>
  <c r="N6" i="1"/>
  <c r="M6" i="1"/>
  <c r="L7" i="1"/>
  <c r="L8" i="1"/>
  <c r="L6" i="1"/>
  <c r="L9" i="1"/>
  <c r="D8" i="1"/>
  <c r="D6" i="1"/>
  <c r="D9" i="1" l="1"/>
  <c r="E9" i="1" s="1"/>
  <c r="E8" i="1"/>
  <c r="D7" i="1"/>
  <c r="E7" i="1" s="1"/>
  <c r="E6" i="1"/>
  <c r="E10" i="1" l="1"/>
  <c r="D10" i="1"/>
</calcChain>
</file>

<file path=xl/sharedStrings.xml><?xml version="1.0" encoding="utf-8"?>
<sst xmlns="http://schemas.openxmlformats.org/spreadsheetml/2006/main" count="1350" uniqueCount="33">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</sst>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3" fillId="0" borderId="0" xfId="0" applyFont="1" applyBorder="1" applyAlignment="1"/>
    <xf numFmtId="0" fontId="0" fillId="0" borderId="3" xfId="0" applyFont="1" applyBorder="1" applyAlignment="1">
      <alignment horizontal="center"/>
    </xf>
    <xf numFmtId="0" fontId="0" fillId="2" borderId="18" xfId="0" applyFont="1" applyFill="1" applyBorder="1"/>
    <xf numFmtId="14" fontId="0" fillId="2" borderId="18" xfId="0" applyNumberFormat="1" applyFont="1" applyFill="1" applyBorder="1"/>
    <xf numFmtId="0" fontId="0" fillId="6" borderId="3" xfId="0" applyFont="1" applyFill="1" applyBorder="1"/>
    <xf numFmtId="0" fontId="0" fillId="2" borderId="3" xfId="0" applyFont="1" applyFill="1" applyBorder="1"/>
    <xf numFmtId="0" fontId="1" fillId="0" borderId="3" xfId="0" applyFont="1" applyBorder="1"/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5" xfId="0" applyFont="1" applyFill="1" applyBorder="1"/>
    <xf numFmtId="0" fontId="0" fillId="6" borderId="19" xfId="0" applyFont="1" applyFill="1" applyBorder="1"/>
    <xf numFmtId="14" fontId="0" fillId="6" borderId="19" xfId="0" applyNumberFormat="1" applyFont="1" applyFill="1" applyBorder="1"/>
    <xf numFmtId="14" fontId="0" fillId="3" borderId="6" xfId="0" applyNumberFormat="1" applyFill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0" fillId="4" borderId="6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6"/>
  <sheetViews>
    <sheetView tabSelected="1" topLeftCell="A4" workbookViewId="0">
      <selection activeCell="T41" sqref="T41"/>
    </sheetView>
  </sheetViews>
  <sheetFormatPr defaultRowHeight="14.4" x14ac:dyDescent="0.3"/>
  <cols>
    <col min="3" max="3" width="14.44140625" bestFit="1" customWidth="1"/>
    <col min="4" max="4" width="10.5546875" bestFit="1" customWidth="1"/>
    <col min="5" max="5" width="11.88671875" bestFit="1" customWidth="1"/>
    <col min="7" max="7" width="8.33203125" bestFit="1" customWidth="1"/>
    <col min="8" max="8" width="16.109375" bestFit="1" customWidth="1"/>
    <col min="9" max="9" width="10.5546875" bestFit="1" customWidth="1"/>
    <col min="10" max="10" width="11.88671875" bestFit="1" customWidth="1"/>
    <col min="12" max="12" width="8.33203125" bestFit="1" customWidth="1"/>
    <col min="13" max="13" width="16.109375" bestFit="1" customWidth="1"/>
    <col min="14" max="14" width="10.5546875" bestFit="1" customWidth="1"/>
    <col min="15" max="15" width="11.88671875" bestFit="1" customWidth="1"/>
    <col min="17" max="17" width="8.33203125" bestFit="1" customWidth="1"/>
    <col min="18" max="18" width="16.109375" bestFit="1" customWidth="1"/>
    <col min="19" max="19" width="10.5546875" bestFit="1" customWidth="1"/>
    <col min="20" max="20" width="13.88671875" customWidth="1"/>
    <col min="21" max="21" width="13.44140625" customWidth="1"/>
    <col min="22" max="22" width="11" customWidth="1"/>
  </cols>
  <sheetData>
    <row r="1" spans="2:26" ht="15" thickBot="1" x14ac:dyDescent="0.35"/>
    <row r="2" spans="2:26" ht="24.6" thickTop="1" thickBot="1" x14ac:dyDescent="0.5">
      <c r="B2" s="56" t="s">
        <v>22</v>
      </c>
      <c r="C2" s="57"/>
      <c r="D2" s="57"/>
      <c r="E2" s="58"/>
    </row>
    <row r="3" spans="2:26" ht="24" thickTop="1" x14ac:dyDescent="0.45">
      <c r="B3" s="25"/>
      <c r="C3" s="25"/>
      <c r="D3" s="25"/>
      <c r="E3" s="25"/>
    </row>
    <row r="4" spans="2:26" ht="21" x14ac:dyDescent="0.4">
      <c r="B4" s="60" t="s">
        <v>23</v>
      </c>
      <c r="C4" s="61"/>
      <c r="D4" s="61"/>
      <c r="E4" s="61"/>
      <c r="F4" s="61"/>
      <c r="G4" s="62"/>
      <c r="H4" s="33"/>
      <c r="J4" s="60" t="s">
        <v>31</v>
      </c>
      <c r="K4" s="61"/>
      <c r="L4" s="61"/>
      <c r="M4" s="61"/>
      <c r="N4" s="61"/>
      <c r="O4" s="61"/>
      <c r="P4" s="61"/>
      <c r="Q4" s="62"/>
      <c r="S4" s="75" t="s">
        <v>32</v>
      </c>
      <c r="T4" s="75"/>
      <c r="U4" s="75"/>
      <c r="V4" s="75"/>
      <c r="W4" s="33"/>
      <c r="X4" s="33"/>
      <c r="Y4" s="33"/>
      <c r="Z4" s="33"/>
    </row>
    <row r="5" spans="2:26" ht="16.95" customHeight="1" x14ac:dyDescent="0.4">
      <c r="B5" s="63" t="s">
        <v>0</v>
      </c>
      <c r="C5" s="61"/>
      <c r="D5" s="29" t="s">
        <v>27</v>
      </c>
      <c r="E5" s="63" t="s">
        <v>28</v>
      </c>
      <c r="F5" s="68"/>
      <c r="G5" s="69"/>
      <c r="J5" s="74" t="s">
        <v>0</v>
      </c>
      <c r="K5" s="75"/>
      <c r="L5" s="34" t="s">
        <v>12</v>
      </c>
      <c r="M5" s="34" t="s">
        <v>11</v>
      </c>
      <c r="N5" s="34" t="s">
        <v>15</v>
      </c>
      <c r="O5" s="40" t="s">
        <v>16</v>
      </c>
      <c r="P5" s="40" t="s">
        <v>17</v>
      </c>
      <c r="Q5" s="40" t="s">
        <v>13</v>
      </c>
      <c r="R5" s="41"/>
      <c r="S5" s="74" t="s">
        <v>0</v>
      </c>
      <c r="T5" s="75"/>
      <c r="U5" s="42" t="s">
        <v>10</v>
      </c>
      <c r="V5" s="42" t="s">
        <v>5</v>
      </c>
    </row>
    <row r="6" spans="2:26" x14ac:dyDescent="0.3">
      <c r="B6" s="54" t="s">
        <v>14</v>
      </c>
      <c r="C6" s="54"/>
      <c r="D6" s="10">
        <f>SUM(J14:J47)</f>
        <v>1540</v>
      </c>
      <c r="E6" s="27">
        <f t="shared" ref="E6:E8" si="0">_xlfn.FLOOR.MATH(D6/60)</f>
        <v>25</v>
      </c>
      <c r="F6" s="66" t="s">
        <v>26</v>
      </c>
      <c r="G6" s="67"/>
      <c r="J6" s="54" t="s">
        <v>14</v>
      </c>
      <c r="K6" s="54"/>
      <c r="L6" s="43">
        <f>SUMIF(H14:H47,"CM",J14:J47)</f>
        <v>120</v>
      </c>
      <c r="M6" s="43">
        <f>SUMIF(H14:H47,"Documentazione",J14:J47)</f>
        <v>1030</v>
      </c>
      <c r="N6" s="43">
        <f>SUMIF(H14:H47,"Ricerche",J14:J47)</f>
        <v>120</v>
      </c>
      <c r="O6" s="43">
        <f>SUMIF(H14:H47,"Codice",J14:J47)</f>
        <v>150</v>
      </c>
      <c r="P6" s="43">
        <f>SUMIF(H14:H47,_xlnm.Database,J14:J47)</f>
        <v>0</v>
      </c>
      <c r="Q6" s="43">
        <f>SUMIF(H14:H47,"Test",J14:J47)</f>
        <v>120</v>
      </c>
      <c r="S6" s="54" t="s">
        <v>14</v>
      </c>
      <c r="T6" s="54"/>
      <c r="U6" s="10">
        <f>SUMIF(G14:G48,"Interno",J14:J48)</f>
        <v>240</v>
      </c>
      <c r="V6" s="10">
        <f>SUMIF(G14:G48,"GDPR",J14:J48)</f>
        <v>1300</v>
      </c>
    </row>
    <row r="7" spans="2:26" x14ac:dyDescent="0.3">
      <c r="B7" s="55" t="s">
        <v>18</v>
      </c>
      <c r="C7" s="55"/>
      <c r="D7" s="7">
        <f>SUM(O14:O117)</f>
        <v>2850</v>
      </c>
      <c r="E7" s="28">
        <f t="shared" si="0"/>
        <v>47</v>
      </c>
      <c r="F7" s="64" t="s">
        <v>26</v>
      </c>
      <c r="G7" s="65"/>
      <c r="J7" s="55" t="s">
        <v>18</v>
      </c>
      <c r="K7" s="55"/>
      <c r="L7" s="44">
        <f>SUMIF(M14:M65,"CM",O14:O65)</f>
        <v>340</v>
      </c>
      <c r="M7" s="44">
        <f>SUMIF(M14:M65,"Documentazione",O14:O65)</f>
        <v>970</v>
      </c>
      <c r="N7" s="44">
        <f>SUMIF(M14:M65,"Ricerche",O14:O65)</f>
        <v>90</v>
      </c>
      <c r="O7" s="44">
        <f>SUMIF(M14:M65,"Codice",O14:O65)</f>
        <v>1160</v>
      </c>
      <c r="P7" s="44">
        <f>SUMIF(M14:M65,"Database",O14:O65)</f>
        <v>290</v>
      </c>
      <c r="Q7" s="44">
        <f>SUMIF(M14:M65,"Test",O14:O65)</f>
        <v>0</v>
      </c>
      <c r="S7" s="55" t="s">
        <v>18</v>
      </c>
      <c r="T7" s="55"/>
      <c r="U7" s="7">
        <f>SUMIF(L14:L68,"Interno",O14:O68)</f>
        <v>400</v>
      </c>
      <c r="V7" s="7">
        <f>SUMIF(L14:L65,"GDPR",O14:O65)</f>
        <v>2450</v>
      </c>
    </row>
    <row r="8" spans="2:26" x14ac:dyDescent="0.3">
      <c r="B8" s="59" t="s">
        <v>19</v>
      </c>
      <c r="C8" s="59"/>
      <c r="D8" s="26">
        <f>SUM(T14:T51)</f>
        <v>2820</v>
      </c>
      <c r="E8" s="27">
        <f t="shared" si="0"/>
        <v>47</v>
      </c>
      <c r="F8" s="66" t="s">
        <v>26</v>
      </c>
      <c r="G8" s="67"/>
      <c r="J8" s="59" t="s">
        <v>19</v>
      </c>
      <c r="K8" s="59"/>
      <c r="L8" s="43">
        <f>SUMIF(R14:R47,"CM",T14:T47)</f>
        <v>0</v>
      </c>
      <c r="M8" s="43">
        <f>SUMIF(R14:R47,"Documentazione",T14:T47)</f>
        <v>945</v>
      </c>
      <c r="N8" s="43">
        <f>SUMIF(R14:R47,"Ricerche",T14:T47)</f>
        <v>300</v>
      </c>
      <c r="O8" s="43">
        <f>SUMIF(R14:R47,"Codice",T14:T47)</f>
        <v>1260</v>
      </c>
      <c r="P8" s="43">
        <f>SUMIF(R14:R47,"Database",T14:T47)</f>
        <v>0</v>
      </c>
      <c r="Q8" s="43">
        <f>SUMIF(R14:R47,"Test",T14:T47)</f>
        <v>45</v>
      </c>
      <c r="S8" s="59" t="s">
        <v>19</v>
      </c>
      <c r="T8" s="59"/>
      <c r="U8" s="10">
        <f>SUMIF(Q14:Q48,"Interno",T14:T48)</f>
        <v>0</v>
      </c>
      <c r="V8" s="10">
        <f>SUMIF(Q14:Q48,"GDPR",T14:T48)</f>
        <v>2820</v>
      </c>
    </row>
    <row r="9" spans="2:26" x14ac:dyDescent="0.3">
      <c r="B9" s="55" t="s">
        <v>24</v>
      </c>
      <c r="C9" s="55"/>
      <c r="D9" s="7">
        <f>SUM(E14:E37)</f>
        <v>750</v>
      </c>
      <c r="E9" s="28">
        <f>_xlfn.FLOOR.MATH(D9/60)*3</f>
        <v>36</v>
      </c>
      <c r="F9" s="64" t="s">
        <v>29</v>
      </c>
      <c r="G9" s="65"/>
      <c r="H9" t="s">
        <v>30</v>
      </c>
      <c r="J9" s="73" t="s">
        <v>25</v>
      </c>
      <c r="K9" s="73"/>
      <c r="L9" s="45">
        <f>SUMIF(H17:H50,"CM",J17:J50)</f>
        <v>120</v>
      </c>
      <c r="M9" s="45">
        <f>SUM(M6:M8)</f>
        <v>2945</v>
      </c>
      <c r="N9" s="45">
        <f>SUM(N6:N8)</f>
        <v>510</v>
      </c>
      <c r="O9" s="45">
        <f>SUM(O6:O8)</f>
        <v>2570</v>
      </c>
      <c r="P9" s="46">
        <f>SUM(P6:P8)</f>
        <v>290</v>
      </c>
      <c r="Q9" s="46">
        <f>SUM(Q6:Q8)</f>
        <v>165</v>
      </c>
      <c r="S9" s="73" t="s">
        <v>25</v>
      </c>
      <c r="T9" s="73"/>
      <c r="U9" s="39">
        <f>SUM(U6:U8)</f>
        <v>640</v>
      </c>
      <c r="V9" s="39">
        <f>SUM(V6:V8)</f>
        <v>6570</v>
      </c>
    </row>
    <row r="10" spans="2:26" x14ac:dyDescent="0.3">
      <c r="B10" s="70" t="s">
        <v>25</v>
      </c>
      <c r="C10" s="70"/>
      <c r="D10" s="47">
        <f>SUM(D6:D9)</f>
        <v>7960</v>
      </c>
      <c r="E10" s="47">
        <f>SUM(E6:E9)</f>
        <v>155</v>
      </c>
      <c r="F10" s="71" t="s">
        <v>26</v>
      </c>
      <c r="G10" s="72"/>
    </row>
    <row r="12" spans="2:26" ht="18" x14ac:dyDescent="0.35">
      <c r="B12" s="51" t="s">
        <v>9</v>
      </c>
      <c r="C12" s="52"/>
      <c r="D12" s="52"/>
      <c r="E12" s="53"/>
      <c r="G12" s="51" t="s">
        <v>14</v>
      </c>
      <c r="H12" s="52"/>
      <c r="I12" s="52"/>
      <c r="J12" s="53"/>
      <c r="L12" s="51" t="s">
        <v>18</v>
      </c>
      <c r="M12" s="52"/>
      <c r="N12" s="52"/>
      <c r="O12" s="53"/>
      <c r="Q12" s="51" t="s">
        <v>19</v>
      </c>
      <c r="R12" s="52"/>
      <c r="S12" s="52"/>
      <c r="T12" s="53"/>
    </row>
    <row r="13" spans="2:26" ht="15" thickBot="1" x14ac:dyDescent="0.35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3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3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3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3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3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3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3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3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3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3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3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3"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3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3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3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3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3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3">
      <c r="G31" s="31" t="s">
        <v>5</v>
      </c>
      <c r="H31" s="31" t="s">
        <v>11</v>
      </c>
      <c r="I31" s="32">
        <v>43567</v>
      </c>
      <c r="J31" s="31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3">
      <c r="G32" s="38" t="s">
        <v>5</v>
      </c>
      <c r="H32" s="38" t="s">
        <v>11</v>
      </c>
      <c r="I32" s="8">
        <v>43571</v>
      </c>
      <c r="J32" s="38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3">
      <c r="G33" s="48" t="s">
        <v>5</v>
      </c>
      <c r="H33" s="48" t="s">
        <v>11</v>
      </c>
      <c r="I33" s="49">
        <v>43578</v>
      </c>
      <c r="J33" s="48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3">
      <c r="G34" s="35" t="s">
        <v>5</v>
      </c>
      <c r="H34" s="35" t="s">
        <v>11</v>
      </c>
      <c r="I34" s="36">
        <v>43581</v>
      </c>
      <c r="J34" s="35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60</v>
      </c>
    </row>
    <row r="35" spans="7:20" x14ac:dyDescent="0.3">
      <c r="G35" s="37" t="s">
        <v>5</v>
      </c>
      <c r="H35" s="37" t="s">
        <v>11</v>
      </c>
      <c r="I35" s="14">
        <v>43582</v>
      </c>
      <c r="J35" s="37">
        <v>120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0">
        <v>43569</v>
      </c>
      <c r="T35" s="13">
        <v>240</v>
      </c>
    </row>
    <row r="36" spans="7:20" x14ac:dyDescent="0.3">
      <c r="G36" s="10" t="s">
        <v>10</v>
      </c>
      <c r="H36" s="10" t="s">
        <v>12</v>
      </c>
      <c r="I36" s="11">
        <v>43582</v>
      </c>
      <c r="J36" s="10">
        <v>30</v>
      </c>
      <c r="L36" s="2" t="s">
        <v>5</v>
      </c>
      <c r="M36" s="2" t="s">
        <v>16</v>
      </c>
      <c r="N36" s="3">
        <v>43520</v>
      </c>
      <c r="O36" s="2">
        <v>20</v>
      </c>
      <c r="Q36" s="10" t="s">
        <v>5</v>
      </c>
      <c r="R36" s="10" t="s">
        <v>16</v>
      </c>
      <c r="S36" s="11">
        <v>43585</v>
      </c>
      <c r="T36" s="10">
        <v>150</v>
      </c>
    </row>
    <row r="37" spans="7:20" x14ac:dyDescent="0.3">
      <c r="G37" s="7" t="s">
        <v>5</v>
      </c>
      <c r="H37" s="7" t="s">
        <v>13</v>
      </c>
      <c r="I37" s="8">
        <v>43583</v>
      </c>
      <c r="J37" s="7">
        <v>50</v>
      </c>
      <c r="L37" s="4" t="s">
        <v>5</v>
      </c>
      <c r="M37" s="4" t="s">
        <v>16</v>
      </c>
      <c r="N37" s="5">
        <v>43521</v>
      </c>
      <c r="O37" s="4">
        <v>40</v>
      </c>
      <c r="Q37" s="13" t="s">
        <v>5</v>
      </c>
      <c r="R37" s="13" t="s">
        <v>11</v>
      </c>
      <c r="S37" s="8">
        <v>43585</v>
      </c>
      <c r="T37" s="13">
        <v>45</v>
      </c>
    </row>
    <row r="38" spans="7:20" x14ac:dyDescent="0.3">
      <c r="G38" s="10" t="s">
        <v>5</v>
      </c>
      <c r="H38" s="10" t="s">
        <v>11</v>
      </c>
      <c r="I38" s="11">
        <v>43583</v>
      </c>
      <c r="J38" s="10">
        <v>70</v>
      </c>
      <c r="L38" s="2" t="s">
        <v>5</v>
      </c>
      <c r="M38" s="2" t="s">
        <v>11</v>
      </c>
      <c r="N38" s="3">
        <v>43523</v>
      </c>
      <c r="O38" s="2">
        <v>10</v>
      </c>
      <c r="Q38" s="10" t="s">
        <v>5</v>
      </c>
      <c r="R38" s="10" t="s">
        <v>16</v>
      </c>
      <c r="S38" s="50">
        <v>43587</v>
      </c>
      <c r="T38" s="10">
        <v>60</v>
      </c>
    </row>
    <row r="39" spans="7:20" x14ac:dyDescent="0.3">
      <c r="G39" s="7" t="s">
        <v>5</v>
      </c>
      <c r="H39" s="7" t="s">
        <v>13</v>
      </c>
      <c r="I39" s="8">
        <v>43584</v>
      </c>
      <c r="J39" s="7">
        <v>40</v>
      </c>
      <c r="L39" s="4" t="s">
        <v>5</v>
      </c>
      <c r="M39" s="4" t="s">
        <v>16</v>
      </c>
      <c r="N39" s="5">
        <v>43523</v>
      </c>
      <c r="O39" s="4">
        <v>60</v>
      </c>
      <c r="Q39" s="13" t="s">
        <v>5</v>
      </c>
      <c r="R39" s="13" t="s">
        <v>13</v>
      </c>
      <c r="S39" s="76">
        <v>43587</v>
      </c>
      <c r="T39" s="13">
        <v>45</v>
      </c>
    </row>
    <row r="40" spans="7:20" x14ac:dyDescent="0.3">
      <c r="G40" s="10" t="s">
        <v>5</v>
      </c>
      <c r="H40" s="10" t="s">
        <v>11</v>
      </c>
      <c r="I40" s="11">
        <v>43584</v>
      </c>
      <c r="J40" s="10">
        <v>60</v>
      </c>
      <c r="L40" s="2" t="s">
        <v>5</v>
      </c>
      <c r="M40" s="2" t="s">
        <v>16</v>
      </c>
      <c r="N40" s="3">
        <v>43525</v>
      </c>
      <c r="O40" s="2">
        <v>30</v>
      </c>
      <c r="S40" s="32"/>
    </row>
    <row r="41" spans="7:20" x14ac:dyDescent="0.3">
      <c r="L41" s="4" t="s">
        <v>5</v>
      </c>
      <c r="M41" s="4" t="s">
        <v>17</v>
      </c>
      <c r="N41" s="5">
        <v>43530</v>
      </c>
      <c r="O41" s="4">
        <v>30</v>
      </c>
      <c r="S41" s="32"/>
    </row>
    <row r="42" spans="7:20" x14ac:dyDescent="0.3">
      <c r="L42" s="2" t="s">
        <v>5</v>
      </c>
      <c r="M42" s="2" t="s">
        <v>16</v>
      </c>
      <c r="N42" s="3">
        <v>43538</v>
      </c>
      <c r="O42" s="2">
        <v>90</v>
      </c>
      <c r="S42" s="32"/>
    </row>
    <row r="43" spans="7:20" x14ac:dyDescent="0.3">
      <c r="L43" s="4" t="s">
        <v>5</v>
      </c>
      <c r="M43" s="4" t="s">
        <v>11</v>
      </c>
      <c r="N43" s="5">
        <v>43539</v>
      </c>
      <c r="O43" s="4">
        <v>50</v>
      </c>
      <c r="S43" s="32"/>
    </row>
    <row r="44" spans="7:20" x14ac:dyDescent="0.3">
      <c r="L44" s="2" t="s">
        <v>5</v>
      </c>
      <c r="M44" s="2" t="s">
        <v>16</v>
      </c>
      <c r="N44" s="3">
        <v>43544</v>
      </c>
      <c r="O44" s="2">
        <v>120</v>
      </c>
      <c r="S44" s="32"/>
    </row>
    <row r="45" spans="7:20" x14ac:dyDescent="0.3">
      <c r="L45" s="4" t="s">
        <v>5</v>
      </c>
      <c r="M45" s="4" t="s">
        <v>11</v>
      </c>
      <c r="N45" s="5">
        <v>43543</v>
      </c>
      <c r="O45" s="4">
        <v>60</v>
      </c>
      <c r="S45" s="32"/>
    </row>
    <row r="46" spans="7:20" x14ac:dyDescent="0.3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3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3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3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3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3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3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3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3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3">
      <c r="L55" s="31" t="s">
        <v>5</v>
      </c>
      <c r="M55" s="31" t="s">
        <v>11</v>
      </c>
      <c r="N55" s="32">
        <v>43577</v>
      </c>
      <c r="O55" s="31">
        <v>120</v>
      </c>
    </row>
    <row r="56" spans="12:15" x14ac:dyDescent="0.3">
      <c r="L56" s="38" t="s">
        <v>5</v>
      </c>
      <c r="M56" s="38" t="s">
        <v>16</v>
      </c>
      <c r="N56" s="11">
        <v>43577</v>
      </c>
      <c r="O56" s="38">
        <v>120</v>
      </c>
    </row>
  </sheetData>
  <mergeCells count="30">
    <mergeCell ref="S8:T8"/>
    <mergeCell ref="S9:T9"/>
    <mergeCell ref="S5:T5"/>
    <mergeCell ref="S4:V4"/>
    <mergeCell ref="J5:K5"/>
    <mergeCell ref="J6:K6"/>
    <mergeCell ref="J4:Q4"/>
    <mergeCell ref="L12:O12"/>
    <mergeCell ref="E5:G5"/>
    <mergeCell ref="B10:C10"/>
    <mergeCell ref="F10:G10"/>
    <mergeCell ref="J7:K7"/>
    <mergeCell ref="J8:K8"/>
    <mergeCell ref="J9:K9"/>
    <mergeCell ref="Q12:T12"/>
    <mergeCell ref="S6:T6"/>
    <mergeCell ref="S7:T7"/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  <mergeCell ref="B12:E12"/>
    <mergeCell ref="G12:J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39389</cp:lastModifiedBy>
  <dcterms:created xsi:type="dcterms:W3CDTF">2019-04-12T14:30:35Z</dcterms:created>
  <dcterms:modified xsi:type="dcterms:W3CDTF">2019-05-02T13:45:03Z</dcterms:modified>
</cp:coreProperties>
</file>