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AromaticDiketones/Enzyme_kinetics/"/>
    </mc:Choice>
  </mc:AlternateContent>
  <xr:revisionPtr revIDLastSave="0" documentId="13_ncr:1_{51B8C4E7-00E7-444E-9C98-33730B7E49E1}" xr6:coauthVersionLast="36" xr6:coauthVersionMax="36" xr10:uidLastSave="{00000000-0000-0000-0000-000000000000}"/>
  <bookViews>
    <workbookView xWindow="1180" yWindow="1500" windowWidth="20660" windowHeight="14980" activeTab="1" xr2:uid="{CC30F43C-29E3-CF43-8532-A5D8975140E0}"/>
  </bookViews>
  <sheets>
    <sheet name="Sheet1" sheetId="1" r:id="rId1"/>
    <sheet name="Sheet2" sheetId="2" r:id="rId2"/>
  </sheets>
  <definedNames>
    <definedName name="_xlnm.Print_Area" localSheetId="0">Sheet1!$A$1:$H$13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2" l="1"/>
  <c r="I13" i="2"/>
  <c r="J13" i="2"/>
  <c r="H14" i="2"/>
  <c r="I14" i="2"/>
  <c r="J14" i="2"/>
  <c r="H15" i="2"/>
  <c r="I15" i="2"/>
  <c r="J15" i="2"/>
  <c r="H16" i="2"/>
  <c r="I16" i="2"/>
  <c r="J16" i="2"/>
  <c r="I17" i="2"/>
  <c r="J17" i="2"/>
  <c r="I12" i="2"/>
  <c r="J12" i="2"/>
  <c r="H12" i="2"/>
  <c r="G17" i="2"/>
  <c r="G13" i="2"/>
  <c r="G14" i="2"/>
  <c r="G15" i="2"/>
  <c r="G16" i="2"/>
  <c r="G12" i="2"/>
  <c r="I5" i="2"/>
  <c r="J5" i="2"/>
  <c r="J2" i="2"/>
  <c r="J3" i="2"/>
  <c r="J4" i="2"/>
  <c r="I2" i="2"/>
  <c r="I3" i="2"/>
  <c r="I4" i="2"/>
  <c r="H3" i="2"/>
  <c r="H4" i="2"/>
  <c r="H2" i="2"/>
  <c r="G5" i="2"/>
  <c r="G3" i="2"/>
  <c r="G4" i="2"/>
  <c r="G2" i="2"/>
  <c r="H6" i="1"/>
  <c r="H5" i="1"/>
  <c r="H4" i="1"/>
  <c r="H3" i="1"/>
  <c r="H2" i="1"/>
</calcChain>
</file>

<file path=xl/sharedStrings.xml><?xml version="1.0" encoding="utf-8"?>
<sst xmlns="http://schemas.openxmlformats.org/spreadsheetml/2006/main" count="44" uniqueCount="31">
  <si>
    <t>rxn</t>
  </si>
  <si>
    <t>name</t>
  </si>
  <si>
    <t>Tris-Cl 1M</t>
  </si>
  <si>
    <t>NaCl 1m</t>
  </si>
  <si>
    <t>enzyme (1:10)</t>
  </si>
  <si>
    <t>substrate</t>
  </si>
  <si>
    <t>water</t>
  </si>
  <si>
    <t>LigL-GD-0.2</t>
  </si>
  <si>
    <t>LigN-GD-0.2</t>
  </si>
  <si>
    <t>LigD-GD-0.2</t>
  </si>
  <si>
    <t>no enzyme GD 0.2</t>
  </si>
  <si>
    <t>NAD+ (5mM)</t>
  </si>
  <si>
    <t>ref1</t>
  </si>
  <si>
    <t>ref2</t>
  </si>
  <si>
    <t>no enzyme or substrate</t>
  </si>
  <si>
    <t>Make stocks:</t>
  </si>
  <si>
    <t>50mM</t>
  </si>
  <si>
    <t>filter sterilize</t>
  </si>
  <si>
    <t>NAD+</t>
  </si>
  <si>
    <t>33.20 mg/mL</t>
  </si>
  <si>
    <t>3mM</t>
  </si>
  <si>
    <t>g/mol</t>
  </si>
  <si>
    <t>GD</t>
  </si>
  <si>
    <t>6mg/10mL</t>
  </si>
  <si>
    <t>run 5 min</t>
  </si>
  <si>
    <t>seconds</t>
  </si>
  <si>
    <t>minutes</t>
  </si>
  <si>
    <t>LigL-GD-0.1</t>
  </si>
  <si>
    <t>LigL-GD-0.05</t>
  </si>
  <si>
    <t>LigL-GD-0.025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</si>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</sst>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Sheet2!$H$1</c:f>
              <c:strCache>
                <c:ptCount val="1"/>
                <c:pt idx="0">
                  <c:v>LigL-GD-0.2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Sheet2!$G$2:$G$5</c:f>
              <c:numCache>
                <c:formatCode>General</c:formatCode>
                <c:ptCount val="4"/>
                <c:pt idx="0">
                  <c:v>0</c:v>
                </c:pt>
                <c:pt idx="1">
                  <c:v>1.9666666666666666</c:v>
                </c:pt>
                <c:pt idx="2">
                  <c:v>3.9333333333333331</c:v>
                </c:pt>
                <c:pt idx="3">
                  <c:v>5.9</c:v>
                </c:pt>
              </c:numCache>
            </c:numRef>
          </c:xVal>
          <c:yVal>
            <c:numRef>
              <c:f>Sheet2!$H$2:$H$5</c:f>
              <c:numCache>
                <c:formatCode>0.00E+00</c:formatCode>
                <c:ptCount val="4"/>
                <c:pt idx="0">
                  <c:v>0</c:v>
                </c:pt>
                <c:pt idx="1">
                  <c:v>4.9232518746697082E-4</c:v>
                </c:pt>
                <c:pt idx="2">
                  <c:v>9.6392895890570762E-4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67-404F-ACE9-E7B78A45CE63}"/>
            </c:ext>
          </c:extLst>
        </c:ser>
        <c:ser>
          <c:idx val="1"/>
          <c:order val="1"/>
          <c:tx>
            <c:strRef>
              <c:f>Sheet2!$I$1</c:f>
              <c:strCache>
                <c:ptCount val="1"/>
                <c:pt idx="0">
                  <c:v>LigN-GD-0.2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Sheet2!$G$2:$G$5</c:f>
              <c:numCache>
                <c:formatCode>General</c:formatCode>
                <c:ptCount val="4"/>
                <c:pt idx="0">
                  <c:v>0</c:v>
                </c:pt>
                <c:pt idx="1">
                  <c:v>1.9666666666666666</c:v>
                </c:pt>
                <c:pt idx="2">
                  <c:v>3.9333333333333331</c:v>
                </c:pt>
                <c:pt idx="3">
                  <c:v>5.9</c:v>
                </c:pt>
              </c:numCache>
            </c:numRef>
          </c:xVal>
          <c:yVal>
            <c:numRef>
              <c:f>Sheet2!$I$2:$I$5</c:f>
              <c:numCache>
                <c:formatCode>0.00E+00</c:formatCode>
                <c:ptCount val="4"/>
                <c:pt idx="0">
                  <c:v>0</c:v>
                </c:pt>
                <c:pt idx="1">
                  <c:v>2.6547079407336638E-5</c:v>
                </c:pt>
                <c:pt idx="2">
                  <c:v>3.3852329870028008E-6</c:v>
                </c:pt>
                <c:pt idx="3">
                  <c:v>3.4570823925147987E-5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67-404F-ACE9-E7B78A45CE63}"/>
            </c:ext>
          </c:extLst>
        </c:ser>
        <c:ser>
          <c:idx val="2"/>
          <c:order val="2"/>
          <c:tx>
            <c:strRef>
              <c:f>Sheet2!$J$1</c:f>
              <c:strCache>
                <c:ptCount val="1"/>
                <c:pt idx="0">
                  <c:v>LigD-GD-0.2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Sheet2!$G$2:$G$5</c:f>
              <c:numCache>
                <c:formatCode>General</c:formatCode>
                <c:ptCount val="4"/>
                <c:pt idx="0">
                  <c:v>0</c:v>
                </c:pt>
                <c:pt idx="1">
                  <c:v>1.9666666666666666</c:v>
                </c:pt>
                <c:pt idx="2">
                  <c:v>3.9333333333333331</c:v>
                </c:pt>
                <c:pt idx="3">
                  <c:v>5.9</c:v>
                </c:pt>
              </c:numCache>
            </c:numRef>
          </c:xVal>
          <c:yVal>
            <c:numRef>
              <c:f>Sheet2!$J$2:$J$5</c:f>
              <c:numCache>
                <c:formatCode>0.00E+00</c:formatCode>
                <c:ptCount val="4"/>
                <c:pt idx="0">
                  <c:v>0</c:v>
                </c:pt>
                <c:pt idx="1">
                  <c:v>-4.9018594268784854E-5</c:v>
                </c:pt>
                <c:pt idx="2">
                  <c:v>-5.6896505349459184E-5</c:v>
                </c:pt>
                <c:pt idx="3">
                  <c:v>-4.6152538439920079E-5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67-404F-ACE9-E7B78A45C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0878528"/>
        <c:axId val="1210888176"/>
      </c:scatterChart>
      <c:valAx>
        <c:axId val="121087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888176"/>
        <c:crosses val="autoZero"/>
        <c:crossBetween val="midCat"/>
      </c:valAx>
      <c:valAx>
        <c:axId val="121088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87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Sheet2!$H$11</c:f>
              <c:strCache>
                <c:ptCount val="1"/>
                <c:pt idx="0">
                  <c:v>LigL-GD-0.1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Sheet2!$G$12:$G$17</c:f>
              <c:numCache>
                <c:formatCode>General</c:formatCode>
                <c:ptCount val="6"/>
                <c:pt idx="0">
                  <c:v>0</c:v>
                </c:pt>
                <c:pt idx="1">
                  <c:v>1.1000000000000001</c:v>
                </c:pt>
                <c:pt idx="2">
                  <c:v>2.1833333333333331</c:v>
                </c:pt>
                <c:pt idx="3">
                  <c:v>3.2833333333333332</c:v>
                </c:pt>
                <c:pt idx="4">
                  <c:v>4.3666666666666663</c:v>
                </c:pt>
                <c:pt idx="5">
                  <c:v>5.45</c:v>
                </c:pt>
              </c:numCache>
            </c:numRef>
          </c:xVal>
          <c:yVal>
            <c:numRef>
              <c:f>Sheet2!$J$12:$J$17</c:f>
              <c:numCache>
                <c:formatCode>0.00E+00</c:formatCode>
                <c:ptCount val="6"/>
                <c:pt idx="0">
                  <c:v>0</c:v>
                </c:pt>
                <c:pt idx="1">
                  <c:v>1.1233288638579086E-4</c:v>
                </c:pt>
                <c:pt idx="2">
                  <c:v>7.4618140714466374E-5</c:v>
                </c:pt>
                <c:pt idx="3">
                  <c:v>1.1507176345446068E-4</c:v>
                </c:pt>
                <c:pt idx="4">
                  <c:v>1.2821158006290356E-4</c:v>
                </c:pt>
                <c:pt idx="5">
                  <c:v>1.5405675551984771E-4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C0-5D45-A56A-2B3FACE60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578912"/>
        <c:axId val="1215325232"/>
      </c:scatterChart>
      <c:valAx>
        <c:axId val="738578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325232"/>
        <c:crosses val="autoZero"/>
        <c:crossBetween val="midCat"/>
      </c:valAx>
      <c:valAx>
        <c:axId val="121532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578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0</xdr:row>
      <xdr:rowOff>0</xdr:rowOff>
    </xdr:from>
    <xdr:to>
      <xdr:col>16</xdr:col>
      <xdr:colOff>463550</xdr:colOff>
      <xdr:row>13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ED4928-CC45-414B-BDC9-D660398A6C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215900</xdr:colOff>
      <xdr:row>18</xdr:row>
      <xdr:rowOff>101600</xdr:rowOff>
    </xdr:from>
    <xdr:to>
      <xdr:col>5</xdr:col>
      <xdr:colOff>660400</xdr:colOff>
      <xdr:row>32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010752-8217-DC43-A58D-4D9FB413D5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3C27D-DC88-3A47-B831-11E328CE12A2}">
  <dimension ref="A1:H13"/>
  <sheetViews>
    <sheetView workbookViewId="0">
      <selection sqref="A1:H13"/>
    </sheetView>
  </sheetViews>
  <sheetFormatPr baseColWidth="10" defaultRowHeight="16" x14ac:dyDescent="0.2"/>
  <cols>
    <col min="2" max="2" width="16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</row>
    <row r="2" spans="1:8" x14ac:dyDescent="0.2">
      <c r="A2">
        <v>1</v>
      </c>
      <c r="B2" t="s">
        <v>7</v>
      </c>
      <c r="C2">
        <v>50</v>
      </c>
      <c r="D2">
        <v>50</v>
      </c>
      <c r="E2">
        <v>6</v>
      </c>
      <c r="F2">
        <v>16.670000000000002</v>
      </c>
      <c r="G2">
        <v>20</v>
      </c>
      <c r="H2">
        <f t="shared" ref="H2" si="0">1000 - SUM(C2:G2)</f>
        <v>857.32999999999993</v>
      </c>
    </row>
    <row r="3" spans="1:8" x14ac:dyDescent="0.2">
      <c r="A3">
        <v>2</v>
      </c>
      <c r="B3" t="s">
        <v>8</v>
      </c>
      <c r="C3">
        <v>50</v>
      </c>
      <c r="D3">
        <v>50</v>
      </c>
      <c r="E3">
        <v>10.7</v>
      </c>
      <c r="F3">
        <v>16.670000000000002</v>
      </c>
      <c r="G3">
        <v>20</v>
      </c>
      <c r="H3">
        <f t="shared" ref="H3:H4" si="1">1000 - SUM(C3:G3)</f>
        <v>852.63</v>
      </c>
    </row>
    <row r="4" spans="1:8" x14ac:dyDescent="0.2">
      <c r="A4">
        <v>3</v>
      </c>
      <c r="B4" t="s">
        <v>9</v>
      </c>
      <c r="C4">
        <v>50</v>
      </c>
      <c r="D4">
        <v>50</v>
      </c>
      <c r="E4">
        <v>1.4</v>
      </c>
      <c r="F4">
        <v>16.670000000000002</v>
      </c>
      <c r="G4">
        <v>20</v>
      </c>
      <c r="H4">
        <f t="shared" si="1"/>
        <v>861.93000000000006</v>
      </c>
    </row>
    <row r="5" spans="1:8" x14ac:dyDescent="0.2">
      <c r="A5" t="s">
        <v>12</v>
      </c>
      <c r="B5" t="s">
        <v>10</v>
      </c>
      <c r="C5">
        <v>50</v>
      </c>
      <c r="D5">
        <v>50</v>
      </c>
      <c r="E5">
        <v>0</v>
      </c>
      <c r="F5">
        <v>16.670000000000002</v>
      </c>
      <c r="G5">
        <v>20</v>
      </c>
      <c r="H5">
        <f t="shared" ref="H5" si="2">1000 - SUM(C5:G5)</f>
        <v>863.32999999999993</v>
      </c>
    </row>
    <row r="6" spans="1:8" x14ac:dyDescent="0.2">
      <c r="A6" t="s">
        <v>13</v>
      </c>
      <c r="B6" t="s">
        <v>14</v>
      </c>
      <c r="C6">
        <v>50</v>
      </c>
      <c r="D6">
        <v>50</v>
      </c>
      <c r="E6">
        <v>0</v>
      </c>
      <c r="F6">
        <v>0</v>
      </c>
      <c r="G6">
        <v>20</v>
      </c>
      <c r="H6">
        <f t="shared" ref="H6" si="3">1000 - SUM(C6:G6)</f>
        <v>880</v>
      </c>
    </row>
    <row r="8" spans="1:8" x14ac:dyDescent="0.2">
      <c r="G8" t="s">
        <v>24</v>
      </c>
    </row>
    <row r="9" spans="1:8" x14ac:dyDescent="0.2">
      <c r="B9" t="s">
        <v>15</v>
      </c>
    </row>
    <row r="11" spans="1:8" x14ac:dyDescent="0.2">
      <c r="B11" t="s">
        <v>18</v>
      </c>
      <c r="C11" t="s">
        <v>16</v>
      </c>
      <c r="D11" t="s">
        <v>19</v>
      </c>
      <c r="E11" t="s">
        <v>17</v>
      </c>
    </row>
    <row r="12" spans="1:8" x14ac:dyDescent="0.2">
      <c r="B12" t="s">
        <v>22</v>
      </c>
      <c r="C12" t="s">
        <v>20</v>
      </c>
      <c r="D12" t="s">
        <v>23</v>
      </c>
      <c r="E12" t="s">
        <v>17</v>
      </c>
    </row>
    <row r="13" spans="1:8" x14ac:dyDescent="0.2">
      <c r="C13">
        <v>198.22</v>
      </c>
      <c r="D13" t="s">
        <v>21</v>
      </c>
    </row>
  </sheetData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E076-2541-1D4C-96D9-9D1C03002012}">
  <dimension ref="A1:J19"/>
  <sheetViews>
    <sheetView tabSelected="1" workbookViewId="0">
      <selection activeCell="J24" sqref="J24"/>
    </sheetView>
  </sheetViews>
  <sheetFormatPr baseColWidth="10" defaultRowHeight="16" x14ac:dyDescent="0.2"/>
  <sheetData>
    <row r="1" spans="1:10" x14ac:dyDescent="0.2">
      <c r="A1" t="s">
        <v>25</v>
      </c>
      <c r="B1" t="s">
        <v>7</v>
      </c>
      <c r="C1" t="s">
        <v>8</v>
      </c>
      <c r="D1" t="s">
        <v>9</v>
      </c>
      <c r="G1" t="s">
        <v>26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 s="1">
        <v>6.7731267552885804E-2</v>
      </c>
      <c r="C2" s="1">
        <v>5.8179183088902901E-2</v>
      </c>
      <c r="D2" s="1">
        <v>6.2312184033203898E-2</v>
      </c>
      <c r="G2">
        <f>A2/60</f>
        <v>0</v>
      </c>
      <c r="H2" s="1">
        <f>(0.197*B2 - 0.0276) - (0.197*B$2 - 0.0276)</f>
        <v>0</v>
      </c>
      <c r="I2" s="1">
        <f>(0.197*C2 - 0.0276) - (0.197*C$2 - 0.0276)</f>
        <v>0</v>
      </c>
      <c r="J2" s="1">
        <f>(0.197*D2 - 0.0276) - (0.197*D$2 - 0.0276)</f>
        <v>0</v>
      </c>
    </row>
    <row r="3" spans="1:10" x14ac:dyDescent="0.2">
      <c r="A3">
        <v>118</v>
      </c>
      <c r="B3" s="1">
        <v>7.0230380179621701E-2</v>
      </c>
      <c r="C3" s="1">
        <v>5.83139398371635E-2</v>
      </c>
      <c r="D3" s="1">
        <v>6.2063358681585697E-2</v>
      </c>
      <c r="G3">
        <f>A3/60</f>
        <v>1.9666666666666666</v>
      </c>
      <c r="H3" s="1">
        <f t="shared" ref="H3:J5" si="0">(0.197*B3 - 0.0276) - (0.197*B$2 - 0.0276)</f>
        <v>4.9232518746697082E-4</v>
      </c>
      <c r="I3" s="1">
        <f t="shared" si="0"/>
        <v>2.6547079407336638E-5</v>
      </c>
      <c r="J3" s="1">
        <f t="shared" si="0"/>
        <v>-4.9018594268784854E-5</v>
      </c>
    </row>
    <row r="4" spans="1:10" x14ac:dyDescent="0.2">
      <c r="A4">
        <v>236</v>
      </c>
      <c r="B4" s="1">
        <v>7.2624307953422396E-2</v>
      </c>
      <c r="C4" s="1">
        <v>5.8196367012694802E-2</v>
      </c>
      <c r="D4" s="1">
        <v>6.20233692852371E-2</v>
      </c>
      <c r="G4">
        <f>A4/60</f>
        <v>3.9333333333333331</v>
      </c>
      <c r="H4" s="1">
        <f t="shared" si="0"/>
        <v>9.6392895890570762E-4</v>
      </c>
      <c r="I4" s="1">
        <f t="shared" si="0"/>
        <v>3.3852329870028008E-6</v>
      </c>
      <c r="J4" s="1">
        <f t="shared" si="0"/>
        <v>-5.6896505349459184E-5</v>
      </c>
    </row>
    <row r="5" spans="1:10" x14ac:dyDescent="0.2">
      <c r="A5">
        <v>354</v>
      </c>
      <c r="C5" s="1">
        <v>5.8354669504766601E-2</v>
      </c>
      <c r="D5" s="1">
        <v>6.2077907188331199E-2</v>
      </c>
      <c r="G5">
        <f>A5/60</f>
        <v>5.9</v>
      </c>
      <c r="H5" s="1"/>
      <c r="I5" s="1">
        <f t="shared" ref="I5" si="1">(0.197*C5 - 0.0276) - (0.197*C$2 - 0.0276)</f>
        <v>3.4570823925147987E-5</v>
      </c>
      <c r="J5" s="1">
        <f t="shared" ref="J5" si="2">(0.197*D5 - 0.0276) - (0.197*D$2 - 0.0276)</f>
        <v>-4.6152538439920079E-5</v>
      </c>
    </row>
    <row r="6" spans="1:10" x14ac:dyDescent="0.2">
      <c r="G6" t="s">
        <v>30</v>
      </c>
      <c r="H6">
        <v>2.0000000000000001E-4</v>
      </c>
    </row>
    <row r="11" spans="1:10" x14ac:dyDescent="0.2">
      <c r="A11" t="s">
        <v>25</v>
      </c>
      <c r="C11" t="s">
        <v>27</v>
      </c>
      <c r="D11" t="s">
        <v>28</v>
      </c>
      <c r="E11" t="s">
        <v>29</v>
      </c>
      <c r="G11" t="s">
        <v>26</v>
      </c>
      <c r="H11" t="s">
        <v>27</v>
      </c>
      <c r="I11" t="s">
        <v>28</v>
      </c>
      <c r="J11" t="s">
        <v>29</v>
      </c>
    </row>
    <row r="12" spans="1:10" x14ac:dyDescent="0.2">
      <c r="A12">
        <v>0</v>
      </c>
      <c r="C12" s="1">
        <v>4.6463694983057698E-2</v>
      </c>
      <c r="D12">
        <v>4.664970587404E-2</v>
      </c>
      <c r="E12" s="1">
        <v>5.6813963268650403E-2</v>
      </c>
      <c r="G12">
        <f>A12/60</f>
        <v>0</v>
      </c>
      <c r="H12" s="1">
        <f>(0.197*C12 - 0.0276) - (0.197*C$12 - 0.0276)</f>
        <v>0</v>
      </c>
      <c r="I12" s="1">
        <f t="shared" ref="I12:J12" si="3">(0.197*D12 - 0.0276) - (0.197*D$12 - 0.0276)</f>
        <v>0</v>
      </c>
      <c r="J12" s="1">
        <f t="shared" si="3"/>
        <v>0</v>
      </c>
    </row>
    <row r="13" spans="1:10" x14ac:dyDescent="0.2">
      <c r="A13">
        <v>66</v>
      </c>
      <c r="C13" s="1">
        <v>4.7149244947693701E-2</v>
      </c>
      <c r="D13" s="1">
        <v>4.6928906184124597E-2</v>
      </c>
      <c r="E13" s="1">
        <v>5.7384180966040199E-2</v>
      </c>
      <c r="G13">
        <f>A13/60</f>
        <v>1.1000000000000001</v>
      </c>
      <c r="H13" s="1">
        <f t="shared" ref="H13:H17" si="4">(0.197*C13 - 0.0276) - (0.197*C$12 - 0.0276)</f>
        <v>1.3505334303329578E-4</v>
      </c>
      <c r="I13" s="1">
        <f t="shared" ref="I13:I17" si="5">(0.197*D13 - 0.0276) - (0.197*D$12 - 0.0276)</f>
        <v>5.5002461086663818E-5</v>
      </c>
      <c r="J13" s="1">
        <f t="shared" ref="J13:J17" si="6">(0.197*E13 - 0.0276) - (0.197*E$12 - 0.0276)</f>
        <v>1.1233288638579086E-4</v>
      </c>
    </row>
    <row r="14" spans="1:10" x14ac:dyDescent="0.2">
      <c r="A14">
        <v>131</v>
      </c>
      <c r="C14" s="1">
        <v>4.7908328910595703E-2</v>
      </c>
      <c r="D14" s="1">
        <v>4.7325780920452198E-2</v>
      </c>
      <c r="E14" s="1">
        <v>5.7192735556541099E-2</v>
      </c>
      <c r="G14">
        <f>A14/60</f>
        <v>2.1833333333333331</v>
      </c>
      <c r="H14" s="1">
        <f t="shared" si="4"/>
        <v>2.8459288372498573E-4</v>
      </c>
      <c r="I14" s="1">
        <f t="shared" si="5"/>
        <v>1.3318678414320217E-4</v>
      </c>
      <c r="J14" s="1">
        <f t="shared" si="6"/>
        <v>7.4618140714466374E-5</v>
      </c>
    </row>
    <row r="15" spans="1:10" x14ac:dyDescent="0.2">
      <c r="A15">
        <v>197</v>
      </c>
      <c r="C15" s="1">
        <v>4.8434893147115098E-2</v>
      </c>
      <c r="D15">
        <v>4.7719089063389002E-2</v>
      </c>
      <c r="E15" s="1">
        <v>5.7398083895322798E-2</v>
      </c>
      <c r="G15">
        <f>A15/60</f>
        <v>3.2833333333333332</v>
      </c>
      <c r="H15" s="1">
        <f t="shared" si="4"/>
        <v>3.8832603831931087E-4</v>
      </c>
      <c r="I15" s="1">
        <f t="shared" si="5"/>
        <v>2.1066848830175039E-4</v>
      </c>
      <c r="J15" s="1">
        <f t="shared" si="6"/>
        <v>1.1507176345446068E-4</v>
      </c>
    </row>
    <row r="16" spans="1:10" x14ac:dyDescent="0.2">
      <c r="A16">
        <v>262</v>
      </c>
      <c r="C16" s="1">
        <v>4.9063232844797203E-2</v>
      </c>
      <c r="D16" s="1">
        <v>4.8014870323125902E-2</v>
      </c>
      <c r="E16" s="1">
        <v>5.7464783472015397E-2</v>
      </c>
      <c r="G16">
        <f>A16/60</f>
        <v>4.3666666666666663</v>
      </c>
      <c r="H16" s="1">
        <f t="shared" si="4"/>
        <v>5.1210895876268106E-4</v>
      </c>
      <c r="I16" s="1">
        <f t="shared" si="5"/>
        <v>2.6893739646992321E-4</v>
      </c>
      <c r="J16" s="1">
        <f t="shared" si="6"/>
        <v>1.2821158006290356E-4</v>
      </c>
    </row>
    <row r="17" spans="1:10" x14ac:dyDescent="0.2">
      <c r="A17">
        <v>327</v>
      </c>
      <c r="D17" s="1">
        <v>4.8356608464677299E-2</v>
      </c>
      <c r="E17" s="1">
        <v>5.7595977256060797E-2</v>
      </c>
      <c r="G17">
        <f>A17/60</f>
        <v>5.45</v>
      </c>
      <c r="H17" s="1"/>
      <c r="I17" s="1">
        <f t="shared" si="5"/>
        <v>3.3625981035554503E-4</v>
      </c>
      <c r="J17" s="1">
        <f t="shared" si="6"/>
        <v>1.5405675551984771E-4</v>
      </c>
    </row>
    <row r="19" spans="1:10" x14ac:dyDescent="0.2">
      <c r="G19" t="s">
        <v>30</v>
      </c>
      <c r="H19">
        <v>1E-4</v>
      </c>
      <c r="I19">
        <v>6.0000000000000002E-5</v>
      </c>
      <c r="J19">
        <v>2.0000000000000002E-5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2021-01-13T12:35:13Z</cp:lastPrinted>
  <dcterms:created xsi:type="dcterms:W3CDTF">2021-01-12T22:02:10Z</dcterms:created>
  <dcterms:modified xsi:type="dcterms:W3CDTF">2021-01-13T16:59:13Z</dcterms:modified>
</cp:coreProperties>
</file>