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ludado/Documents/Analysis/PDAMICORNIS/"/>
    </mc:Choice>
  </mc:AlternateContent>
  <xr:revisionPtr revIDLastSave="0" documentId="13_ncr:1_{F16CFC86-93AD-2F43-9AAF-E287893341A3}" xr6:coauthVersionLast="47" xr6:coauthVersionMax="47" xr10:uidLastSave="{00000000-0000-0000-0000-000000000000}"/>
  <bookViews>
    <workbookView xWindow="0" yWindow="0" windowWidth="28800" windowHeight="18000" xr2:uid="{CFD19470-6F27-8E4B-BC5F-7A54055B7937}"/>
  </bookViews>
  <sheets>
    <sheet name="DATA" sheetId="1" r:id="rId1"/>
    <sheet name="NOV'22" sheetId="4" r:id="rId2"/>
    <sheet name="DEC'22" sheetId="2" r:id="rId3"/>
    <sheet name="FEB'23" sheetId="3" r:id="rId4"/>
  </sheets>
  <definedNames>
    <definedName name="_xlnm._FilterDatabase" localSheetId="0" hidden="1">DATA!$A$1:$AI$321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1" i="3" l="1"/>
  <c r="M320" i="3"/>
  <c r="L320" i="3" s="1"/>
  <c r="M318" i="3"/>
  <c r="M317" i="3"/>
  <c r="M316" i="3"/>
  <c r="M315" i="3"/>
  <c r="M313" i="3"/>
  <c r="L313" i="3" s="1"/>
  <c r="M312" i="3"/>
  <c r="M310" i="3"/>
  <c r="M309" i="3"/>
  <c r="L309" i="3" s="1"/>
  <c r="M308" i="3"/>
  <c r="M307" i="3"/>
  <c r="M305" i="3"/>
  <c r="M304" i="3"/>
  <c r="L304" i="3"/>
  <c r="M303" i="3"/>
  <c r="M302" i="3"/>
  <c r="M301" i="3"/>
  <c r="M300" i="3"/>
  <c r="M299" i="3"/>
  <c r="L299" i="3" s="1"/>
  <c r="M298" i="3"/>
  <c r="M297" i="3"/>
  <c r="M296" i="3"/>
  <c r="L296" i="3" s="1"/>
  <c r="M294" i="3"/>
  <c r="M293" i="3"/>
  <c r="M292" i="3"/>
  <c r="M291" i="3"/>
  <c r="M289" i="3"/>
  <c r="M288" i="3"/>
  <c r="M287" i="3"/>
  <c r="L287" i="3" s="1"/>
  <c r="M286" i="3"/>
  <c r="L286" i="3"/>
  <c r="M285" i="3"/>
  <c r="M284" i="3"/>
  <c r="M283" i="3"/>
  <c r="M282" i="3"/>
  <c r="L282" i="3" s="1"/>
  <c r="M281" i="3"/>
  <c r="M280" i="3"/>
  <c r="M279" i="3"/>
  <c r="M278" i="3"/>
  <c r="M277" i="3"/>
  <c r="M276" i="3"/>
  <c r="L276" i="3"/>
  <c r="M275" i="3"/>
  <c r="M273" i="3"/>
  <c r="M272" i="3"/>
  <c r="M271" i="3"/>
  <c r="M270" i="3"/>
  <c r="M269" i="3"/>
  <c r="M268" i="3"/>
  <c r="M267" i="3"/>
  <c r="M266" i="3"/>
  <c r="M264" i="3"/>
  <c r="M263" i="3"/>
  <c r="M262" i="3"/>
  <c r="M261" i="3"/>
  <c r="M260" i="3"/>
  <c r="M259" i="3"/>
  <c r="L259" i="3" s="1"/>
  <c r="M256" i="3"/>
  <c r="L256" i="3" s="1"/>
  <c r="M255" i="3"/>
  <c r="L255" i="3" s="1"/>
  <c r="M254" i="3"/>
  <c r="M253" i="3"/>
  <c r="L253" i="3" s="1"/>
  <c r="M252" i="3"/>
  <c r="L252" i="3" s="1"/>
  <c r="M251" i="3"/>
  <c r="L251" i="3" s="1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4" i="3"/>
  <c r="L257" i="3"/>
  <c r="L258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7" i="3"/>
  <c r="L278" i="3"/>
  <c r="L279" i="3"/>
  <c r="L280" i="3"/>
  <c r="L281" i="3"/>
  <c r="L283" i="3"/>
  <c r="L284" i="3"/>
  <c r="L285" i="3"/>
  <c r="L288" i="3"/>
  <c r="L289" i="3"/>
  <c r="L290" i="3"/>
  <c r="L291" i="3"/>
  <c r="L292" i="3"/>
  <c r="L293" i="3"/>
  <c r="L294" i="3"/>
  <c r="L295" i="3"/>
  <c r="L297" i="3"/>
  <c r="L298" i="3"/>
  <c r="L300" i="3"/>
  <c r="L301" i="3"/>
  <c r="L302" i="3"/>
  <c r="L303" i="3"/>
  <c r="L305" i="3"/>
  <c r="L306" i="3"/>
  <c r="L307" i="3"/>
  <c r="L308" i="3"/>
  <c r="L310" i="3"/>
  <c r="L311" i="3"/>
  <c r="L312" i="3"/>
  <c r="L314" i="3"/>
  <c r="L315" i="3"/>
  <c r="L316" i="3"/>
  <c r="L317" i="3"/>
  <c r="L318" i="3"/>
  <c r="L319" i="3"/>
  <c r="L321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" i="2"/>
  <c r="I2" i="2"/>
  <c r="M2" i="4"/>
  <c r="N321" i="4"/>
  <c r="M321" i="4"/>
  <c r="N320" i="4"/>
  <c r="M320" i="4"/>
  <c r="N319" i="4"/>
  <c r="M319" i="4"/>
  <c r="N318" i="4"/>
  <c r="M318" i="4"/>
  <c r="N317" i="4"/>
  <c r="M317" i="4"/>
  <c r="N316" i="4"/>
  <c r="M316" i="4"/>
  <c r="N315" i="4"/>
  <c r="M315" i="4"/>
  <c r="N314" i="4"/>
  <c r="M314" i="4"/>
  <c r="N313" i="4"/>
  <c r="M313" i="4"/>
  <c r="N312" i="4"/>
  <c r="M312" i="4"/>
  <c r="N311" i="4"/>
  <c r="M311" i="4"/>
  <c r="N310" i="4"/>
  <c r="M310" i="4"/>
  <c r="N309" i="4"/>
  <c r="M309" i="4"/>
  <c r="N308" i="4"/>
  <c r="M308" i="4"/>
  <c r="N307" i="4"/>
  <c r="M307" i="4"/>
  <c r="N306" i="4"/>
  <c r="M306" i="4"/>
  <c r="N305" i="4"/>
  <c r="M305" i="4"/>
  <c r="N304" i="4"/>
  <c r="M304" i="4"/>
  <c r="N303" i="4"/>
  <c r="M303" i="4"/>
  <c r="N302" i="4"/>
  <c r="M302" i="4"/>
  <c r="N301" i="4"/>
  <c r="M301" i="4"/>
  <c r="N300" i="4"/>
  <c r="M300" i="4"/>
  <c r="N299" i="4"/>
  <c r="M299" i="4"/>
  <c r="N298" i="4"/>
  <c r="M298" i="4"/>
  <c r="N297" i="4"/>
  <c r="M297" i="4"/>
  <c r="N296" i="4"/>
  <c r="M296" i="4"/>
  <c r="N295" i="4"/>
  <c r="M295" i="4"/>
  <c r="N294" i="4"/>
  <c r="M294" i="4"/>
  <c r="N293" i="4"/>
  <c r="M293" i="4"/>
  <c r="N292" i="4"/>
  <c r="M292" i="4"/>
  <c r="N291" i="4"/>
  <c r="M291" i="4"/>
  <c r="N290" i="4"/>
  <c r="M290" i="4"/>
  <c r="N289" i="4"/>
  <c r="M289" i="4"/>
  <c r="N288" i="4"/>
  <c r="M288" i="4"/>
  <c r="N287" i="4"/>
  <c r="M287" i="4"/>
  <c r="N286" i="4"/>
  <c r="M286" i="4"/>
  <c r="N285" i="4"/>
  <c r="M285" i="4"/>
  <c r="N284" i="4"/>
  <c r="M284" i="4"/>
  <c r="N283" i="4"/>
  <c r="M283" i="4"/>
  <c r="N282" i="4"/>
  <c r="M282" i="4"/>
  <c r="N281" i="4"/>
  <c r="M281" i="4"/>
  <c r="N280" i="4"/>
  <c r="M280" i="4"/>
  <c r="N279" i="4"/>
  <c r="M279" i="4"/>
  <c r="N278" i="4"/>
  <c r="M278" i="4"/>
  <c r="N277" i="4"/>
  <c r="M277" i="4"/>
  <c r="N276" i="4"/>
  <c r="M276" i="4"/>
  <c r="N275" i="4"/>
  <c r="M275" i="4"/>
  <c r="N274" i="4"/>
  <c r="M274" i="4"/>
  <c r="N273" i="4"/>
  <c r="M273" i="4"/>
  <c r="N272" i="4"/>
  <c r="M272" i="4"/>
  <c r="N271" i="4"/>
  <c r="M271" i="4"/>
  <c r="N270" i="4"/>
  <c r="M270" i="4"/>
  <c r="N269" i="4"/>
  <c r="M269" i="4"/>
  <c r="N268" i="4"/>
  <c r="M268" i="4"/>
  <c r="N267" i="4"/>
  <c r="M267" i="4"/>
  <c r="N266" i="4"/>
  <c r="M266" i="4"/>
  <c r="N265" i="4"/>
  <c r="M265" i="4"/>
  <c r="N264" i="4"/>
  <c r="M264" i="4"/>
  <c r="N263" i="4"/>
  <c r="M263" i="4"/>
  <c r="N262" i="4"/>
  <c r="M262" i="4"/>
  <c r="N261" i="4"/>
  <c r="M261" i="4"/>
  <c r="N260" i="4"/>
  <c r="M260" i="4"/>
  <c r="N259" i="4"/>
  <c r="M259" i="4"/>
  <c r="N258" i="4"/>
  <c r="M258" i="4"/>
  <c r="N257" i="4"/>
  <c r="M257" i="4"/>
  <c r="N256" i="4"/>
  <c r="M256" i="4"/>
  <c r="N255" i="4"/>
  <c r="M255" i="4"/>
  <c r="N254" i="4"/>
  <c r="M254" i="4"/>
  <c r="N253" i="4"/>
  <c r="M253" i="4"/>
  <c r="N252" i="4"/>
  <c r="M252" i="4"/>
  <c r="N251" i="4"/>
  <c r="M251" i="4"/>
  <c r="N250" i="4"/>
  <c r="M250" i="4"/>
  <c r="N249" i="4"/>
  <c r="M249" i="4"/>
  <c r="N248" i="4"/>
  <c r="M248" i="4"/>
  <c r="N247" i="4"/>
  <c r="M247" i="4"/>
  <c r="N246" i="4"/>
  <c r="M246" i="4"/>
  <c r="N245" i="4"/>
  <c r="M245" i="4"/>
  <c r="N244" i="4"/>
  <c r="M244" i="4"/>
  <c r="N243" i="4"/>
  <c r="M243" i="4"/>
  <c r="N242" i="4"/>
  <c r="M242" i="4"/>
  <c r="N241" i="4"/>
  <c r="M241" i="4"/>
  <c r="N240" i="4"/>
  <c r="M240" i="4"/>
  <c r="N239" i="4"/>
  <c r="M239" i="4"/>
  <c r="N238" i="4"/>
  <c r="M238" i="4"/>
  <c r="N237" i="4"/>
  <c r="M237" i="4"/>
  <c r="N236" i="4"/>
  <c r="M236" i="4"/>
  <c r="N235" i="4"/>
  <c r="M235" i="4"/>
  <c r="N234" i="4"/>
  <c r="M234" i="4"/>
  <c r="N233" i="4"/>
  <c r="M233" i="4"/>
  <c r="N232" i="4"/>
  <c r="M232" i="4"/>
  <c r="N231" i="4"/>
  <c r="M231" i="4"/>
  <c r="N230" i="4"/>
  <c r="M230" i="4"/>
  <c r="N229" i="4"/>
  <c r="M229" i="4"/>
  <c r="N228" i="4"/>
  <c r="M228" i="4"/>
  <c r="N227" i="4"/>
  <c r="M227" i="4"/>
  <c r="N226" i="4"/>
  <c r="M226" i="4"/>
  <c r="N225" i="4"/>
  <c r="M225" i="4"/>
  <c r="N224" i="4"/>
  <c r="M224" i="4"/>
  <c r="N223" i="4"/>
  <c r="M223" i="4"/>
  <c r="N222" i="4"/>
  <c r="M222" i="4"/>
  <c r="N221" i="4"/>
  <c r="M221" i="4"/>
  <c r="N220" i="4"/>
  <c r="M220" i="4"/>
  <c r="N219" i="4"/>
  <c r="M219" i="4"/>
  <c r="N218" i="4"/>
  <c r="M218" i="4"/>
  <c r="N217" i="4"/>
  <c r="M217" i="4"/>
  <c r="N216" i="4"/>
  <c r="M216" i="4"/>
  <c r="N215" i="4"/>
  <c r="M215" i="4"/>
  <c r="N214" i="4"/>
  <c r="M214" i="4"/>
  <c r="N213" i="4"/>
  <c r="M213" i="4"/>
  <c r="N212" i="4"/>
  <c r="M212" i="4"/>
  <c r="N211" i="4"/>
  <c r="M211" i="4"/>
  <c r="N210" i="4"/>
  <c r="M210" i="4"/>
  <c r="N209" i="4"/>
  <c r="M209" i="4"/>
  <c r="N208" i="4"/>
  <c r="M208" i="4"/>
  <c r="N207" i="4"/>
  <c r="M207" i="4"/>
  <c r="N206" i="4"/>
  <c r="M206" i="4"/>
  <c r="N205" i="4"/>
  <c r="M205" i="4"/>
  <c r="N204" i="4"/>
  <c r="M204" i="4"/>
  <c r="N203" i="4"/>
  <c r="M203" i="4"/>
  <c r="N202" i="4"/>
  <c r="M202" i="4"/>
  <c r="N201" i="4"/>
  <c r="M201" i="4"/>
  <c r="N200" i="4"/>
  <c r="M200" i="4"/>
  <c r="N199" i="4"/>
  <c r="M199" i="4"/>
  <c r="N198" i="4"/>
  <c r="M198" i="4"/>
  <c r="N197" i="4"/>
  <c r="M197" i="4"/>
  <c r="N196" i="4"/>
  <c r="M196" i="4"/>
  <c r="N195" i="4"/>
  <c r="M195" i="4"/>
  <c r="N194" i="4"/>
  <c r="M194" i="4"/>
  <c r="N193" i="4"/>
  <c r="M193" i="4"/>
  <c r="N192" i="4"/>
  <c r="M192" i="4"/>
  <c r="N191" i="4"/>
  <c r="M191" i="4"/>
  <c r="N190" i="4"/>
  <c r="M190" i="4"/>
  <c r="N189" i="4"/>
  <c r="M189" i="4"/>
  <c r="N188" i="4"/>
  <c r="M188" i="4"/>
  <c r="N187" i="4"/>
  <c r="M187" i="4"/>
  <c r="N186" i="4"/>
  <c r="M186" i="4"/>
  <c r="N185" i="4"/>
  <c r="M185" i="4"/>
  <c r="N184" i="4"/>
  <c r="M184" i="4"/>
  <c r="N183" i="4"/>
  <c r="M183" i="4"/>
  <c r="N182" i="4"/>
  <c r="M182" i="4"/>
  <c r="N181" i="4"/>
  <c r="M181" i="4"/>
  <c r="N180" i="4"/>
  <c r="M180" i="4"/>
  <c r="N179" i="4"/>
  <c r="M179" i="4"/>
  <c r="N178" i="4"/>
  <c r="M178" i="4"/>
  <c r="N177" i="4"/>
  <c r="M177" i="4"/>
  <c r="N176" i="4"/>
  <c r="M176" i="4"/>
  <c r="N175" i="4"/>
  <c r="M175" i="4"/>
  <c r="N174" i="4"/>
  <c r="M174" i="4"/>
  <c r="N173" i="4"/>
  <c r="M173" i="4"/>
  <c r="N172" i="4"/>
  <c r="M172" i="4"/>
  <c r="N171" i="4"/>
  <c r="M171" i="4"/>
  <c r="N170" i="4"/>
  <c r="M170" i="4"/>
  <c r="N169" i="4"/>
  <c r="M169" i="4"/>
  <c r="N168" i="4"/>
  <c r="M168" i="4"/>
  <c r="N167" i="4"/>
  <c r="M167" i="4"/>
  <c r="N166" i="4"/>
  <c r="M166" i="4"/>
  <c r="N165" i="4"/>
  <c r="M165" i="4"/>
  <c r="N164" i="4"/>
  <c r="M164" i="4"/>
  <c r="N163" i="4"/>
  <c r="M163" i="4"/>
  <c r="N162" i="4"/>
  <c r="M162" i="4"/>
  <c r="N161" i="4"/>
  <c r="M161" i="4"/>
  <c r="N160" i="4"/>
  <c r="M160" i="4"/>
  <c r="N159" i="4"/>
  <c r="M159" i="4"/>
  <c r="N158" i="4"/>
  <c r="M158" i="4"/>
  <c r="N157" i="4"/>
  <c r="M157" i="4"/>
  <c r="N156" i="4"/>
  <c r="M156" i="4"/>
  <c r="N155" i="4"/>
  <c r="M155" i="4"/>
  <c r="N154" i="4"/>
  <c r="M154" i="4"/>
  <c r="N153" i="4"/>
  <c r="M153" i="4"/>
  <c r="N152" i="4"/>
  <c r="M152" i="4"/>
  <c r="N151" i="4"/>
  <c r="M151" i="4"/>
  <c r="N150" i="4"/>
  <c r="M150" i="4"/>
  <c r="N149" i="4"/>
  <c r="M149" i="4"/>
  <c r="N148" i="4"/>
  <c r="M148" i="4"/>
  <c r="N147" i="4"/>
  <c r="M147" i="4"/>
  <c r="N146" i="4"/>
  <c r="M146" i="4"/>
  <c r="N145" i="4"/>
  <c r="M145" i="4"/>
  <c r="N144" i="4"/>
  <c r="M144" i="4"/>
  <c r="N143" i="4"/>
  <c r="M143" i="4"/>
  <c r="N142" i="4"/>
  <c r="M142" i="4"/>
  <c r="N141" i="4"/>
  <c r="M141" i="4"/>
  <c r="N140" i="4"/>
  <c r="M140" i="4"/>
  <c r="N139" i="4"/>
  <c r="M139" i="4"/>
  <c r="N138" i="4"/>
  <c r="M138" i="4"/>
  <c r="N137" i="4"/>
  <c r="M137" i="4"/>
  <c r="N136" i="4"/>
  <c r="M136" i="4"/>
  <c r="N135" i="4"/>
  <c r="M135" i="4"/>
  <c r="N134" i="4"/>
  <c r="M134" i="4"/>
  <c r="N133" i="4"/>
  <c r="M133" i="4"/>
  <c r="N132" i="4"/>
  <c r="M132" i="4"/>
  <c r="N131" i="4"/>
  <c r="M131" i="4"/>
  <c r="N130" i="4"/>
  <c r="M130" i="4"/>
  <c r="N129" i="4"/>
  <c r="M129" i="4"/>
  <c r="N128" i="4"/>
  <c r="M128" i="4"/>
  <c r="N127" i="4"/>
  <c r="M127" i="4"/>
  <c r="N126" i="4"/>
  <c r="M126" i="4"/>
  <c r="N125" i="4"/>
  <c r="M125" i="4"/>
  <c r="N124" i="4"/>
  <c r="M124" i="4"/>
  <c r="N123" i="4"/>
  <c r="M123" i="4"/>
  <c r="N122" i="4"/>
  <c r="M122" i="4"/>
  <c r="N121" i="4"/>
  <c r="M121" i="4"/>
  <c r="N120" i="4"/>
  <c r="M120" i="4"/>
  <c r="N119" i="4"/>
  <c r="M119" i="4"/>
  <c r="N118" i="4"/>
  <c r="M118" i="4"/>
  <c r="N117" i="4"/>
  <c r="M117" i="4"/>
  <c r="N116" i="4"/>
  <c r="M116" i="4"/>
  <c r="N115" i="4"/>
  <c r="M115" i="4"/>
  <c r="N114" i="4"/>
  <c r="M114" i="4"/>
  <c r="N113" i="4"/>
  <c r="M113" i="4"/>
  <c r="N112" i="4"/>
  <c r="M112" i="4"/>
  <c r="N111" i="4"/>
  <c r="M111" i="4"/>
  <c r="N110" i="4"/>
  <c r="M110" i="4"/>
  <c r="N109" i="4"/>
  <c r="M109" i="4"/>
  <c r="N108" i="4"/>
  <c r="M108" i="4"/>
  <c r="N107" i="4"/>
  <c r="M107" i="4"/>
  <c r="N106" i="4"/>
  <c r="M106" i="4"/>
  <c r="N105" i="4"/>
  <c r="M105" i="4"/>
  <c r="N104" i="4"/>
  <c r="M104" i="4"/>
  <c r="N103" i="4"/>
  <c r="M103" i="4"/>
  <c r="N102" i="4"/>
  <c r="M102" i="4"/>
  <c r="N101" i="4"/>
  <c r="M101" i="4"/>
  <c r="N100" i="4"/>
  <c r="M100" i="4"/>
  <c r="N99" i="4"/>
  <c r="M99" i="4"/>
  <c r="N98" i="4"/>
  <c r="M98" i="4"/>
  <c r="N97" i="4"/>
  <c r="M97" i="4"/>
  <c r="N96" i="4"/>
  <c r="M96" i="4"/>
  <c r="N95" i="4"/>
  <c r="M95" i="4"/>
  <c r="N94" i="4"/>
  <c r="M94" i="4"/>
  <c r="N93" i="4"/>
  <c r="M93" i="4"/>
  <c r="N92" i="4"/>
  <c r="M92" i="4"/>
  <c r="N91" i="4"/>
  <c r="M91" i="4"/>
  <c r="N90" i="4"/>
  <c r="M90" i="4"/>
  <c r="N89" i="4"/>
  <c r="M89" i="4"/>
  <c r="N88" i="4"/>
  <c r="M88" i="4"/>
  <c r="N87" i="4"/>
  <c r="M87" i="4"/>
  <c r="N86" i="4"/>
  <c r="M86" i="4"/>
  <c r="N85" i="4"/>
  <c r="M85" i="4"/>
  <c r="N84" i="4"/>
  <c r="M84" i="4"/>
  <c r="N83" i="4"/>
  <c r="M83" i="4"/>
  <c r="N82" i="4"/>
  <c r="M82" i="4"/>
  <c r="N81" i="4"/>
  <c r="M81" i="4"/>
  <c r="N80" i="4"/>
  <c r="M80" i="4"/>
  <c r="N79" i="4"/>
  <c r="M79" i="4"/>
  <c r="N78" i="4"/>
  <c r="M78" i="4"/>
  <c r="N77" i="4"/>
  <c r="M77" i="4"/>
  <c r="N76" i="4"/>
  <c r="M76" i="4"/>
  <c r="N75" i="4"/>
  <c r="M75" i="4"/>
  <c r="N74" i="4"/>
  <c r="M74" i="4"/>
  <c r="N73" i="4"/>
  <c r="M73" i="4"/>
  <c r="N72" i="4"/>
  <c r="M72" i="4"/>
  <c r="N71" i="4"/>
  <c r="M71" i="4"/>
  <c r="N70" i="4"/>
  <c r="M70" i="4"/>
  <c r="N69" i="4"/>
  <c r="M69" i="4"/>
  <c r="N68" i="4"/>
  <c r="M68" i="4"/>
  <c r="N67" i="4"/>
  <c r="M67" i="4"/>
  <c r="N66" i="4"/>
  <c r="M66" i="4"/>
  <c r="N65" i="4"/>
  <c r="M65" i="4"/>
  <c r="N64" i="4"/>
  <c r="M64" i="4"/>
  <c r="N63" i="4"/>
  <c r="M63" i="4"/>
  <c r="N62" i="4"/>
  <c r="M62" i="4"/>
  <c r="N61" i="4"/>
  <c r="M61" i="4"/>
  <c r="N60" i="4"/>
  <c r="M60" i="4"/>
  <c r="N59" i="4"/>
  <c r="M59" i="4"/>
  <c r="N58" i="4"/>
  <c r="M58" i="4"/>
  <c r="N57" i="4"/>
  <c r="M57" i="4"/>
  <c r="N56" i="4"/>
  <c r="M56" i="4"/>
  <c r="N55" i="4"/>
  <c r="M55" i="4"/>
  <c r="N54" i="4"/>
  <c r="M54" i="4"/>
  <c r="N53" i="4"/>
  <c r="M53" i="4"/>
  <c r="N52" i="4"/>
  <c r="M52" i="4"/>
  <c r="N51" i="4"/>
  <c r="M51" i="4"/>
  <c r="N50" i="4"/>
  <c r="M50" i="4"/>
  <c r="N49" i="4"/>
  <c r="M49" i="4"/>
  <c r="N48" i="4"/>
  <c r="M48" i="4"/>
  <c r="N47" i="4"/>
  <c r="M47" i="4"/>
  <c r="N46" i="4"/>
  <c r="M46" i="4"/>
  <c r="N45" i="4"/>
  <c r="M45" i="4"/>
  <c r="N44" i="4"/>
  <c r="M44" i="4"/>
  <c r="N43" i="4"/>
  <c r="M43" i="4"/>
  <c r="N42" i="4"/>
  <c r="M42" i="4"/>
  <c r="N41" i="4"/>
  <c r="M41" i="4"/>
  <c r="N40" i="4"/>
  <c r="M40" i="4"/>
  <c r="N39" i="4"/>
  <c r="M39" i="4"/>
  <c r="N38" i="4"/>
  <c r="M38" i="4"/>
  <c r="N37" i="4"/>
  <c r="M37" i="4"/>
  <c r="N36" i="4"/>
  <c r="M36" i="4"/>
  <c r="N35" i="4"/>
  <c r="M35" i="4"/>
  <c r="N34" i="4"/>
  <c r="M34" i="4"/>
  <c r="N33" i="4"/>
  <c r="M33" i="4"/>
  <c r="N32" i="4"/>
  <c r="M32" i="4"/>
  <c r="N31" i="4"/>
  <c r="M31" i="4"/>
  <c r="N30" i="4"/>
  <c r="M30" i="4"/>
  <c r="N29" i="4"/>
  <c r="M29" i="4"/>
  <c r="N28" i="4"/>
  <c r="M28" i="4"/>
  <c r="N27" i="4"/>
  <c r="M27" i="4"/>
  <c r="N26" i="4"/>
  <c r="M26" i="4"/>
  <c r="N25" i="4"/>
  <c r="M25" i="4"/>
  <c r="N24" i="4"/>
  <c r="M24" i="4"/>
  <c r="N23" i="4"/>
  <c r="M23" i="4"/>
  <c r="N22" i="4"/>
  <c r="M22" i="4"/>
  <c r="N21" i="4"/>
  <c r="M21" i="4"/>
  <c r="N20" i="4"/>
  <c r="M20" i="4"/>
  <c r="N19" i="4"/>
  <c r="M19" i="4"/>
  <c r="N18" i="4"/>
  <c r="M18" i="4"/>
  <c r="N17" i="4"/>
  <c r="M17" i="4"/>
  <c r="N16" i="4"/>
  <c r="M16" i="4"/>
  <c r="N15" i="4"/>
  <c r="M15" i="4"/>
  <c r="N14" i="4"/>
  <c r="M14" i="4"/>
  <c r="N13" i="4"/>
  <c r="M13" i="4"/>
  <c r="N12" i="4"/>
  <c r="M12" i="4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M3" i="4"/>
  <c r="N2" i="4"/>
  <c r="W321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0" i="1"/>
  <c r="W119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2" i="1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321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 l="1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0" i="2"/>
  <c r="J119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N321" i="1" l="1"/>
  <c r="N320" i="1"/>
  <c r="N319" i="1"/>
  <c r="M319" i="1" s="1"/>
  <c r="N318" i="1"/>
  <c r="M318" i="1" s="1"/>
  <c r="N317" i="1"/>
  <c r="N316" i="1"/>
  <c r="M316" i="1" s="1"/>
  <c r="N315" i="1"/>
  <c r="N314" i="1"/>
  <c r="M314" i="1" s="1"/>
  <c r="N313" i="1"/>
  <c r="N312" i="1"/>
  <c r="M312" i="1" s="1"/>
  <c r="N311" i="1"/>
  <c r="N310" i="1"/>
  <c r="M310" i="1" s="1"/>
  <c r="N309" i="1"/>
  <c r="N308" i="1"/>
  <c r="M308" i="1" s="1"/>
  <c r="N307" i="1"/>
  <c r="N306" i="1"/>
  <c r="M306" i="1" s="1"/>
  <c r="N305" i="1"/>
  <c r="N304" i="1"/>
  <c r="M304" i="1" s="1"/>
  <c r="N303" i="1"/>
  <c r="N302" i="1"/>
  <c r="M302" i="1" s="1"/>
  <c r="N301" i="1"/>
  <c r="N300" i="1"/>
  <c r="M300" i="1" s="1"/>
  <c r="N299" i="1"/>
  <c r="N298" i="1"/>
  <c r="M298" i="1" s="1"/>
  <c r="N297" i="1"/>
  <c r="N296" i="1"/>
  <c r="M296" i="1" s="1"/>
  <c r="N295" i="1"/>
  <c r="N294" i="1"/>
  <c r="N293" i="1"/>
  <c r="N292" i="1"/>
  <c r="M292" i="1" s="1"/>
  <c r="N291" i="1"/>
  <c r="M291" i="1" s="1"/>
  <c r="N290" i="1"/>
  <c r="M290" i="1" s="1"/>
  <c r="N289" i="1"/>
  <c r="N288" i="1"/>
  <c r="M288" i="1" s="1"/>
  <c r="N287" i="1"/>
  <c r="N286" i="1"/>
  <c r="M286" i="1" s="1"/>
  <c r="N285" i="1"/>
  <c r="N284" i="1"/>
  <c r="N283" i="1"/>
  <c r="N282" i="1"/>
  <c r="M282" i="1" s="1"/>
  <c r="N281" i="1"/>
  <c r="N280" i="1"/>
  <c r="M280" i="1" s="1"/>
  <c r="N279" i="1"/>
  <c r="N278" i="1"/>
  <c r="M278" i="1" s="1"/>
  <c r="N277" i="1"/>
  <c r="N276" i="1"/>
  <c r="M276" i="1" s="1"/>
  <c r="N275" i="1"/>
  <c r="N274" i="1"/>
  <c r="M274" i="1" s="1"/>
  <c r="N273" i="1"/>
  <c r="N272" i="1"/>
  <c r="M272" i="1" s="1"/>
  <c r="N271" i="1"/>
  <c r="N270" i="1"/>
  <c r="M270" i="1" s="1"/>
  <c r="N269" i="1"/>
  <c r="N268" i="1"/>
  <c r="N267" i="1"/>
  <c r="M267" i="1" s="1"/>
  <c r="N266" i="1"/>
  <c r="M266" i="1" s="1"/>
  <c r="N265" i="1"/>
  <c r="N264" i="1"/>
  <c r="M264" i="1" s="1"/>
  <c r="N263" i="1"/>
  <c r="N262" i="1"/>
  <c r="M262" i="1" s="1"/>
  <c r="N261" i="1"/>
  <c r="N260" i="1"/>
  <c r="M260" i="1" s="1"/>
  <c r="N259" i="1"/>
  <c r="N258" i="1"/>
  <c r="N257" i="1"/>
  <c r="N256" i="1"/>
  <c r="M256" i="1" s="1"/>
  <c r="N255" i="1"/>
  <c r="N254" i="1"/>
  <c r="M254" i="1" s="1"/>
  <c r="N253" i="1"/>
  <c r="N252" i="1"/>
  <c r="M252" i="1" s="1"/>
  <c r="N251" i="1"/>
  <c r="N250" i="1"/>
  <c r="M250" i="1" s="1"/>
  <c r="N249" i="1"/>
  <c r="N248" i="1"/>
  <c r="M248" i="1" s="1"/>
  <c r="N247" i="1"/>
  <c r="M247" i="1" s="1"/>
  <c r="N246" i="1"/>
  <c r="M246" i="1" s="1"/>
  <c r="N245" i="1"/>
  <c r="M245" i="1" s="1"/>
  <c r="N244" i="1"/>
  <c r="M244" i="1" s="1"/>
  <c r="N243" i="1"/>
  <c r="N242" i="1"/>
  <c r="N241" i="1"/>
  <c r="N240" i="1"/>
  <c r="M240" i="1" s="1"/>
  <c r="N239" i="1"/>
  <c r="N238" i="1"/>
  <c r="M238" i="1" s="1"/>
  <c r="N237" i="1"/>
  <c r="N236" i="1"/>
  <c r="M236" i="1" s="1"/>
  <c r="N235" i="1"/>
  <c r="N234" i="1"/>
  <c r="M234" i="1" s="1"/>
  <c r="N233" i="1"/>
  <c r="N232" i="1"/>
  <c r="M232" i="1" s="1"/>
  <c r="N231" i="1"/>
  <c r="N230" i="1"/>
  <c r="M230" i="1" s="1"/>
  <c r="N229" i="1"/>
  <c r="N228" i="1"/>
  <c r="N227" i="1"/>
  <c r="N226" i="1"/>
  <c r="M226" i="1" s="1"/>
  <c r="N225" i="1"/>
  <c r="N224" i="1"/>
  <c r="N223" i="1"/>
  <c r="N222" i="1"/>
  <c r="M222" i="1" s="1"/>
  <c r="N221" i="1"/>
  <c r="N220" i="1"/>
  <c r="N219" i="1"/>
  <c r="N218" i="1"/>
  <c r="M218" i="1" s="1"/>
  <c r="N217" i="1"/>
  <c r="M217" i="1" s="1"/>
  <c r="N216" i="1"/>
  <c r="M216" i="1" s="1"/>
  <c r="N215" i="1"/>
  <c r="N214" i="1"/>
  <c r="M214" i="1" s="1"/>
  <c r="N213" i="1"/>
  <c r="N212" i="1"/>
  <c r="M212" i="1" s="1"/>
  <c r="N211" i="1"/>
  <c r="N210" i="1"/>
  <c r="M210" i="1" s="1"/>
  <c r="N209" i="1"/>
  <c r="N208" i="1"/>
  <c r="M208" i="1" s="1"/>
  <c r="N207" i="1"/>
  <c r="N206" i="1"/>
  <c r="M206" i="1" s="1"/>
  <c r="N205" i="1"/>
  <c r="N204" i="1"/>
  <c r="M204" i="1" s="1"/>
  <c r="N203" i="1"/>
  <c r="N202" i="1"/>
  <c r="M202" i="1" s="1"/>
  <c r="N201" i="1"/>
  <c r="N200" i="1"/>
  <c r="M200" i="1" s="1"/>
  <c r="N199" i="1"/>
  <c r="N198" i="1"/>
  <c r="M198" i="1" s="1"/>
  <c r="N197" i="1"/>
  <c r="N196" i="1"/>
  <c r="M196" i="1" s="1"/>
  <c r="N195" i="1"/>
  <c r="N194" i="1"/>
  <c r="M194" i="1" s="1"/>
  <c r="N193" i="1"/>
  <c r="M193" i="1" s="1"/>
  <c r="N192" i="1"/>
  <c r="N191" i="1"/>
  <c r="N190" i="1"/>
  <c r="M190" i="1" s="1"/>
  <c r="N189" i="1"/>
  <c r="M189" i="1" s="1"/>
  <c r="N188" i="1"/>
  <c r="M188" i="1" s="1"/>
  <c r="N187" i="1"/>
  <c r="N186" i="1"/>
  <c r="M186" i="1" s="1"/>
  <c r="N185" i="1"/>
  <c r="N184" i="1"/>
  <c r="M184" i="1" s="1"/>
  <c r="N183" i="1"/>
  <c r="N182" i="1"/>
  <c r="M182" i="1" s="1"/>
  <c r="N181" i="1"/>
  <c r="M181" i="1" s="1"/>
  <c r="N180" i="1"/>
  <c r="N179" i="1"/>
  <c r="N178" i="1"/>
  <c r="M178" i="1" s="1"/>
  <c r="N177" i="1"/>
  <c r="M177" i="1" s="1"/>
  <c r="N176" i="1"/>
  <c r="M176" i="1" s="1"/>
  <c r="N175" i="1"/>
  <c r="N174" i="1"/>
  <c r="M174" i="1" s="1"/>
  <c r="N173" i="1"/>
  <c r="M173" i="1" s="1"/>
  <c r="N172" i="1"/>
  <c r="M172" i="1" s="1"/>
  <c r="N171" i="1"/>
  <c r="N170" i="1"/>
  <c r="M170" i="1" s="1"/>
  <c r="N169" i="1"/>
  <c r="N168" i="1"/>
  <c r="M168" i="1" s="1"/>
  <c r="N167" i="1"/>
  <c r="N166" i="1"/>
  <c r="M166" i="1" s="1"/>
  <c r="N165" i="1"/>
  <c r="N164" i="1"/>
  <c r="M164" i="1" s="1"/>
  <c r="N163" i="1"/>
  <c r="M163" i="1" s="1"/>
  <c r="N162" i="1"/>
  <c r="M162" i="1" s="1"/>
  <c r="N161" i="1"/>
  <c r="N160" i="1"/>
  <c r="M160" i="1" s="1"/>
  <c r="N159" i="1"/>
  <c r="N158" i="1"/>
  <c r="M158" i="1" s="1"/>
  <c r="N157" i="1"/>
  <c r="N156" i="1"/>
  <c r="M156" i="1" s="1"/>
  <c r="N155" i="1"/>
  <c r="N154" i="1"/>
  <c r="M154" i="1" s="1"/>
  <c r="N153" i="1"/>
  <c r="M153" i="1" s="1"/>
  <c r="N152" i="1"/>
  <c r="M152" i="1" s="1"/>
  <c r="N151" i="1"/>
  <c r="N150" i="1"/>
  <c r="M150" i="1" s="1"/>
  <c r="N149" i="1"/>
  <c r="N148" i="1"/>
  <c r="N147" i="1"/>
  <c r="N146" i="1"/>
  <c r="M146" i="1" s="1"/>
  <c r="N145" i="1"/>
  <c r="N144" i="1"/>
  <c r="M144" i="1" s="1"/>
  <c r="N143" i="1"/>
  <c r="N142" i="1"/>
  <c r="M142" i="1" s="1"/>
  <c r="N141" i="1"/>
  <c r="M141" i="1" s="1"/>
  <c r="N140" i="1"/>
  <c r="M140" i="1" s="1"/>
  <c r="N139" i="1"/>
  <c r="N138" i="1"/>
  <c r="M138" i="1" s="1"/>
  <c r="N137" i="1"/>
  <c r="M137" i="1" s="1"/>
  <c r="N136" i="1"/>
  <c r="M136" i="1" s="1"/>
  <c r="N135" i="1"/>
  <c r="N134" i="1"/>
  <c r="M134" i="1" s="1"/>
  <c r="N133" i="1"/>
  <c r="M133" i="1" s="1"/>
  <c r="N132" i="1"/>
  <c r="M132" i="1" s="1"/>
  <c r="N131" i="1"/>
  <c r="N130" i="1"/>
  <c r="M130" i="1" s="1"/>
  <c r="N129" i="1"/>
  <c r="N128" i="1"/>
  <c r="M128" i="1" s="1"/>
  <c r="N127" i="1"/>
  <c r="N126" i="1"/>
  <c r="M126" i="1" s="1"/>
  <c r="N125" i="1"/>
  <c r="N124" i="1"/>
  <c r="M124" i="1" s="1"/>
  <c r="N123" i="1"/>
  <c r="N122" i="1"/>
  <c r="M122" i="1" s="1"/>
  <c r="N121" i="1"/>
  <c r="N120" i="1"/>
  <c r="M120" i="1" s="1"/>
  <c r="N119" i="1"/>
  <c r="N118" i="1"/>
  <c r="M118" i="1" s="1"/>
  <c r="N117" i="1"/>
  <c r="N116" i="1"/>
  <c r="N115" i="1"/>
  <c r="N114" i="1"/>
  <c r="M114" i="1" s="1"/>
  <c r="N113" i="1"/>
  <c r="N112" i="1"/>
  <c r="N111" i="1"/>
  <c r="N110" i="1"/>
  <c r="M110" i="1" s="1"/>
  <c r="N109" i="1"/>
  <c r="M109" i="1" s="1"/>
  <c r="N108" i="1"/>
  <c r="M108" i="1" s="1"/>
  <c r="N107" i="1"/>
  <c r="N106" i="1"/>
  <c r="M106" i="1" s="1"/>
  <c r="N105" i="1"/>
  <c r="N104" i="1"/>
  <c r="M104" i="1" s="1"/>
  <c r="N103" i="1"/>
  <c r="N102" i="1"/>
  <c r="M102" i="1" s="1"/>
  <c r="N101" i="1"/>
  <c r="N100" i="1"/>
  <c r="M100" i="1" s="1"/>
  <c r="N99" i="1"/>
  <c r="N98" i="1"/>
  <c r="M98" i="1" s="1"/>
  <c r="N97" i="1"/>
  <c r="N96" i="1"/>
  <c r="M96" i="1" s="1"/>
  <c r="N95" i="1"/>
  <c r="N94" i="1"/>
  <c r="M94" i="1" s="1"/>
  <c r="N93" i="1"/>
  <c r="N92" i="1"/>
  <c r="M92" i="1" s="1"/>
  <c r="N91" i="1"/>
  <c r="N90" i="1"/>
  <c r="M90" i="1" s="1"/>
  <c r="N89" i="1"/>
  <c r="N88" i="1"/>
  <c r="M88" i="1" s="1"/>
  <c r="N87" i="1"/>
  <c r="N86" i="1"/>
  <c r="M86" i="1" s="1"/>
  <c r="N85" i="1"/>
  <c r="N84" i="1"/>
  <c r="M84" i="1" s="1"/>
  <c r="N83" i="1"/>
  <c r="N82" i="1"/>
  <c r="M82" i="1" s="1"/>
  <c r="N81" i="1"/>
  <c r="N80" i="1"/>
  <c r="M80" i="1" s="1"/>
  <c r="N79" i="1"/>
  <c r="N78" i="1"/>
  <c r="M78" i="1" s="1"/>
  <c r="N77" i="1"/>
  <c r="N76" i="1"/>
  <c r="M76" i="1" s="1"/>
  <c r="N75" i="1"/>
  <c r="M75" i="1" s="1"/>
  <c r="N74" i="1"/>
  <c r="M74" i="1" s="1"/>
  <c r="N73" i="1"/>
  <c r="N72" i="1"/>
  <c r="M72" i="1" s="1"/>
  <c r="N71" i="1"/>
  <c r="N70" i="1"/>
  <c r="M70" i="1" s="1"/>
  <c r="N69" i="1"/>
  <c r="N68" i="1"/>
  <c r="N67" i="1"/>
  <c r="N66" i="1"/>
  <c r="M66" i="1" s="1"/>
  <c r="N65" i="1"/>
  <c r="N64" i="1"/>
  <c r="M64" i="1" s="1"/>
  <c r="N63" i="1"/>
  <c r="N62" i="1"/>
  <c r="M62" i="1" s="1"/>
  <c r="N61" i="1"/>
  <c r="N60" i="1"/>
  <c r="M60" i="1" s="1"/>
  <c r="N59" i="1"/>
  <c r="N58" i="1"/>
  <c r="M58" i="1" s="1"/>
  <c r="N57" i="1"/>
  <c r="M57" i="1" s="1"/>
  <c r="N56" i="1"/>
  <c r="M56" i="1" s="1"/>
  <c r="N55" i="1"/>
  <c r="N54" i="1"/>
  <c r="M54" i="1" s="1"/>
  <c r="N53" i="1"/>
  <c r="N52" i="1"/>
  <c r="M52" i="1" s="1"/>
  <c r="N51" i="1"/>
  <c r="M51" i="1" s="1"/>
  <c r="N50" i="1"/>
  <c r="M50" i="1" s="1"/>
  <c r="N49" i="1"/>
  <c r="N48" i="1"/>
  <c r="N47" i="1"/>
  <c r="N46" i="1"/>
  <c r="M46" i="1" s="1"/>
  <c r="N45" i="1"/>
  <c r="M45" i="1" s="1"/>
  <c r="N44" i="1"/>
  <c r="M44" i="1" s="1"/>
  <c r="N43" i="1"/>
  <c r="N42" i="1"/>
  <c r="M42" i="1" s="1"/>
  <c r="N41" i="1"/>
  <c r="N40" i="1"/>
  <c r="M40" i="1" s="1"/>
  <c r="N39" i="1"/>
  <c r="N38" i="1"/>
  <c r="M38" i="1" s="1"/>
  <c r="N37" i="1"/>
  <c r="N36" i="1"/>
  <c r="N35" i="1"/>
  <c r="M35" i="1" s="1"/>
  <c r="N34" i="1"/>
  <c r="M34" i="1" s="1"/>
  <c r="N33" i="1"/>
  <c r="N32" i="1"/>
  <c r="M32" i="1" s="1"/>
  <c r="N31" i="1"/>
  <c r="N30" i="1"/>
  <c r="M30" i="1" s="1"/>
  <c r="N29" i="1"/>
  <c r="N28" i="1"/>
  <c r="M28" i="1" s="1"/>
  <c r="N27" i="1"/>
  <c r="M27" i="1" s="1"/>
  <c r="N26" i="1"/>
  <c r="M26" i="1" s="1"/>
  <c r="N25" i="1"/>
  <c r="N24" i="1"/>
  <c r="N23" i="1"/>
  <c r="M23" i="1" s="1"/>
  <c r="N22" i="1"/>
  <c r="M22" i="1" s="1"/>
  <c r="N21" i="1"/>
  <c r="N20" i="1"/>
  <c r="M20" i="1" s="1"/>
  <c r="N19" i="1"/>
  <c r="N18" i="1"/>
  <c r="M18" i="1" s="1"/>
  <c r="N17" i="1"/>
  <c r="N16" i="1"/>
  <c r="M16" i="1" s="1"/>
  <c r="N15" i="1"/>
  <c r="N14" i="1"/>
  <c r="M14" i="1" s="1"/>
  <c r="N13" i="1"/>
  <c r="N12" i="1"/>
  <c r="M12" i="1" s="1"/>
  <c r="N11" i="1"/>
  <c r="N10" i="1"/>
  <c r="N8" i="1"/>
  <c r="N9" i="1"/>
  <c r="M9" i="1" s="1"/>
  <c r="N7" i="1"/>
  <c r="N6" i="1"/>
  <c r="M6" i="1" s="1"/>
  <c r="N5" i="1"/>
  <c r="N4" i="1"/>
  <c r="M4" i="1" s="1"/>
  <c r="N3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M7" i="1"/>
  <c r="M8" i="1"/>
  <c r="M10" i="1"/>
  <c r="M11" i="1"/>
  <c r="M13" i="1"/>
  <c r="M15" i="1"/>
  <c r="M17" i="1"/>
  <c r="M19" i="1"/>
  <c r="M21" i="1"/>
  <c r="M24" i="1"/>
  <c r="M25" i="1"/>
  <c r="M29" i="1"/>
  <c r="M31" i="1"/>
  <c r="M33" i="1"/>
  <c r="M36" i="1"/>
  <c r="M37" i="1"/>
  <c r="M39" i="1"/>
  <c r="M41" i="1"/>
  <c r="M43" i="1"/>
  <c r="M47" i="1"/>
  <c r="M48" i="1"/>
  <c r="M49" i="1"/>
  <c r="M53" i="1"/>
  <c r="M55" i="1"/>
  <c r="M59" i="1"/>
  <c r="M61" i="1"/>
  <c r="M63" i="1"/>
  <c r="M65" i="1"/>
  <c r="M67" i="1"/>
  <c r="M68" i="1"/>
  <c r="M69" i="1"/>
  <c r="M71" i="1"/>
  <c r="M73" i="1"/>
  <c r="M77" i="1"/>
  <c r="M79" i="1"/>
  <c r="M81" i="1"/>
  <c r="M83" i="1"/>
  <c r="M85" i="1"/>
  <c r="M87" i="1"/>
  <c r="M89" i="1"/>
  <c r="M91" i="1"/>
  <c r="M93" i="1"/>
  <c r="M95" i="1"/>
  <c r="M97" i="1"/>
  <c r="M99" i="1"/>
  <c r="M101" i="1"/>
  <c r="M103" i="1"/>
  <c r="M105" i="1"/>
  <c r="M107" i="1"/>
  <c r="M111" i="1"/>
  <c r="M112" i="1"/>
  <c r="M113" i="1"/>
  <c r="M115" i="1"/>
  <c r="M116" i="1"/>
  <c r="M117" i="1"/>
  <c r="M119" i="1"/>
  <c r="M121" i="1"/>
  <c r="M123" i="1"/>
  <c r="M125" i="1"/>
  <c r="M127" i="1"/>
  <c r="M129" i="1"/>
  <c r="M131" i="1"/>
  <c r="M135" i="1"/>
  <c r="M139" i="1"/>
  <c r="M143" i="1"/>
  <c r="M145" i="1"/>
  <c r="M147" i="1"/>
  <c r="M148" i="1"/>
  <c r="M149" i="1"/>
  <c r="M151" i="1"/>
  <c r="M155" i="1"/>
  <c r="M157" i="1"/>
  <c r="M159" i="1"/>
  <c r="M161" i="1"/>
  <c r="M165" i="1"/>
  <c r="M167" i="1"/>
  <c r="M169" i="1"/>
  <c r="M171" i="1"/>
  <c r="M175" i="1"/>
  <c r="M179" i="1"/>
  <c r="M180" i="1"/>
  <c r="M183" i="1"/>
  <c r="M185" i="1"/>
  <c r="M187" i="1"/>
  <c r="M191" i="1"/>
  <c r="M192" i="1"/>
  <c r="M195" i="1"/>
  <c r="M197" i="1"/>
  <c r="M199" i="1"/>
  <c r="M201" i="1"/>
  <c r="M203" i="1"/>
  <c r="M205" i="1"/>
  <c r="M207" i="1"/>
  <c r="M209" i="1"/>
  <c r="M211" i="1"/>
  <c r="M213" i="1"/>
  <c r="M215" i="1"/>
  <c r="M219" i="1"/>
  <c r="M220" i="1"/>
  <c r="M221" i="1"/>
  <c r="M223" i="1"/>
  <c r="M224" i="1"/>
  <c r="M225" i="1"/>
  <c r="M227" i="1"/>
  <c r="M228" i="1"/>
  <c r="M229" i="1"/>
  <c r="M231" i="1"/>
  <c r="M233" i="1"/>
  <c r="M235" i="1"/>
  <c r="M237" i="1"/>
  <c r="M239" i="1"/>
  <c r="M241" i="1"/>
  <c r="M242" i="1"/>
  <c r="M243" i="1"/>
  <c r="M249" i="1"/>
  <c r="M251" i="1"/>
  <c r="M253" i="1"/>
  <c r="M255" i="1"/>
  <c r="M257" i="1"/>
  <c r="M258" i="1"/>
  <c r="M259" i="1"/>
  <c r="M261" i="1"/>
  <c r="M263" i="1"/>
  <c r="M265" i="1"/>
  <c r="M268" i="1"/>
  <c r="M269" i="1"/>
  <c r="M271" i="1"/>
  <c r="M273" i="1"/>
  <c r="M275" i="1"/>
  <c r="M277" i="1"/>
  <c r="M279" i="1"/>
  <c r="M281" i="1"/>
  <c r="M283" i="1"/>
  <c r="M284" i="1"/>
  <c r="M285" i="1"/>
  <c r="M287" i="1"/>
  <c r="M289" i="1"/>
  <c r="M293" i="1"/>
  <c r="M294" i="1"/>
  <c r="M295" i="1"/>
  <c r="M297" i="1"/>
  <c r="M299" i="1"/>
  <c r="M301" i="1"/>
  <c r="M303" i="1"/>
  <c r="M305" i="1"/>
  <c r="M307" i="1"/>
  <c r="M309" i="1"/>
  <c r="M311" i="1"/>
  <c r="M313" i="1"/>
  <c r="M315" i="1"/>
  <c r="M317" i="1"/>
  <c r="M320" i="1"/>
  <c r="M321" i="1"/>
  <c r="M3" i="1"/>
  <c r="M5" i="1"/>
  <c r="N2" i="1"/>
  <c r="M2" i="1" s="1"/>
  <c r="AE2" i="1"/>
  <c r="V2" i="1"/>
</calcChain>
</file>

<file path=xl/sharedStrings.xml><?xml version="1.0" encoding="utf-8"?>
<sst xmlns="http://schemas.openxmlformats.org/spreadsheetml/2006/main" count="7113" uniqueCount="131">
  <si>
    <t>Experiment</t>
  </si>
  <si>
    <t>Location</t>
  </si>
  <si>
    <t>Structure</t>
  </si>
  <si>
    <t>Position</t>
  </si>
  <si>
    <t>Species</t>
  </si>
  <si>
    <t>Type</t>
  </si>
  <si>
    <t>Origin</t>
  </si>
  <si>
    <t>Comments</t>
  </si>
  <si>
    <t>Date_0</t>
  </si>
  <si>
    <t>Length_0</t>
  </si>
  <si>
    <t>Width1_0</t>
  </si>
  <si>
    <t>Width2_0</t>
  </si>
  <si>
    <t>EV_0</t>
  </si>
  <si>
    <t>Condition_0</t>
  </si>
  <si>
    <t>Cause_0</t>
  </si>
  <si>
    <t>SGR_0</t>
  </si>
  <si>
    <t>Comments_0</t>
  </si>
  <si>
    <t>Date_1</t>
  </si>
  <si>
    <t>Length_1</t>
  </si>
  <si>
    <t>Width1_1</t>
  </si>
  <si>
    <t>Width2_1</t>
  </si>
  <si>
    <t>EV_1</t>
  </si>
  <si>
    <t>Condition_1</t>
  </si>
  <si>
    <t>Cause_1</t>
  </si>
  <si>
    <t>SGR_1</t>
  </si>
  <si>
    <t>Comments_1</t>
  </si>
  <si>
    <t>Date_2</t>
  </si>
  <si>
    <t>Length_2</t>
  </si>
  <si>
    <t>Width1_2</t>
  </si>
  <si>
    <t>Width2_2</t>
  </si>
  <si>
    <t>EV_2</t>
  </si>
  <si>
    <t>Condition_2</t>
  </si>
  <si>
    <t>Cause_2</t>
  </si>
  <si>
    <t>SGR_2</t>
  </si>
  <si>
    <t>Comments_2</t>
  </si>
  <si>
    <t>Firefly</t>
  </si>
  <si>
    <t>Mini nursery</t>
  </si>
  <si>
    <t>Bleaching 2022</t>
  </si>
  <si>
    <t>Pocillopora damicornis</t>
  </si>
  <si>
    <t>II31</t>
  </si>
  <si>
    <t>II32</t>
  </si>
  <si>
    <t>II33</t>
  </si>
  <si>
    <t>II34</t>
  </si>
  <si>
    <t>II35</t>
  </si>
  <si>
    <t>II36</t>
  </si>
  <si>
    <t>II37</t>
  </si>
  <si>
    <t>II38</t>
  </si>
  <si>
    <t>II39</t>
  </si>
  <si>
    <t>II40</t>
  </si>
  <si>
    <t>IS31</t>
  </si>
  <si>
    <t>IS32</t>
  </si>
  <si>
    <t>IS33</t>
  </si>
  <si>
    <t>IS34</t>
  </si>
  <si>
    <t>IS35</t>
  </si>
  <si>
    <t>IS36</t>
  </si>
  <si>
    <t>IS37</t>
  </si>
  <si>
    <t>IS38</t>
  </si>
  <si>
    <t>IS39</t>
  </si>
  <si>
    <t>IS40</t>
  </si>
  <si>
    <t>SI31</t>
  </si>
  <si>
    <t>SI32</t>
  </si>
  <si>
    <t>SI33</t>
  </si>
  <si>
    <t>SI34</t>
  </si>
  <si>
    <t>SI35</t>
  </si>
  <si>
    <t>SI36</t>
  </si>
  <si>
    <t>SI37</t>
  </si>
  <si>
    <t>SI38</t>
  </si>
  <si>
    <t>SI39</t>
  </si>
  <si>
    <t>SI40</t>
  </si>
  <si>
    <t>SS31</t>
  </si>
  <si>
    <t>SS32</t>
  </si>
  <si>
    <t>SS33</t>
  </si>
  <si>
    <t>SS34</t>
  </si>
  <si>
    <t>SS35</t>
  </si>
  <si>
    <t>SS36</t>
  </si>
  <si>
    <t>SS37</t>
  </si>
  <si>
    <t>SS38</t>
  </si>
  <si>
    <t>SS39</t>
  </si>
  <si>
    <t>SS40</t>
  </si>
  <si>
    <t>Intertidal</t>
  </si>
  <si>
    <t>Subtidal</t>
  </si>
  <si>
    <t>1 cm difference</t>
  </si>
  <si>
    <t>missing in bleaching data</t>
  </si>
  <si>
    <t>missing</t>
  </si>
  <si>
    <t>dead</t>
  </si>
  <si>
    <t>2nd picture only measured width, length couldn't be measured</t>
  </si>
  <si>
    <t>&gt; 1 cm difference</t>
  </si>
  <si>
    <t>II_31</t>
  </si>
  <si>
    <t>II_32</t>
  </si>
  <si>
    <t>II_33</t>
  </si>
  <si>
    <t>II_34</t>
  </si>
  <si>
    <t>II_35</t>
  </si>
  <si>
    <t>II_36</t>
  </si>
  <si>
    <t>II_37</t>
  </si>
  <si>
    <t>II_38</t>
  </si>
  <si>
    <t>II_39</t>
  </si>
  <si>
    <t>II_40</t>
  </si>
  <si>
    <t>IS_31</t>
  </si>
  <si>
    <t>IS_32</t>
  </si>
  <si>
    <t>IS_33</t>
  </si>
  <si>
    <t>IS_34</t>
  </si>
  <si>
    <t>IS_35</t>
  </si>
  <si>
    <t>IS_36</t>
  </si>
  <si>
    <t>IS_37</t>
  </si>
  <si>
    <t>IS_38</t>
  </si>
  <si>
    <t>IS_39</t>
  </si>
  <si>
    <t>IS_40</t>
  </si>
  <si>
    <t>SI_31</t>
  </si>
  <si>
    <t>SI_32</t>
  </si>
  <si>
    <t>SI_33</t>
  </si>
  <si>
    <t>SI_34</t>
  </si>
  <si>
    <t>SI_35</t>
  </si>
  <si>
    <t>SI_36</t>
  </si>
  <si>
    <t>SI_37</t>
  </si>
  <si>
    <t>SI_38</t>
  </si>
  <si>
    <t>SI_39</t>
  </si>
  <si>
    <t>SI_40</t>
  </si>
  <si>
    <t>SS_31</t>
  </si>
  <si>
    <t>SS_32</t>
  </si>
  <si>
    <t>SS_33</t>
  </si>
  <si>
    <t>SS_34</t>
  </si>
  <si>
    <t>SS_35</t>
  </si>
  <si>
    <t>SS_36</t>
  </si>
  <si>
    <t>SS_37</t>
  </si>
  <si>
    <t>SS_38</t>
  </si>
  <si>
    <t>SS_39</t>
  </si>
  <si>
    <t>SS_40</t>
  </si>
  <si>
    <t>&gt;1 cm difference. 1st picture was probably taken where more algae was on fragment then the other side</t>
  </si>
  <si>
    <t>&gt;1 cm difference. Due to large algae cover</t>
  </si>
  <si>
    <t>&gt;1 cm difference</t>
  </si>
  <si>
    <t>&gt;1 cm difference. 2nd picture fragment mostly 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</si>
</sst>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0.000"/>
    <numFmt numFmtId="166" formatCode="d&quot;-&quot;mmm&quot;-&quot;yyyy"/>
    <numFmt numFmtId="167" formatCode="0.0"/>
    <numFmt numFmtId="168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2" fillId="0" borderId="0" xfId="0" applyFont="1"/>
    <xf numFmtId="3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" fontId="0" fillId="0" borderId="0" xfId="0" applyNumberFormat="1"/>
    <xf numFmtId="14" fontId="0" fillId="0" borderId="0" xfId="0" applyNumberFormat="1"/>
    <xf numFmtId="168" fontId="0" fillId="0" borderId="0" xfId="0" applyNumberFormat="1"/>
    <xf numFmtId="14" fontId="1" fillId="0" borderId="0" xfId="0" applyNumberFormat="1" applyFont="1"/>
    <xf numFmtId="168" fontId="1" fillId="0" borderId="0" xfId="0" applyNumberFormat="1" applyFont="1"/>
    <xf numFmtId="1" fontId="1" fillId="0" borderId="0" xfId="0" applyNumberFormat="1" applyFont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956B-24D7-334E-9D30-4961E0F07CF4}">
  <dimension ref="A1:AI321"/>
  <sheetViews>
    <sheetView tabSelected="1" topLeftCell="A176" zoomScaleNormal="100" workbookViewId="0">
      <pane xSplit="4" topLeftCell="E1" activePane="topRight" state="frozen"/>
      <selection pane="topRight" activeCell="C250" sqref="C250"/>
    </sheetView>
  </sheetViews>
  <sheetFormatPr baseColWidth="10" defaultRowHeight="16" x14ac:dyDescent="0.2"/>
  <cols>
    <col min="10" max="12" width="10.83203125" style="3"/>
    <col min="18" max="18" width="12.6640625" style="17" bestFit="1" customWidth="1"/>
    <col min="19" max="21" width="10.83203125" style="3"/>
    <col min="26" max="26" width="12" bestFit="1" customWidth="1"/>
    <col min="27" max="27" width="11.5" style="18" bestFit="1" customWidth="1"/>
    <col min="28" max="30" width="10.83203125" style="3"/>
    <col min="32" max="32" width="10.83203125" style="16"/>
  </cols>
  <sheetData>
    <row r="1" spans="1:35" x14ac:dyDescent="0.2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3" t="s">
        <v>8</v>
      </c>
      <c r="J1" s="14" t="s">
        <v>9</v>
      </c>
      <c r="K1" s="14" t="s">
        <v>10</v>
      </c>
      <c r="L1" s="14" t="s">
        <v>11</v>
      </c>
      <c r="M1" s="12" t="s">
        <v>12</v>
      </c>
      <c r="N1" s="12" t="s">
        <v>13</v>
      </c>
      <c r="O1" s="11" t="s">
        <v>14</v>
      </c>
      <c r="P1" s="15" t="s">
        <v>15</v>
      </c>
      <c r="Q1" s="11" t="s">
        <v>16</v>
      </c>
      <c r="R1" s="19" t="s">
        <v>17</v>
      </c>
      <c r="S1" s="14" t="s">
        <v>18</v>
      </c>
      <c r="T1" s="14" t="s">
        <v>19</v>
      </c>
      <c r="U1" s="14" t="s">
        <v>20</v>
      </c>
      <c r="V1" s="12" t="s">
        <v>21</v>
      </c>
      <c r="W1" s="12" t="s">
        <v>22</v>
      </c>
      <c r="X1" s="11" t="s">
        <v>23</v>
      </c>
      <c r="Y1" s="15" t="s">
        <v>24</v>
      </c>
      <c r="Z1" s="11" t="s">
        <v>25</v>
      </c>
      <c r="AA1" s="20" t="s">
        <v>26</v>
      </c>
      <c r="AB1" s="14" t="s">
        <v>27</v>
      </c>
      <c r="AC1" s="14" t="s">
        <v>28</v>
      </c>
      <c r="AD1" s="14" t="s">
        <v>29</v>
      </c>
      <c r="AE1" s="12" t="s">
        <v>30</v>
      </c>
      <c r="AF1" s="21" t="s">
        <v>31</v>
      </c>
      <c r="AG1" s="11" t="s">
        <v>32</v>
      </c>
      <c r="AH1" s="15" t="s">
        <v>33</v>
      </c>
      <c r="AI1" s="11" t="s">
        <v>34</v>
      </c>
    </row>
    <row r="2" spans="1:35" x14ac:dyDescent="0.2">
      <c r="A2" s="1" t="s">
        <v>37</v>
      </c>
      <c r="B2" t="s">
        <v>35</v>
      </c>
      <c r="C2" s="7" t="s">
        <v>87</v>
      </c>
      <c r="D2">
        <v>1</v>
      </c>
      <c r="E2" s="10" t="s">
        <v>38</v>
      </c>
      <c r="F2" s="1" t="s">
        <v>36</v>
      </c>
      <c r="G2" s="1" t="s">
        <v>79</v>
      </c>
      <c r="H2" s="1"/>
      <c r="I2" s="18">
        <v>44867</v>
      </c>
      <c r="J2" s="3">
        <v>1.86</v>
      </c>
      <c r="K2" s="3">
        <v>2.21</v>
      </c>
      <c r="L2" s="3">
        <v>1.76</v>
      </c>
      <c r="M2" s="2">
        <f t="shared" ref="M2:M65" si="0">IF(N2=0,"",PI()*((K2+L2)/4)^2*J2)</f>
        <v>5.7560405897732414</v>
      </c>
      <c r="N2" s="2">
        <f>100</f>
        <v>100</v>
      </c>
      <c r="O2" s="1"/>
      <c r="P2" s="1"/>
      <c r="Q2" s="1"/>
      <c r="R2" s="18">
        <v>44910</v>
      </c>
      <c r="S2" s="3">
        <v>2.27</v>
      </c>
      <c r="T2" s="3">
        <v>1.82</v>
      </c>
      <c r="U2" s="3">
        <v>1.91</v>
      </c>
      <c r="V2" s="2">
        <f t="shared" ref="V2:V65" si="1">IF(W2=0,"",PI()*((T2+U2)/4)^2*S2)</f>
        <v>6.2011667660246133</v>
      </c>
      <c r="W2" s="2">
        <f>100</f>
        <v>100</v>
      </c>
      <c r="X2" s="6"/>
      <c r="Y2" s="4"/>
      <c r="Z2" s="1"/>
      <c r="AA2" s="18">
        <v>44967</v>
      </c>
      <c r="AB2" s="3">
        <v>1.65</v>
      </c>
      <c r="AC2" s="3">
        <v>0.73</v>
      </c>
      <c r="AD2" s="3">
        <v>0.74</v>
      </c>
      <c r="AE2" s="2">
        <f t="shared" ref="AE2:AE65" si="2">IF(AF2=0,"",PI()*((AC2+AD2)/4)^2*AB2)</f>
        <v>0.70008134265528754</v>
      </c>
      <c r="AF2" s="16">
        <v>17.5</v>
      </c>
      <c r="AG2" s="6"/>
      <c r="AH2" s="4"/>
      <c r="AI2" s="1"/>
    </row>
    <row r="3" spans="1:35" x14ac:dyDescent="0.2">
      <c r="A3" s="1" t="s">
        <v>37</v>
      </c>
      <c r="B3" t="s">
        <v>35</v>
      </c>
      <c r="C3" s="7" t="s">
        <v>87</v>
      </c>
      <c r="D3">
        <v>2</v>
      </c>
      <c r="E3" s="10" t="s">
        <v>38</v>
      </c>
      <c r="F3" s="1" t="s">
        <v>36</v>
      </c>
      <c r="G3" s="1" t="s">
        <v>79</v>
      </c>
      <c r="I3" s="18">
        <v>44867</v>
      </c>
      <c r="J3" s="3">
        <v>2.87</v>
      </c>
      <c r="K3" s="3">
        <v>1.56</v>
      </c>
      <c r="L3" s="3">
        <v>1.35</v>
      </c>
      <c r="M3" s="2">
        <f t="shared" si="0"/>
        <v>4.771970659506807</v>
      </c>
      <c r="N3">
        <f>100</f>
        <v>100</v>
      </c>
      <c r="R3" s="18">
        <v>44910</v>
      </c>
      <c r="S3" s="3">
        <v>3.17</v>
      </c>
      <c r="T3" s="3">
        <v>1.81</v>
      </c>
      <c r="U3" s="3">
        <v>1.84</v>
      </c>
      <c r="V3" s="2">
        <f t="shared" si="1"/>
        <v>8.2922976227510361</v>
      </c>
      <c r="W3" s="2">
        <f>100</f>
        <v>100</v>
      </c>
      <c r="Y3" s="4"/>
      <c r="AA3" s="18">
        <v>44967</v>
      </c>
      <c r="AB3" s="3">
        <v>3.78</v>
      </c>
      <c r="AC3" s="3">
        <v>2.2799999999999998</v>
      </c>
      <c r="AD3" s="3">
        <v>2.0299999999999998</v>
      </c>
      <c r="AE3" s="2">
        <f t="shared" si="2"/>
        <v>13.787204907817532</v>
      </c>
      <c r="AF3" s="16">
        <v>60</v>
      </c>
    </row>
    <row r="4" spans="1:35" x14ac:dyDescent="0.2">
      <c r="A4" s="1" t="s">
        <v>37</v>
      </c>
      <c r="B4" t="s">
        <v>35</v>
      </c>
      <c r="C4" s="7" t="s">
        <v>87</v>
      </c>
      <c r="D4">
        <v>3</v>
      </c>
      <c r="E4" s="10" t="s">
        <v>38</v>
      </c>
      <c r="F4" s="1" t="s">
        <v>36</v>
      </c>
      <c r="G4" s="1" t="s">
        <v>79</v>
      </c>
      <c r="I4" s="18">
        <v>44867</v>
      </c>
      <c r="J4" s="3">
        <v>2.46</v>
      </c>
      <c r="K4" s="3">
        <v>1.64</v>
      </c>
      <c r="L4" s="3">
        <v>0.91</v>
      </c>
      <c r="M4" s="2">
        <f t="shared" si="0"/>
        <v>3.140836707857523</v>
      </c>
      <c r="N4">
        <f>100</f>
        <v>100</v>
      </c>
      <c r="R4" s="18">
        <v>44910</v>
      </c>
      <c r="S4" s="3">
        <v>2.29</v>
      </c>
      <c r="T4" s="3">
        <v>1.91</v>
      </c>
      <c r="U4" s="3">
        <v>1.39</v>
      </c>
      <c r="V4" s="2">
        <f t="shared" si="1"/>
        <v>4.8965844846554756</v>
      </c>
      <c r="W4" s="2">
        <f>(85+95)/2</f>
        <v>90</v>
      </c>
      <c r="Y4" s="4"/>
      <c r="AA4" s="18">
        <v>44967</v>
      </c>
      <c r="AE4" s="2" t="str">
        <f t="shared" si="2"/>
        <v/>
      </c>
      <c r="AF4" s="16">
        <v>0</v>
      </c>
      <c r="AG4" t="s">
        <v>84</v>
      </c>
    </row>
    <row r="5" spans="1:35" x14ac:dyDescent="0.2">
      <c r="A5" s="1" t="s">
        <v>37</v>
      </c>
      <c r="B5" t="s">
        <v>35</v>
      </c>
      <c r="C5" s="7" t="s">
        <v>87</v>
      </c>
      <c r="D5">
        <v>4</v>
      </c>
      <c r="E5" s="10" t="s">
        <v>38</v>
      </c>
      <c r="F5" s="1" t="s">
        <v>36</v>
      </c>
      <c r="G5" s="1" t="s">
        <v>79</v>
      </c>
      <c r="I5" s="18">
        <v>44867</v>
      </c>
      <c r="J5" s="3">
        <v>1.8</v>
      </c>
      <c r="K5" s="3">
        <v>1.99</v>
      </c>
      <c r="L5" s="3">
        <v>0.94</v>
      </c>
      <c r="M5" s="2">
        <f t="shared" si="0"/>
        <v>3.0341541118278381</v>
      </c>
      <c r="N5">
        <f>100</f>
        <v>100</v>
      </c>
      <c r="R5" s="18">
        <v>44910</v>
      </c>
      <c r="S5" s="3">
        <v>2.2200000000000002</v>
      </c>
      <c r="T5" s="3">
        <v>2.42</v>
      </c>
      <c r="U5" s="3">
        <v>0.94</v>
      </c>
      <c r="V5" s="2">
        <f t="shared" si="1"/>
        <v>4.9210912635479671</v>
      </c>
      <c r="W5" s="2">
        <f>(95+100)/2</f>
        <v>97.5</v>
      </c>
      <c r="Y5" s="4"/>
      <c r="AA5" s="18">
        <v>44967</v>
      </c>
      <c r="AE5" s="2" t="str">
        <f t="shared" si="2"/>
        <v/>
      </c>
      <c r="AF5" s="16">
        <v>0</v>
      </c>
      <c r="AG5" t="s">
        <v>84</v>
      </c>
    </row>
    <row r="6" spans="1:35" x14ac:dyDescent="0.2">
      <c r="A6" s="1" t="s">
        <v>37</v>
      </c>
      <c r="B6" t="s">
        <v>35</v>
      </c>
      <c r="C6" s="7" t="s">
        <v>87</v>
      </c>
      <c r="D6">
        <v>5</v>
      </c>
      <c r="E6" s="10" t="s">
        <v>38</v>
      </c>
      <c r="F6" s="1" t="s">
        <v>36</v>
      </c>
      <c r="G6" s="1" t="s">
        <v>79</v>
      </c>
      <c r="I6" s="18">
        <v>44867</v>
      </c>
      <c r="J6" s="3">
        <v>2.94</v>
      </c>
      <c r="K6" s="3">
        <v>1.74</v>
      </c>
      <c r="L6" s="3">
        <v>1.04</v>
      </c>
      <c r="M6" s="2">
        <f t="shared" si="0"/>
        <v>4.461355307010618</v>
      </c>
      <c r="N6">
        <f>100</f>
        <v>100</v>
      </c>
      <c r="R6" s="18">
        <v>44910</v>
      </c>
      <c r="S6" s="3">
        <v>3.22</v>
      </c>
      <c r="T6" s="3">
        <v>1.95</v>
      </c>
      <c r="U6" s="3">
        <v>1.44</v>
      </c>
      <c r="V6" s="2">
        <f t="shared" si="1"/>
        <v>7.2658287580317502</v>
      </c>
      <c r="W6" s="2">
        <f>(90+100)/2</f>
        <v>95</v>
      </c>
      <c r="Y6" s="4"/>
      <c r="AA6" s="18">
        <v>44967</v>
      </c>
      <c r="AE6" s="2" t="str">
        <f t="shared" si="2"/>
        <v/>
      </c>
      <c r="AF6" s="16">
        <v>0</v>
      </c>
      <c r="AG6" t="s">
        <v>84</v>
      </c>
    </row>
    <row r="7" spans="1:35" x14ac:dyDescent="0.2">
      <c r="A7" s="1" t="s">
        <v>37</v>
      </c>
      <c r="B7" t="s">
        <v>35</v>
      </c>
      <c r="C7" s="7" t="s">
        <v>87</v>
      </c>
      <c r="D7">
        <v>6</v>
      </c>
      <c r="E7" s="10" t="s">
        <v>38</v>
      </c>
      <c r="F7" s="1" t="s">
        <v>36</v>
      </c>
      <c r="G7" s="1" t="s">
        <v>79</v>
      </c>
      <c r="I7" s="18">
        <v>44867</v>
      </c>
      <c r="J7" s="3">
        <v>2.69</v>
      </c>
      <c r="K7" s="3">
        <v>1.91</v>
      </c>
      <c r="L7" s="3">
        <v>1.54</v>
      </c>
      <c r="M7" s="2">
        <f t="shared" si="0"/>
        <v>6.2866656027911416</v>
      </c>
      <c r="N7">
        <f>100</f>
        <v>100</v>
      </c>
      <c r="R7" s="18">
        <v>44910</v>
      </c>
      <c r="S7" s="3">
        <v>2.59</v>
      </c>
      <c r="T7" s="3">
        <v>2.11</v>
      </c>
      <c r="U7" s="3">
        <v>1.98</v>
      </c>
      <c r="V7" s="2">
        <f t="shared" si="1"/>
        <v>8.5069968135909306</v>
      </c>
      <c r="W7" s="2">
        <f>(90+85)/2</f>
        <v>87.5</v>
      </c>
      <c r="Y7" s="4"/>
      <c r="AA7" s="18">
        <v>44967</v>
      </c>
      <c r="AE7" s="2" t="str">
        <f t="shared" si="2"/>
        <v/>
      </c>
      <c r="AF7" s="16">
        <v>0</v>
      </c>
      <c r="AG7" t="s">
        <v>84</v>
      </c>
    </row>
    <row r="8" spans="1:35" x14ac:dyDescent="0.2">
      <c r="A8" s="1" t="s">
        <v>37</v>
      </c>
      <c r="B8" t="s">
        <v>35</v>
      </c>
      <c r="C8" s="7" t="s">
        <v>87</v>
      </c>
      <c r="D8">
        <v>7</v>
      </c>
      <c r="E8" s="10" t="s">
        <v>38</v>
      </c>
      <c r="F8" s="1" t="s">
        <v>36</v>
      </c>
      <c r="G8" s="1" t="s">
        <v>79</v>
      </c>
      <c r="I8" s="18">
        <v>44867</v>
      </c>
      <c r="J8" s="3">
        <v>2.27</v>
      </c>
      <c r="K8" s="3">
        <v>1.53</v>
      </c>
      <c r="L8" s="3">
        <v>0.88</v>
      </c>
      <c r="M8" s="2">
        <f t="shared" si="0"/>
        <v>2.5887483338302983</v>
      </c>
      <c r="N8">
        <f>100</f>
        <v>100</v>
      </c>
      <c r="R8" s="18">
        <v>44910</v>
      </c>
      <c r="S8" s="3">
        <v>2.57</v>
      </c>
      <c r="T8" s="3">
        <v>2.52</v>
      </c>
      <c r="U8" s="3">
        <v>1.68</v>
      </c>
      <c r="V8" s="2">
        <f t="shared" si="1"/>
        <v>8.9014671644976584</v>
      </c>
      <c r="W8" s="2">
        <f>(90+100)/2</f>
        <v>95</v>
      </c>
      <c r="Y8" s="4"/>
      <c r="AA8" s="18">
        <v>44967</v>
      </c>
      <c r="AE8" s="2" t="str">
        <f t="shared" si="2"/>
        <v/>
      </c>
      <c r="AF8" s="16">
        <v>0</v>
      </c>
      <c r="AG8" t="s">
        <v>84</v>
      </c>
    </row>
    <row r="9" spans="1:35" x14ac:dyDescent="0.2">
      <c r="A9" s="1" t="s">
        <v>37</v>
      </c>
      <c r="B9" t="s">
        <v>35</v>
      </c>
      <c r="C9" s="7" t="s">
        <v>87</v>
      </c>
      <c r="D9">
        <v>8</v>
      </c>
      <c r="E9" s="10" t="s">
        <v>38</v>
      </c>
      <c r="F9" s="1" t="s">
        <v>36</v>
      </c>
      <c r="G9" s="1" t="s">
        <v>79</v>
      </c>
      <c r="I9" s="18">
        <v>44867</v>
      </c>
      <c r="J9" s="3">
        <v>2.8</v>
      </c>
      <c r="K9" s="3">
        <v>1.41</v>
      </c>
      <c r="L9" s="3">
        <v>0.89</v>
      </c>
      <c r="M9" s="2">
        <f t="shared" si="0"/>
        <v>2.9083293990607504</v>
      </c>
      <c r="N9">
        <f>100</f>
        <v>100</v>
      </c>
      <c r="R9" s="18">
        <v>44910</v>
      </c>
      <c r="S9" s="3">
        <v>3.14</v>
      </c>
      <c r="T9" s="3">
        <v>1.66</v>
      </c>
      <c r="U9" s="3">
        <v>1.46</v>
      </c>
      <c r="V9" s="2">
        <f t="shared" si="1"/>
        <v>6.0016232071942559</v>
      </c>
      <c r="W9" s="2">
        <f>100</f>
        <v>100</v>
      </c>
      <c r="Y9" s="4"/>
      <c r="AA9" s="18">
        <v>44967</v>
      </c>
      <c r="AE9" s="2" t="str">
        <f t="shared" si="2"/>
        <v/>
      </c>
      <c r="AF9" s="16">
        <v>0</v>
      </c>
      <c r="AG9" t="s">
        <v>84</v>
      </c>
    </row>
    <row r="10" spans="1:35" x14ac:dyDescent="0.2">
      <c r="A10" s="1" t="s">
        <v>37</v>
      </c>
      <c r="B10" t="s">
        <v>35</v>
      </c>
      <c r="C10" s="7" t="s">
        <v>88</v>
      </c>
      <c r="D10">
        <v>1</v>
      </c>
      <c r="E10" s="10" t="s">
        <v>38</v>
      </c>
      <c r="F10" s="1" t="s">
        <v>36</v>
      </c>
      <c r="G10" s="1" t="s">
        <v>79</v>
      </c>
      <c r="I10" s="18">
        <v>44867</v>
      </c>
      <c r="J10" s="3">
        <v>2.9</v>
      </c>
      <c r="K10" s="3">
        <v>0.81</v>
      </c>
      <c r="L10" s="3">
        <v>1.18</v>
      </c>
      <c r="M10" s="2">
        <f t="shared" si="0"/>
        <v>2.2549350684809206</v>
      </c>
      <c r="N10">
        <f>100</f>
        <v>100</v>
      </c>
      <c r="R10" s="18">
        <v>44910</v>
      </c>
      <c r="S10" s="3">
        <v>3</v>
      </c>
      <c r="T10" s="3">
        <v>1.4</v>
      </c>
      <c r="U10" s="3">
        <v>1.1599999999999999</v>
      </c>
      <c r="V10" s="2">
        <f t="shared" si="1"/>
        <v>3.8603890527311364</v>
      </c>
      <c r="W10" s="2">
        <f>(90+90)/2</f>
        <v>90</v>
      </c>
      <c r="Y10" s="4"/>
      <c r="AA10" s="18">
        <v>44967</v>
      </c>
      <c r="AE10" s="2" t="str">
        <f t="shared" si="2"/>
        <v/>
      </c>
      <c r="AF10" s="16">
        <v>0</v>
      </c>
      <c r="AG10" t="s">
        <v>84</v>
      </c>
    </row>
    <row r="11" spans="1:35" x14ac:dyDescent="0.2">
      <c r="A11" s="1" t="s">
        <v>37</v>
      </c>
      <c r="B11" t="s">
        <v>35</v>
      </c>
      <c r="C11" s="7" t="s">
        <v>88</v>
      </c>
      <c r="D11">
        <v>2</v>
      </c>
      <c r="E11" s="10" t="s">
        <v>38</v>
      </c>
      <c r="F11" s="1" t="s">
        <v>36</v>
      </c>
      <c r="G11" s="1" t="s">
        <v>79</v>
      </c>
      <c r="I11" s="18">
        <v>44867</v>
      </c>
      <c r="J11" s="3">
        <v>2.34</v>
      </c>
      <c r="K11" s="3">
        <v>0.93</v>
      </c>
      <c r="L11" s="3">
        <v>0.82</v>
      </c>
      <c r="M11" s="2">
        <f t="shared" si="0"/>
        <v>1.4070898971117407</v>
      </c>
      <c r="N11">
        <f>100</f>
        <v>100</v>
      </c>
      <c r="R11" s="18">
        <v>44910</v>
      </c>
      <c r="S11" s="3">
        <v>3.04</v>
      </c>
      <c r="T11" s="3">
        <v>1.56</v>
      </c>
      <c r="U11" s="3">
        <v>1.23</v>
      </c>
      <c r="V11" s="2">
        <f t="shared" si="1"/>
        <v>4.6463495612135794</v>
      </c>
      <c r="W11" s="2">
        <f>100</f>
        <v>100</v>
      </c>
      <c r="Y11" s="4"/>
      <c r="AA11" s="18">
        <v>44967</v>
      </c>
      <c r="AE11" s="2" t="str">
        <f t="shared" si="2"/>
        <v/>
      </c>
      <c r="AF11" s="16">
        <v>0</v>
      </c>
      <c r="AG11" t="s">
        <v>84</v>
      </c>
    </row>
    <row r="12" spans="1:35" x14ac:dyDescent="0.2">
      <c r="A12" s="1" t="s">
        <v>37</v>
      </c>
      <c r="B12" t="s">
        <v>35</v>
      </c>
      <c r="C12" s="7" t="s">
        <v>88</v>
      </c>
      <c r="D12">
        <v>3</v>
      </c>
      <c r="E12" s="10" t="s">
        <v>38</v>
      </c>
      <c r="F12" s="1" t="s">
        <v>36</v>
      </c>
      <c r="G12" s="1" t="s">
        <v>79</v>
      </c>
      <c r="I12" s="18">
        <v>44867</v>
      </c>
      <c r="J12" s="3">
        <v>2.0099999999999998</v>
      </c>
      <c r="K12" s="3">
        <v>2.3199999999999998</v>
      </c>
      <c r="L12" s="3">
        <v>2.14</v>
      </c>
      <c r="M12" s="2">
        <f t="shared" si="0"/>
        <v>7.8504701187859318</v>
      </c>
      <c r="N12">
        <f>100</f>
        <v>100</v>
      </c>
      <c r="R12" s="18">
        <v>44910</v>
      </c>
      <c r="S12" s="3">
        <v>2.5099999999999998</v>
      </c>
      <c r="T12" s="3">
        <v>2.67</v>
      </c>
      <c r="U12" s="3">
        <v>2.2000000000000002</v>
      </c>
      <c r="V12" s="2">
        <f t="shared" si="1"/>
        <v>11.688574087679291</v>
      </c>
      <c r="W12" s="2">
        <f>100</f>
        <v>100</v>
      </c>
      <c r="Y12" s="4"/>
      <c r="AA12" s="18">
        <v>44967</v>
      </c>
      <c r="AB12" s="3">
        <v>3.34</v>
      </c>
      <c r="AC12" s="3">
        <v>2.35</v>
      </c>
      <c r="AD12" s="3">
        <v>2.94</v>
      </c>
      <c r="AE12" s="2">
        <f t="shared" si="2"/>
        <v>18.352181721515993</v>
      </c>
      <c r="AF12" s="16">
        <v>80</v>
      </c>
    </row>
    <row r="13" spans="1:35" x14ac:dyDescent="0.2">
      <c r="A13" s="1" t="s">
        <v>37</v>
      </c>
      <c r="B13" t="s">
        <v>35</v>
      </c>
      <c r="C13" s="7" t="s">
        <v>88</v>
      </c>
      <c r="D13">
        <v>4</v>
      </c>
      <c r="E13" s="10" t="s">
        <v>38</v>
      </c>
      <c r="F13" s="1" t="s">
        <v>36</v>
      </c>
      <c r="G13" s="1" t="s">
        <v>79</v>
      </c>
      <c r="I13" s="18">
        <v>44867</v>
      </c>
      <c r="J13" s="3">
        <v>1.48</v>
      </c>
      <c r="K13" s="3">
        <v>1.28</v>
      </c>
      <c r="L13" s="3">
        <v>1.1000000000000001</v>
      </c>
      <c r="M13" s="2">
        <f t="shared" si="0"/>
        <v>1.6460594619969473</v>
      </c>
      <c r="N13">
        <f>100</f>
        <v>100</v>
      </c>
      <c r="R13" s="18">
        <v>44910</v>
      </c>
      <c r="S13" s="3">
        <v>2.25</v>
      </c>
      <c r="T13" s="3">
        <v>1.78</v>
      </c>
      <c r="U13" s="3">
        <v>1.51</v>
      </c>
      <c r="V13" s="2">
        <f t="shared" si="1"/>
        <v>4.7819408964920553</v>
      </c>
      <c r="W13" s="2">
        <f>100</f>
        <v>100</v>
      </c>
      <c r="Y13" s="4"/>
      <c r="AA13" s="18">
        <v>44967</v>
      </c>
      <c r="AE13" s="2" t="str">
        <f t="shared" si="2"/>
        <v/>
      </c>
      <c r="AF13" s="16">
        <v>0</v>
      </c>
      <c r="AG13" t="s">
        <v>84</v>
      </c>
    </row>
    <row r="14" spans="1:35" x14ac:dyDescent="0.2">
      <c r="A14" s="1" t="s">
        <v>37</v>
      </c>
      <c r="B14" t="s">
        <v>35</v>
      </c>
      <c r="C14" s="7" t="s">
        <v>88</v>
      </c>
      <c r="D14">
        <v>5</v>
      </c>
      <c r="E14" s="10" t="s">
        <v>38</v>
      </c>
      <c r="F14" s="1" t="s">
        <v>36</v>
      </c>
      <c r="G14" s="1" t="s">
        <v>79</v>
      </c>
      <c r="I14" s="18">
        <v>44867</v>
      </c>
      <c r="J14" s="3">
        <v>2.4500000000000002</v>
      </c>
      <c r="K14" s="3">
        <v>1.88</v>
      </c>
      <c r="L14" s="3">
        <v>1.68</v>
      </c>
      <c r="M14" s="2">
        <f t="shared" si="0"/>
        <v>6.0967160752257632</v>
      </c>
      <c r="N14">
        <f>100</f>
        <v>100</v>
      </c>
      <c r="R14" s="18">
        <v>44910</v>
      </c>
      <c r="S14" s="3">
        <v>3.02</v>
      </c>
      <c r="T14" s="3">
        <v>2.2799999999999998</v>
      </c>
      <c r="U14" s="3">
        <v>2.21</v>
      </c>
      <c r="V14" s="2">
        <f t="shared" si="1"/>
        <v>11.954447663001218</v>
      </c>
      <c r="W14" s="2">
        <f>100</f>
        <v>100</v>
      </c>
      <c r="Y14" s="4"/>
      <c r="AA14" s="18">
        <v>44967</v>
      </c>
      <c r="AB14" s="3">
        <v>4.17</v>
      </c>
      <c r="AC14" s="3">
        <v>3.49</v>
      </c>
      <c r="AD14" s="3">
        <v>3.44</v>
      </c>
      <c r="AE14" s="2">
        <f t="shared" si="2"/>
        <v>39.32171165828332</v>
      </c>
      <c r="AF14" s="16">
        <v>100</v>
      </c>
    </row>
    <row r="15" spans="1:35" x14ac:dyDescent="0.2">
      <c r="A15" s="1" t="s">
        <v>37</v>
      </c>
      <c r="B15" t="s">
        <v>35</v>
      </c>
      <c r="C15" s="7" t="s">
        <v>88</v>
      </c>
      <c r="D15">
        <v>6</v>
      </c>
      <c r="E15" s="10" t="s">
        <v>38</v>
      </c>
      <c r="F15" s="1" t="s">
        <v>36</v>
      </c>
      <c r="G15" s="1" t="s">
        <v>79</v>
      </c>
      <c r="I15" s="18">
        <v>44867</v>
      </c>
      <c r="J15" s="3">
        <v>1.94</v>
      </c>
      <c r="K15" s="3">
        <v>2.35</v>
      </c>
      <c r="L15" s="3">
        <v>1.47</v>
      </c>
      <c r="M15" s="2">
        <f t="shared" si="0"/>
        <v>5.5585094173870493</v>
      </c>
      <c r="N15">
        <f>100</f>
        <v>100</v>
      </c>
      <c r="R15" s="18">
        <v>44910</v>
      </c>
      <c r="S15" s="3">
        <v>2.65</v>
      </c>
      <c r="T15" s="3">
        <v>2.35</v>
      </c>
      <c r="U15" s="3">
        <v>1.82</v>
      </c>
      <c r="V15" s="2">
        <f t="shared" si="1"/>
        <v>9.0479017068200012</v>
      </c>
      <c r="W15" s="2">
        <f>100</f>
        <v>100</v>
      </c>
      <c r="Y15" s="4"/>
      <c r="AA15" s="18">
        <v>44967</v>
      </c>
      <c r="AE15" s="2" t="str">
        <f t="shared" si="2"/>
        <v/>
      </c>
      <c r="AF15" s="16">
        <v>0</v>
      </c>
      <c r="AG15" t="s">
        <v>84</v>
      </c>
    </row>
    <row r="16" spans="1:35" x14ac:dyDescent="0.2">
      <c r="A16" s="1" t="s">
        <v>37</v>
      </c>
      <c r="B16" t="s">
        <v>35</v>
      </c>
      <c r="C16" s="7" t="s">
        <v>88</v>
      </c>
      <c r="D16">
        <v>7</v>
      </c>
      <c r="E16" s="10" t="s">
        <v>38</v>
      </c>
      <c r="F16" s="1" t="s">
        <v>36</v>
      </c>
      <c r="G16" s="1" t="s">
        <v>79</v>
      </c>
      <c r="I16" s="18">
        <v>44867</v>
      </c>
      <c r="J16" s="3">
        <v>2.48</v>
      </c>
      <c r="K16" s="3">
        <v>1.42</v>
      </c>
      <c r="L16" s="3">
        <v>1.1000000000000001</v>
      </c>
      <c r="M16" s="2">
        <f t="shared" si="0"/>
        <v>3.0923073480402765</v>
      </c>
      <c r="N16">
        <f>100</f>
        <v>100</v>
      </c>
      <c r="R16" s="18">
        <v>44910</v>
      </c>
      <c r="S16" s="3">
        <v>2.96</v>
      </c>
      <c r="T16" s="3">
        <v>1.84</v>
      </c>
      <c r="U16" s="3">
        <v>1.56</v>
      </c>
      <c r="V16" s="2">
        <f t="shared" si="1"/>
        <v>6.7186100489671325</v>
      </c>
      <c r="W16" s="2">
        <f>100</f>
        <v>100</v>
      </c>
      <c r="Y16" s="4"/>
      <c r="AA16" s="18">
        <v>44967</v>
      </c>
      <c r="AB16" s="3">
        <v>4.22</v>
      </c>
      <c r="AC16" s="3">
        <v>2.83</v>
      </c>
      <c r="AD16" s="3">
        <v>2.4300000000000002</v>
      </c>
      <c r="AE16" s="2">
        <f t="shared" si="2"/>
        <v>22.925236748024076</v>
      </c>
      <c r="AF16" s="16">
        <v>52.5</v>
      </c>
    </row>
    <row r="17" spans="1:35" x14ac:dyDescent="0.2">
      <c r="A17" s="1" t="s">
        <v>37</v>
      </c>
      <c r="B17" t="s">
        <v>35</v>
      </c>
      <c r="C17" s="7" t="s">
        <v>88</v>
      </c>
      <c r="D17">
        <v>8</v>
      </c>
      <c r="E17" s="10" t="s">
        <v>38</v>
      </c>
      <c r="F17" s="1" t="s">
        <v>36</v>
      </c>
      <c r="G17" s="1" t="s">
        <v>79</v>
      </c>
      <c r="I17" s="18">
        <v>44867</v>
      </c>
      <c r="J17" s="3">
        <v>2.77</v>
      </c>
      <c r="K17" s="3">
        <v>1.37</v>
      </c>
      <c r="L17" s="3">
        <v>1.27</v>
      </c>
      <c r="M17" s="2">
        <f t="shared" si="0"/>
        <v>3.7906833949332883</v>
      </c>
      <c r="N17">
        <f>100</f>
        <v>100</v>
      </c>
      <c r="R17" s="18">
        <v>44910</v>
      </c>
      <c r="S17" s="3">
        <v>3.55</v>
      </c>
      <c r="T17" s="3">
        <v>2.19</v>
      </c>
      <c r="U17" s="3">
        <v>1.85</v>
      </c>
      <c r="V17" s="2">
        <f t="shared" si="1"/>
        <v>11.376822264040666</v>
      </c>
      <c r="W17" s="2">
        <f>100</f>
        <v>100</v>
      </c>
      <c r="Y17" s="4"/>
      <c r="AA17" s="18">
        <v>44967</v>
      </c>
      <c r="AB17" s="3">
        <v>4.58</v>
      </c>
      <c r="AC17" s="3">
        <v>3.68</v>
      </c>
      <c r="AD17" s="3">
        <v>2.81</v>
      </c>
      <c r="AE17" s="2">
        <f t="shared" si="2"/>
        <v>37.877801313523811</v>
      </c>
      <c r="AF17" s="16">
        <v>77.5</v>
      </c>
    </row>
    <row r="18" spans="1:35" x14ac:dyDescent="0.2">
      <c r="A18" s="1" t="s">
        <v>37</v>
      </c>
      <c r="B18" t="s">
        <v>35</v>
      </c>
      <c r="C18" s="7" t="s">
        <v>89</v>
      </c>
      <c r="D18">
        <v>1</v>
      </c>
      <c r="E18" s="10" t="s">
        <v>38</v>
      </c>
      <c r="F18" s="1" t="s">
        <v>36</v>
      </c>
      <c r="G18" s="1" t="s">
        <v>79</v>
      </c>
      <c r="I18" s="18">
        <v>44867</v>
      </c>
      <c r="J18" s="3">
        <v>2.33</v>
      </c>
      <c r="K18" s="3">
        <v>2.0099999999999998</v>
      </c>
      <c r="L18" s="3">
        <v>1.61</v>
      </c>
      <c r="M18" s="2">
        <f t="shared" si="0"/>
        <v>5.9951900108378666</v>
      </c>
      <c r="N18">
        <f>100</f>
        <v>100</v>
      </c>
      <c r="R18" s="18">
        <v>44910</v>
      </c>
      <c r="S18" s="3">
        <v>2.99</v>
      </c>
      <c r="T18" s="3">
        <v>2.98</v>
      </c>
      <c r="U18" s="3">
        <v>2.2400000000000002</v>
      </c>
      <c r="V18" s="2">
        <f t="shared" si="1"/>
        <v>15.997130378350482</v>
      </c>
      <c r="W18" s="2">
        <f>(100+95)/2</f>
        <v>97.5</v>
      </c>
      <c r="Y18" s="4"/>
      <c r="AA18" s="18">
        <v>44967</v>
      </c>
      <c r="AB18" s="3">
        <v>3.27</v>
      </c>
      <c r="AC18" s="3">
        <v>3.22</v>
      </c>
      <c r="AD18" s="3">
        <v>3.06</v>
      </c>
      <c r="AE18" s="2">
        <f>IF(AF18=0,"",PI()*((AC18+AD19)/4)^2*AB18)</f>
        <v>6.6571659944500592</v>
      </c>
      <c r="AF18" s="16">
        <v>62.5</v>
      </c>
    </row>
    <row r="19" spans="1:35" x14ac:dyDescent="0.2">
      <c r="A19" s="1" t="s">
        <v>37</v>
      </c>
      <c r="B19" t="s">
        <v>35</v>
      </c>
      <c r="C19" s="7" t="s">
        <v>89</v>
      </c>
      <c r="D19">
        <v>2</v>
      </c>
      <c r="E19" s="10" t="s">
        <v>38</v>
      </c>
      <c r="F19" s="1" t="s">
        <v>36</v>
      </c>
      <c r="G19" s="1" t="s">
        <v>79</v>
      </c>
      <c r="I19" s="18">
        <v>44867</v>
      </c>
      <c r="J19" s="3">
        <v>3.05</v>
      </c>
      <c r="K19" s="3">
        <v>2</v>
      </c>
      <c r="L19" s="3">
        <v>1.1399999999999999</v>
      </c>
      <c r="M19" s="2">
        <f t="shared" si="0"/>
        <v>5.9045801955230282</v>
      </c>
      <c r="N19">
        <f>100</f>
        <v>100</v>
      </c>
      <c r="R19" s="18">
        <v>44910</v>
      </c>
      <c r="S19" s="3">
        <v>3.6</v>
      </c>
      <c r="T19" s="3">
        <v>2.81</v>
      </c>
      <c r="U19" s="3">
        <v>1.68</v>
      </c>
      <c r="V19" s="2">
        <f t="shared" si="1"/>
        <v>14.250334962518011</v>
      </c>
      <c r="W19" s="2">
        <f>100</f>
        <v>100</v>
      </c>
      <c r="Y19" s="4"/>
      <c r="AA19" s="18">
        <v>44967</v>
      </c>
      <c r="AE19" s="2" t="str">
        <f>IF(AF19=0,"",PI()*((AC19+#REF!)/4)^2*AB19)</f>
        <v/>
      </c>
      <c r="AF19" s="16">
        <v>0</v>
      </c>
      <c r="AG19" t="s">
        <v>84</v>
      </c>
    </row>
    <row r="20" spans="1:35" x14ac:dyDescent="0.2">
      <c r="A20" s="1" t="s">
        <v>37</v>
      </c>
      <c r="B20" t="s">
        <v>35</v>
      </c>
      <c r="C20" s="7" t="s">
        <v>89</v>
      </c>
      <c r="D20">
        <v>3</v>
      </c>
      <c r="E20" s="10" t="s">
        <v>38</v>
      </c>
      <c r="F20" s="1" t="s">
        <v>36</v>
      </c>
      <c r="G20" s="1" t="s">
        <v>79</v>
      </c>
      <c r="I20" s="18">
        <v>44867</v>
      </c>
      <c r="J20" s="3">
        <v>3.15</v>
      </c>
      <c r="K20" s="3">
        <v>1.28</v>
      </c>
      <c r="L20" s="3">
        <v>1.06</v>
      </c>
      <c r="M20" s="2">
        <f t="shared" si="0"/>
        <v>3.3866643695055152</v>
      </c>
      <c r="N20">
        <f>100</f>
        <v>100</v>
      </c>
      <c r="R20" s="18">
        <v>44910</v>
      </c>
      <c r="S20" s="3">
        <v>4.07</v>
      </c>
      <c r="T20" s="3">
        <v>2.2599999999999998</v>
      </c>
      <c r="U20" s="3">
        <v>1.85</v>
      </c>
      <c r="V20" s="2">
        <f t="shared" si="1"/>
        <v>13.499197241454739</v>
      </c>
      <c r="W20" s="2">
        <f>100</f>
        <v>100</v>
      </c>
      <c r="Y20" s="4"/>
      <c r="AA20" s="18">
        <v>44967</v>
      </c>
      <c r="AB20" s="3">
        <v>4.7300000000000004</v>
      </c>
      <c r="AC20" s="3">
        <v>3.33</v>
      </c>
      <c r="AD20" s="3">
        <v>3.74</v>
      </c>
      <c r="AE20" s="2">
        <f t="shared" si="2"/>
        <v>46.422642537618053</v>
      </c>
      <c r="AF20" s="16">
        <v>77.5</v>
      </c>
      <c r="AI20" t="s">
        <v>127</v>
      </c>
    </row>
    <row r="21" spans="1:35" x14ac:dyDescent="0.2">
      <c r="A21" s="1" t="s">
        <v>37</v>
      </c>
      <c r="B21" t="s">
        <v>35</v>
      </c>
      <c r="C21" s="7" t="s">
        <v>89</v>
      </c>
      <c r="D21">
        <v>4</v>
      </c>
      <c r="E21" s="10" t="s">
        <v>38</v>
      </c>
      <c r="F21" s="1" t="s">
        <v>36</v>
      </c>
      <c r="G21" s="1" t="s">
        <v>79</v>
      </c>
      <c r="I21" s="18">
        <v>44867</v>
      </c>
      <c r="J21" s="3">
        <v>1.77</v>
      </c>
      <c r="K21" s="3">
        <v>2.04</v>
      </c>
      <c r="L21" s="3">
        <v>1.1599999999999999</v>
      </c>
      <c r="M21" s="2">
        <f t="shared" si="0"/>
        <v>3.5587961579865182</v>
      </c>
      <c r="N21">
        <f>100</f>
        <v>100</v>
      </c>
      <c r="R21" s="18">
        <v>44910</v>
      </c>
      <c r="S21" s="3">
        <v>2.81</v>
      </c>
      <c r="T21" s="3">
        <v>2.2999999999999998</v>
      </c>
      <c r="U21" s="3">
        <v>2.12</v>
      </c>
      <c r="V21" s="2">
        <f t="shared" si="1"/>
        <v>10.779056507277032</v>
      </c>
      <c r="W21" s="2">
        <f>100</f>
        <v>100</v>
      </c>
      <c r="Y21" s="4"/>
      <c r="AA21" s="18">
        <v>44967</v>
      </c>
      <c r="AE21" s="2" t="str">
        <f t="shared" si="2"/>
        <v/>
      </c>
      <c r="AF21" s="16">
        <v>0</v>
      </c>
      <c r="AG21" t="s">
        <v>84</v>
      </c>
    </row>
    <row r="22" spans="1:35" x14ac:dyDescent="0.2">
      <c r="A22" s="1" t="s">
        <v>37</v>
      </c>
      <c r="B22" t="s">
        <v>35</v>
      </c>
      <c r="C22" s="7" t="s">
        <v>89</v>
      </c>
      <c r="D22">
        <v>5</v>
      </c>
      <c r="E22" s="10" t="s">
        <v>38</v>
      </c>
      <c r="F22" s="1" t="s">
        <v>36</v>
      </c>
      <c r="G22" s="1" t="s">
        <v>79</v>
      </c>
      <c r="I22" s="18">
        <v>44867</v>
      </c>
      <c r="J22" s="3">
        <v>2.82</v>
      </c>
      <c r="K22" s="3">
        <v>2.2000000000000002</v>
      </c>
      <c r="L22" s="3">
        <v>1.19</v>
      </c>
      <c r="M22" s="2">
        <f t="shared" si="0"/>
        <v>6.3632413346737691</v>
      </c>
      <c r="N22">
        <f>100</f>
        <v>100</v>
      </c>
      <c r="R22" s="18">
        <v>44910</v>
      </c>
      <c r="S22" s="3">
        <v>2.91</v>
      </c>
      <c r="T22" s="3">
        <v>2.34</v>
      </c>
      <c r="U22" s="3">
        <v>1.1000000000000001</v>
      </c>
      <c r="V22" s="2">
        <f t="shared" si="1"/>
        <v>6.7614488063914822</v>
      </c>
      <c r="W22" s="2">
        <f>100</f>
        <v>100</v>
      </c>
      <c r="Y22" s="4"/>
      <c r="AA22" s="18">
        <v>44967</v>
      </c>
      <c r="AE22" s="2" t="str">
        <f t="shared" si="2"/>
        <v/>
      </c>
      <c r="AF22" s="16">
        <v>0</v>
      </c>
      <c r="AG22" t="s">
        <v>84</v>
      </c>
    </row>
    <row r="23" spans="1:35" x14ac:dyDescent="0.2">
      <c r="A23" s="1" t="s">
        <v>37</v>
      </c>
      <c r="B23" t="s">
        <v>35</v>
      </c>
      <c r="C23" s="7" t="s">
        <v>89</v>
      </c>
      <c r="D23">
        <v>6</v>
      </c>
      <c r="E23" s="10" t="s">
        <v>38</v>
      </c>
      <c r="F23" s="1" t="s">
        <v>36</v>
      </c>
      <c r="G23" s="1" t="s">
        <v>79</v>
      </c>
      <c r="I23" s="18">
        <v>44867</v>
      </c>
      <c r="J23" s="3">
        <v>2.5099999999999998</v>
      </c>
      <c r="K23" s="3">
        <v>1.78</v>
      </c>
      <c r="L23" s="3">
        <v>1.08</v>
      </c>
      <c r="M23" s="2">
        <f t="shared" si="0"/>
        <v>4.0312123678719205</v>
      </c>
      <c r="N23">
        <f>100</f>
        <v>100</v>
      </c>
      <c r="R23" s="18">
        <v>44910</v>
      </c>
      <c r="S23" s="3">
        <v>3.23</v>
      </c>
      <c r="T23" s="3">
        <v>2.4</v>
      </c>
      <c r="U23" s="3">
        <v>1.49</v>
      </c>
      <c r="V23" s="2">
        <f t="shared" si="1"/>
        <v>9.5969142652898185</v>
      </c>
      <c r="W23" s="2">
        <f>100</f>
        <v>100</v>
      </c>
      <c r="Y23" s="4"/>
      <c r="AA23" s="18">
        <v>44967</v>
      </c>
      <c r="AE23" s="2" t="str">
        <f t="shared" si="2"/>
        <v/>
      </c>
      <c r="AF23" s="16">
        <v>0</v>
      </c>
      <c r="AG23" t="s">
        <v>84</v>
      </c>
    </row>
    <row r="24" spans="1:35" x14ac:dyDescent="0.2">
      <c r="A24" s="1" t="s">
        <v>37</v>
      </c>
      <c r="B24" t="s">
        <v>35</v>
      </c>
      <c r="C24" s="7" t="s">
        <v>89</v>
      </c>
      <c r="D24">
        <v>7</v>
      </c>
      <c r="E24" s="10" t="s">
        <v>38</v>
      </c>
      <c r="F24" s="1" t="s">
        <v>36</v>
      </c>
      <c r="G24" s="1" t="s">
        <v>79</v>
      </c>
      <c r="I24" s="18">
        <v>44867</v>
      </c>
      <c r="J24" s="3">
        <v>2.96</v>
      </c>
      <c r="K24" s="3">
        <v>1.25</v>
      </c>
      <c r="L24" s="3">
        <v>0.99</v>
      </c>
      <c r="M24" s="2">
        <f t="shared" si="0"/>
        <v>2.9162022302506472</v>
      </c>
      <c r="N24">
        <f>100</f>
        <v>100</v>
      </c>
      <c r="R24" s="18">
        <v>44910</v>
      </c>
      <c r="S24" s="3">
        <v>3.4</v>
      </c>
      <c r="T24" s="3">
        <v>1.72</v>
      </c>
      <c r="U24" s="3">
        <v>1.24</v>
      </c>
      <c r="V24" s="2">
        <f t="shared" si="1"/>
        <v>5.8491428661596201</v>
      </c>
      <c r="W24" s="2">
        <f>100</f>
        <v>100</v>
      </c>
      <c r="Y24" s="4"/>
      <c r="AA24" s="18">
        <v>44967</v>
      </c>
      <c r="AE24" s="2" t="str">
        <f t="shared" si="2"/>
        <v/>
      </c>
      <c r="AF24" s="16">
        <v>0</v>
      </c>
      <c r="AG24" t="s">
        <v>84</v>
      </c>
    </row>
    <row r="25" spans="1:35" x14ac:dyDescent="0.2">
      <c r="A25" s="1" t="s">
        <v>37</v>
      </c>
      <c r="B25" t="s">
        <v>35</v>
      </c>
      <c r="C25" s="7" t="s">
        <v>89</v>
      </c>
      <c r="D25">
        <v>8</v>
      </c>
      <c r="E25" s="10" t="s">
        <v>38</v>
      </c>
      <c r="F25" s="1" t="s">
        <v>36</v>
      </c>
      <c r="G25" s="1" t="s">
        <v>79</v>
      </c>
      <c r="I25" s="18">
        <v>44867</v>
      </c>
      <c r="J25" s="3">
        <v>2.77</v>
      </c>
      <c r="K25" s="3">
        <v>1.68</v>
      </c>
      <c r="L25" s="3">
        <v>1.41</v>
      </c>
      <c r="M25" s="2">
        <f t="shared" si="0"/>
        <v>5.1930991912251088</v>
      </c>
      <c r="N25">
        <f>100</f>
        <v>100</v>
      </c>
      <c r="R25" s="18">
        <v>44910</v>
      </c>
      <c r="S25" s="3">
        <v>3.72</v>
      </c>
      <c r="T25" s="3">
        <v>2.2799999999999998</v>
      </c>
      <c r="U25" s="3">
        <v>2.4300000000000002</v>
      </c>
      <c r="V25" s="2">
        <f t="shared" si="1"/>
        <v>16.20371679886156</v>
      </c>
      <c r="W25" s="2">
        <f>100</f>
        <v>100</v>
      </c>
      <c r="Y25" s="4"/>
      <c r="AA25" s="18">
        <v>44967</v>
      </c>
      <c r="AE25" s="2" t="str">
        <f t="shared" si="2"/>
        <v/>
      </c>
      <c r="AF25" s="16">
        <v>0</v>
      </c>
      <c r="AG25" t="s">
        <v>84</v>
      </c>
    </row>
    <row r="26" spans="1:35" x14ac:dyDescent="0.2">
      <c r="A26" s="1" t="s">
        <v>37</v>
      </c>
      <c r="B26" t="s">
        <v>35</v>
      </c>
      <c r="C26" s="7" t="s">
        <v>90</v>
      </c>
      <c r="D26">
        <v>1</v>
      </c>
      <c r="E26" s="10" t="s">
        <v>38</v>
      </c>
      <c r="F26" s="1" t="s">
        <v>36</v>
      </c>
      <c r="G26" s="1" t="s">
        <v>79</v>
      </c>
      <c r="I26" s="18">
        <v>44867</v>
      </c>
      <c r="J26" s="3">
        <v>2.41</v>
      </c>
      <c r="K26" s="3">
        <v>1.74</v>
      </c>
      <c r="L26" s="3">
        <v>1.39</v>
      </c>
      <c r="M26" s="2">
        <f t="shared" si="0"/>
        <v>4.6359165283605472</v>
      </c>
      <c r="N26">
        <f>100</f>
        <v>100</v>
      </c>
      <c r="R26" s="18">
        <v>44910</v>
      </c>
      <c r="S26" s="3">
        <v>3.07</v>
      </c>
      <c r="T26" s="3">
        <v>2.27</v>
      </c>
      <c r="U26" s="3">
        <v>1.94</v>
      </c>
      <c r="V26" s="2">
        <f t="shared" si="1"/>
        <v>10.683965013692307</v>
      </c>
      <c r="W26" s="2">
        <f>100</f>
        <v>100</v>
      </c>
      <c r="Y26" s="4"/>
      <c r="AA26" s="18">
        <v>44967</v>
      </c>
      <c r="AE26" s="2" t="str">
        <f t="shared" si="2"/>
        <v/>
      </c>
      <c r="AF26" s="16">
        <v>0</v>
      </c>
      <c r="AG26" t="s">
        <v>84</v>
      </c>
    </row>
    <row r="27" spans="1:35" x14ac:dyDescent="0.2">
      <c r="A27" s="1" t="s">
        <v>37</v>
      </c>
      <c r="B27" t="s">
        <v>35</v>
      </c>
      <c r="C27" s="7" t="s">
        <v>90</v>
      </c>
      <c r="D27">
        <v>2</v>
      </c>
      <c r="E27" s="10" t="s">
        <v>38</v>
      </c>
      <c r="F27" s="1" t="s">
        <v>36</v>
      </c>
      <c r="G27" s="1" t="s">
        <v>79</v>
      </c>
      <c r="I27" s="18">
        <v>44867</v>
      </c>
      <c r="J27" s="3">
        <v>3.08</v>
      </c>
      <c r="K27" s="3">
        <v>2.54</v>
      </c>
      <c r="L27" s="3">
        <v>1.39</v>
      </c>
      <c r="M27" s="2">
        <f t="shared" si="0"/>
        <v>9.3404049922700807</v>
      </c>
      <c r="N27">
        <f>100</f>
        <v>100</v>
      </c>
      <c r="R27" s="18">
        <v>44910</v>
      </c>
      <c r="S27" s="3">
        <v>3.42</v>
      </c>
      <c r="T27" s="3">
        <v>2.92</v>
      </c>
      <c r="U27" s="3">
        <v>1.81</v>
      </c>
      <c r="V27" s="2">
        <f t="shared" si="1"/>
        <v>15.023747557242931</v>
      </c>
      <c r="W27" s="2">
        <f>100</f>
        <v>100</v>
      </c>
      <c r="Y27" s="4"/>
      <c r="AA27" s="18">
        <v>44967</v>
      </c>
      <c r="AE27" s="2" t="str">
        <f t="shared" si="2"/>
        <v/>
      </c>
      <c r="AF27" s="16">
        <v>0</v>
      </c>
      <c r="AG27" t="s">
        <v>84</v>
      </c>
    </row>
    <row r="28" spans="1:35" x14ac:dyDescent="0.2">
      <c r="A28" s="1" t="s">
        <v>37</v>
      </c>
      <c r="B28" t="s">
        <v>35</v>
      </c>
      <c r="C28" s="7" t="s">
        <v>90</v>
      </c>
      <c r="D28">
        <v>3</v>
      </c>
      <c r="E28" s="10" t="s">
        <v>38</v>
      </c>
      <c r="F28" s="1" t="s">
        <v>36</v>
      </c>
      <c r="G28" s="1" t="s">
        <v>79</v>
      </c>
      <c r="I28" s="18">
        <v>44867</v>
      </c>
      <c r="J28" s="3">
        <v>3</v>
      </c>
      <c r="K28" s="3">
        <v>2.0499999999999998</v>
      </c>
      <c r="L28" s="3">
        <v>1.31</v>
      </c>
      <c r="M28" s="2">
        <f t="shared" si="0"/>
        <v>6.6501233291188733</v>
      </c>
      <c r="N28">
        <f>100</f>
        <v>100</v>
      </c>
      <c r="R28" s="18">
        <v>44910</v>
      </c>
      <c r="S28" s="3">
        <v>2.85</v>
      </c>
      <c r="T28" s="3">
        <v>2.0699999999999998</v>
      </c>
      <c r="U28" s="3">
        <v>1.74</v>
      </c>
      <c r="V28" s="2">
        <f t="shared" si="1"/>
        <v>8.1231542742817595</v>
      </c>
      <c r="W28" s="2">
        <f>(90+95)/2</f>
        <v>92.5</v>
      </c>
      <c r="Y28" s="4"/>
      <c r="AA28" s="18">
        <v>44967</v>
      </c>
      <c r="AE28" s="2" t="str">
        <f t="shared" si="2"/>
        <v/>
      </c>
      <c r="AF28" s="16">
        <v>0</v>
      </c>
      <c r="AG28" t="s">
        <v>84</v>
      </c>
    </row>
    <row r="29" spans="1:35" x14ac:dyDescent="0.2">
      <c r="A29" s="1" t="s">
        <v>37</v>
      </c>
      <c r="B29" t="s">
        <v>35</v>
      </c>
      <c r="C29" s="7" t="s">
        <v>90</v>
      </c>
      <c r="D29">
        <v>4</v>
      </c>
      <c r="E29" s="10" t="s">
        <v>38</v>
      </c>
      <c r="F29" s="1" t="s">
        <v>36</v>
      </c>
      <c r="G29" s="1" t="s">
        <v>79</v>
      </c>
      <c r="I29" s="18">
        <v>44867</v>
      </c>
      <c r="J29" s="3">
        <v>2.61</v>
      </c>
      <c r="K29" s="3">
        <v>2.2000000000000002</v>
      </c>
      <c r="L29" s="3">
        <v>0.82</v>
      </c>
      <c r="M29" s="2">
        <f t="shared" si="0"/>
        <v>4.6739523796661819</v>
      </c>
      <c r="N29">
        <f>100</f>
        <v>100</v>
      </c>
      <c r="R29" s="18">
        <v>44910</v>
      </c>
      <c r="S29" s="3">
        <v>3.29</v>
      </c>
      <c r="T29" s="3">
        <v>2.2999999999999998</v>
      </c>
      <c r="U29" s="3">
        <v>1.74</v>
      </c>
      <c r="V29" s="2">
        <f t="shared" si="1"/>
        <v>10.543590210899659</v>
      </c>
      <c r="W29" s="2">
        <f>100</f>
        <v>100</v>
      </c>
      <c r="Y29" s="4"/>
      <c r="AA29" s="18">
        <v>44967</v>
      </c>
      <c r="AB29" s="3">
        <v>5.23</v>
      </c>
      <c r="AC29" s="3">
        <v>4.07</v>
      </c>
      <c r="AD29" s="3">
        <v>2.84</v>
      </c>
      <c r="AE29" s="2">
        <f t="shared" si="2"/>
        <v>49.032910584775898</v>
      </c>
      <c r="AF29" s="16">
        <v>100</v>
      </c>
    </row>
    <row r="30" spans="1:35" x14ac:dyDescent="0.2">
      <c r="A30" s="1" t="s">
        <v>37</v>
      </c>
      <c r="B30" t="s">
        <v>35</v>
      </c>
      <c r="C30" s="7" t="s">
        <v>90</v>
      </c>
      <c r="D30">
        <v>5</v>
      </c>
      <c r="E30" s="10" t="s">
        <v>38</v>
      </c>
      <c r="F30" s="1" t="s">
        <v>36</v>
      </c>
      <c r="G30" s="1" t="s">
        <v>79</v>
      </c>
      <c r="I30" s="18">
        <v>44867</v>
      </c>
      <c r="J30" s="3">
        <v>3.5</v>
      </c>
      <c r="K30" s="3">
        <v>1.71</v>
      </c>
      <c r="L30" s="3">
        <v>1.55</v>
      </c>
      <c r="M30" s="2">
        <f t="shared" si="0"/>
        <v>7.3035353311573807</v>
      </c>
      <c r="N30">
        <f>100</f>
        <v>100</v>
      </c>
      <c r="R30" s="18">
        <v>44910</v>
      </c>
      <c r="S30" s="3">
        <v>3.52</v>
      </c>
      <c r="T30" s="3">
        <v>1.97</v>
      </c>
      <c r="U30" s="3">
        <v>2.08</v>
      </c>
      <c r="V30" s="2">
        <f t="shared" si="1"/>
        <v>11.336594170111447</v>
      </c>
      <c r="W30" s="2">
        <f>100</f>
        <v>100</v>
      </c>
      <c r="Y30" s="4"/>
      <c r="AA30" s="18">
        <v>44967</v>
      </c>
      <c r="AE30" s="2" t="str">
        <f t="shared" si="2"/>
        <v/>
      </c>
      <c r="AF30" s="16">
        <v>0</v>
      </c>
      <c r="AG30" t="s">
        <v>84</v>
      </c>
    </row>
    <row r="31" spans="1:35" x14ac:dyDescent="0.2">
      <c r="A31" s="1" t="s">
        <v>37</v>
      </c>
      <c r="B31" t="s">
        <v>35</v>
      </c>
      <c r="C31" s="7" t="s">
        <v>90</v>
      </c>
      <c r="D31">
        <v>6</v>
      </c>
      <c r="E31" s="10" t="s">
        <v>38</v>
      </c>
      <c r="F31" s="1" t="s">
        <v>36</v>
      </c>
      <c r="G31" s="1" t="s">
        <v>79</v>
      </c>
      <c r="I31" s="18">
        <v>44867</v>
      </c>
      <c r="J31" s="3">
        <v>3.31</v>
      </c>
      <c r="K31" s="3">
        <v>2.16</v>
      </c>
      <c r="L31" s="3">
        <v>1.24</v>
      </c>
      <c r="M31" s="2">
        <f t="shared" si="0"/>
        <v>7.5130402912436525</v>
      </c>
      <c r="N31">
        <f>100</f>
        <v>100</v>
      </c>
      <c r="R31" s="18">
        <v>44910</v>
      </c>
      <c r="S31" s="3">
        <v>3.66</v>
      </c>
      <c r="T31" s="3">
        <v>2.79</v>
      </c>
      <c r="U31" s="3">
        <v>1.97</v>
      </c>
      <c r="V31" s="2">
        <f t="shared" si="1"/>
        <v>16.282642245699535</v>
      </c>
      <c r="W31" s="2">
        <f>100</f>
        <v>100</v>
      </c>
      <c r="Y31" s="4"/>
      <c r="AA31" s="18">
        <v>44967</v>
      </c>
      <c r="AE31" s="2" t="str">
        <f t="shared" si="2"/>
        <v/>
      </c>
      <c r="AF31" s="16">
        <v>0</v>
      </c>
      <c r="AG31" t="s">
        <v>84</v>
      </c>
    </row>
    <row r="32" spans="1:35" x14ac:dyDescent="0.2">
      <c r="A32" s="1" t="s">
        <v>37</v>
      </c>
      <c r="B32" t="s">
        <v>35</v>
      </c>
      <c r="C32" s="7" t="s">
        <v>90</v>
      </c>
      <c r="D32">
        <v>7</v>
      </c>
      <c r="E32" s="10" t="s">
        <v>38</v>
      </c>
      <c r="F32" s="1" t="s">
        <v>36</v>
      </c>
      <c r="G32" s="1" t="s">
        <v>79</v>
      </c>
      <c r="I32" s="18">
        <v>44867</v>
      </c>
      <c r="J32" s="3">
        <v>2.25</v>
      </c>
      <c r="K32" s="3">
        <v>1.72</v>
      </c>
      <c r="L32" s="3">
        <v>1.01</v>
      </c>
      <c r="M32" s="2">
        <f t="shared" si="0"/>
        <v>3.2925903592414736</v>
      </c>
      <c r="N32">
        <f>100</f>
        <v>100</v>
      </c>
      <c r="R32" s="18">
        <v>44910</v>
      </c>
      <c r="S32" s="3">
        <v>2.88</v>
      </c>
      <c r="T32" s="3">
        <v>2.37</v>
      </c>
      <c r="U32" s="3">
        <v>1.62</v>
      </c>
      <c r="V32" s="2">
        <f t="shared" si="1"/>
        <v>9.0026044567946766</v>
      </c>
      <c r="W32" s="2">
        <f>100</f>
        <v>100</v>
      </c>
      <c r="Y32" s="4"/>
      <c r="AA32" s="18">
        <v>44967</v>
      </c>
      <c r="AB32" s="3">
        <v>2.3199999999999998</v>
      </c>
      <c r="AC32" s="3">
        <v>1.72</v>
      </c>
      <c r="AD32" s="3">
        <v>2.34</v>
      </c>
      <c r="AE32" s="2">
        <f t="shared" si="2"/>
        <v>7.5087897163833413</v>
      </c>
      <c r="AF32" s="16">
        <v>35</v>
      </c>
    </row>
    <row r="33" spans="1:33" x14ac:dyDescent="0.2">
      <c r="A33" s="1" t="s">
        <v>37</v>
      </c>
      <c r="B33" t="s">
        <v>35</v>
      </c>
      <c r="C33" s="7" t="s">
        <v>90</v>
      </c>
      <c r="D33">
        <v>8</v>
      </c>
      <c r="E33" s="10" t="s">
        <v>38</v>
      </c>
      <c r="F33" s="1" t="s">
        <v>36</v>
      </c>
      <c r="G33" s="1" t="s">
        <v>79</v>
      </c>
      <c r="I33" s="18">
        <v>44867</v>
      </c>
      <c r="J33" s="3">
        <v>3.18</v>
      </c>
      <c r="K33" s="3">
        <v>1.1499999999999999</v>
      </c>
      <c r="L33" s="3">
        <v>0.92</v>
      </c>
      <c r="M33" s="2">
        <f t="shared" si="0"/>
        <v>2.6754553093216722</v>
      </c>
      <c r="N33">
        <f>100</f>
        <v>100</v>
      </c>
      <c r="R33" s="18">
        <v>44910</v>
      </c>
      <c r="S33" s="3">
        <v>4.0599999999999996</v>
      </c>
      <c r="T33" s="3">
        <v>1.52</v>
      </c>
      <c r="U33" s="3">
        <v>1.66</v>
      </c>
      <c r="V33" s="2">
        <f t="shared" si="1"/>
        <v>8.0613942933534588</v>
      </c>
      <c r="W33" s="2">
        <f>100</f>
        <v>100</v>
      </c>
      <c r="Y33" s="4"/>
      <c r="AA33" s="18">
        <v>44967</v>
      </c>
      <c r="AE33" s="2" t="str">
        <f t="shared" si="2"/>
        <v/>
      </c>
      <c r="AF33" s="16">
        <v>0</v>
      </c>
      <c r="AG33" t="s">
        <v>84</v>
      </c>
    </row>
    <row r="34" spans="1:33" x14ac:dyDescent="0.2">
      <c r="A34" s="1" t="s">
        <v>37</v>
      </c>
      <c r="B34" t="s">
        <v>35</v>
      </c>
      <c r="C34" s="8" t="s">
        <v>91</v>
      </c>
      <c r="D34" s="9">
        <v>1</v>
      </c>
      <c r="E34" s="10" t="s">
        <v>38</v>
      </c>
      <c r="F34" s="1" t="s">
        <v>36</v>
      </c>
      <c r="G34" s="1" t="s">
        <v>79</v>
      </c>
      <c r="I34" s="18">
        <v>44867</v>
      </c>
      <c r="J34" s="3">
        <v>2.66</v>
      </c>
      <c r="K34" s="3">
        <v>1.71</v>
      </c>
      <c r="L34" s="3">
        <v>0.96</v>
      </c>
      <c r="M34" s="2">
        <f t="shared" si="0"/>
        <v>3.7233516030843061</v>
      </c>
      <c r="N34">
        <f>100</f>
        <v>100</v>
      </c>
      <c r="R34" s="18">
        <v>44910</v>
      </c>
      <c r="S34" s="3">
        <v>3.09</v>
      </c>
      <c r="T34" s="3">
        <v>2.08</v>
      </c>
      <c r="U34" s="3">
        <v>1.94</v>
      </c>
      <c r="V34" s="2">
        <f t="shared" si="1"/>
        <v>9.8048392006208722</v>
      </c>
      <c r="W34" s="2">
        <f>(95+100)/2</f>
        <v>97.5</v>
      </c>
      <c r="Y34" s="4"/>
      <c r="AA34" s="18">
        <v>44967</v>
      </c>
      <c r="AE34" s="2" t="str">
        <f t="shared" si="2"/>
        <v/>
      </c>
      <c r="AF34" s="16">
        <v>0</v>
      </c>
      <c r="AG34" t="s">
        <v>84</v>
      </c>
    </row>
    <row r="35" spans="1:33" x14ac:dyDescent="0.2">
      <c r="A35" s="1" t="s">
        <v>37</v>
      </c>
      <c r="B35" t="s">
        <v>35</v>
      </c>
      <c r="C35" s="8" t="s">
        <v>91</v>
      </c>
      <c r="D35" s="9">
        <v>2</v>
      </c>
      <c r="E35" s="10" t="s">
        <v>38</v>
      </c>
      <c r="F35" s="1" t="s">
        <v>36</v>
      </c>
      <c r="G35" s="1" t="s">
        <v>79</v>
      </c>
      <c r="I35" s="18">
        <v>44867</v>
      </c>
      <c r="J35" s="3">
        <v>2.67</v>
      </c>
      <c r="K35" s="3">
        <v>1.1000000000000001</v>
      </c>
      <c r="L35" s="3">
        <v>0.77</v>
      </c>
      <c r="M35" s="2">
        <f t="shared" si="0"/>
        <v>1.8332612740876786</v>
      </c>
      <c r="N35">
        <f>100</f>
        <v>100</v>
      </c>
      <c r="R35" s="18">
        <v>44910</v>
      </c>
      <c r="S35" s="3">
        <v>2.66</v>
      </c>
      <c r="T35" s="3">
        <v>2.15</v>
      </c>
      <c r="U35" s="3">
        <v>1.9</v>
      </c>
      <c r="V35" s="2">
        <f t="shared" si="1"/>
        <v>8.566858094459219</v>
      </c>
      <c r="W35" s="2">
        <f>(95+95)/2</f>
        <v>95</v>
      </c>
      <c r="Y35" s="4"/>
      <c r="AA35" s="18">
        <v>44967</v>
      </c>
      <c r="AE35" s="2" t="str">
        <f t="shared" si="2"/>
        <v/>
      </c>
      <c r="AF35" s="16">
        <v>0</v>
      </c>
      <c r="AG35" t="s">
        <v>84</v>
      </c>
    </row>
    <row r="36" spans="1:33" x14ac:dyDescent="0.2">
      <c r="A36" s="1" t="s">
        <v>37</v>
      </c>
      <c r="B36" t="s">
        <v>35</v>
      </c>
      <c r="C36" s="8" t="s">
        <v>91</v>
      </c>
      <c r="D36" s="9">
        <v>3</v>
      </c>
      <c r="E36" s="10" t="s">
        <v>38</v>
      </c>
      <c r="F36" s="1" t="s">
        <v>36</v>
      </c>
      <c r="G36" s="1" t="s">
        <v>79</v>
      </c>
      <c r="I36" s="18">
        <v>44867</v>
      </c>
      <c r="J36" s="3">
        <v>2.58</v>
      </c>
      <c r="K36" s="3">
        <v>1.93</v>
      </c>
      <c r="L36" s="3">
        <v>1.37</v>
      </c>
      <c r="M36" s="2">
        <f t="shared" si="0"/>
        <v>5.5166759696118453</v>
      </c>
      <c r="N36">
        <f>100</f>
        <v>100</v>
      </c>
      <c r="R36" s="18">
        <v>44910</v>
      </c>
      <c r="S36" s="3">
        <v>2.76</v>
      </c>
      <c r="T36" s="3">
        <v>2.61</v>
      </c>
      <c r="U36" s="3">
        <v>2.17</v>
      </c>
      <c r="V36" s="2">
        <f t="shared" si="1"/>
        <v>12.382113063633472</v>
      </c>
      <c r="W36" s="2">
        <f>100</f>
        <v>100</v>
      </c>
      <c r="Y36" s="4"/>
      <c r="AA36" s="18">
        <v>44967</v>
      </c>
      <c r="AB36" s="3">
        <v>4.5999999999999996</v>
      </c>
      <c r="AC36" s="3">
        <v>3.29</v>
      </c>
      <c r="AD36" s="3">
        <v>3.68</v>
      </c>
      <c r="AE36" s="2">
        <f t="shared" si="2"/>
        <v>43.878652081624359</v>
      </c>
      <c r="AF36" s="16">
        <v>82.5</v>
      </c>
    </row>
    <row r="37" spans="1:33" x14ac:dyDescent="0.2">
      <c r="A37" s="1" t="s">
        <v>37</v>
      </c>
      <c r="B37" t="s">
        <v>35</v>
      </c>
      <c r="C37" s="8" t="s">
        <v>91</v>
      </c>
      <c r="D37" s="9">
        <v>4</v>
      </c>
      <c r="E37" s="10" t="s">
        <v>38</v>
      </c>
      <c r="F37" s="1" t="s">
        <v>36</v>
      </c>
      <c r="G37" s="1" t="s">
        <v>79</v>
      </c>
      <c r="I37" s="18">
        <v>44867</v>
      </c>
      <c r="J37" s="3">
        <v>2.39</v>
      </c>
      <c r="K37" s="3">
        <v>2.0499999999999998</v>
      </c>
      <c r="L37" s="3">
        <v>1.47</v>
      </c>
      <c r="M37" s="2">
        <f t="shared" si="0"/>
        <v>5.814509948746446</v>
      </c>
      <c r="N37">
        <f>100</f>
        <v>100</v>
      </c>
      <c r="R37" s="18">
        <v>44910</v>
      </c>
      <c r="S37" s="3">
        <v>2.69</v>
      </c>
      <c r="T37" s="3">
        <v>1.73</v>
      </c>
      <c r="U37" s="3">
        <v>1.76</v>
      </c>
      <c r="V37" s="2">
        <f t="shared" si="1"/>
        <v>6.4332884443231579</v>
      </c>
      <c r="W37" s="2">
        <f>100</f>
        <v>100</v>
      </c>
      <c r="Y37" s="4"/>
      <c r="AA37" s="18">
        <v>44967</v>
      </c>
      <c r="AB37" s="3">
        <v>4.0599999999999996</v>
      </c>
      <c r="AC37" s="3">
        <v>2.77</v>
      </c>
      <c r="AD37" s="3">
        <v>2.48</v>
      </c>
      <c r="AE37" s="2">
        <f t="shared" si="2"/>
        <v>21.972249931821796</v>
      </c>
      <c r="AF37" s="16">
        <v>100</v>
      </c>
    </row>
    <row r="38" spans="1:33" x14ac:dyDescent="0.2">
      <c r="A38" s="1" t="s">
        <v>37</v>
      </c>
      <c r="B38" t="s">
        <v>35</v>
      </c>
      <c r="C38" s="8" t="s">
        <v>91</v>
      </c>
      <c r="D38" s="9">
        <v>5</v>
      </c>
      <c r="E38" s="10" t="s">
        <v>38</v>
      </c>
      <c r="F38" s="1" t="s">
        <v>36</v>
      </c>
      <c r="G38" s="1" t="s">
        <v>79</v>
      </c>
      <c r="I38" s="18">
        <v>44867</v>
      </c>
      <c r="J38" s="3">
        <v>2.97</v>
      </c>
      <c r="K38" s="3">
        <v>1.83</v>
      </c>
      <c r="L38" s="3">
        <v>1.58</v>
      </c>
      <c r="M38" s="2">
        <f t="shared" si="0"/>
        <v>6.7810211249728889</v>
      </c>
      <c r="N38">
        <f>100</f>
        <v>100</v>
      </c>
      <c r="R38" s="18">
        <v>44910</v>
      </c>
      <c r="S38" s="3">
        <v>3.13</v>
      </c>
      <c r="T38" s="3">
        <v>2.35</v>
      </c>
      <c r="U38" s="3">
        <v>1.4</v>
      </c>
      <c r="V38" s="2">
        <f t="shared" si="1"/>
        <v>8.6424477589477018</v>
      </c>
      <c r="W38" s="2">
        <f>100</f>
        <v>100</v>
      </c>
      <c r="Y38" s="4"/>
      <c r="AA38" s="18">
        <v>44967</v>
      </c>
      <c r="AB38" s="3">
        <v>2.54</v>
      </c>
      <c r="AC38" s="3">
        <v>2.2599999999999998</v>
      </c>
      <c r="AD38" s="3">
        <v>1.36</v>
      </c>
      <c r="AE38" s="2">
        <f t="shared" si="2"/>
        <v>6.5355290246902058</v>
      </c>
      <c r="AF38" s="16">
        <v>25</v>
      </c>
    </row>
    <row r="39" spans="1:33" x14ac:dyDescent="0.2">
      <c r="A39" s="1" t="s">
        <v>37</v>
      </c>
      <c r="B39" t="s">
        <v>35</v>
      </c>
      <c r="C39" s="8" t="s">
        <v>91</v>
      </c>
      <c r="D39" s="9">
        <v>6</v>
      </c>
      <c r="E39" s="10" t="s">
        <v>38</v>
      </c>
      <c r="F39" s="1" t="s">
        <v>36</v>
      </c>
      <c r="G39" s="1" t="s">
        <v>79</v>
      </c>
      <c r="I39" s="18">
        <v>44867</v>
      </c>
      <c r="J39" s="3">
        <v>2.2000000000000002</v>
      </c>
      <c r="K39" s="3">
        <v>1.71</v>
      </c>
      <c r="L39" s="3">
        <v>1.4</v>
      </c>
      <c r="M39" s="2">
        <f t="shared" si="0"/>
        <v>4.1780472669080524</v>
      </c>
      <c r="N39">
        <f>100</f>
        <v>100</v>
      </c>
      <c r="R39" s="18">
        <v>44910</v>
      </c>
      <c r="S39" s="3">
        <v>3.43</v>
      </c>
      <c r="T39" s="3">
        <v>1.58</v>
      </c>
      <c r="U39" s="3">
        <v>1.1499999999999999</v>
      </c>
      <c r="V39" s="2">
        <f t="shared" si="1"/>
        <v>5.0193710809770025</v>
      </c>
      <c r="W39" s="2">
        <f>100</f>
        <v>100</v>
      </c>
      <c r="Y39" s="4"/>
      <c r="AA39" s="18">
        <v>44967</v>
      </c>
      <c r="AB39" s="3">
        <v>1.5</v>
      </c>
      <c r="AC39" s="3">
        <v>0.45</v>
      </c>
      <c r="AD39" s="3">
        <v>0.73</v>
      </c>
      <c r="AE39" s="2">
        <f t="shared" si="2"/>
        <v>0.41009565101797751</v>
      </c>
      <c r="AF39" s="16">
        <v>17.5</v>
      </c>
    </row>
    <row r="40" spans="1:33" x14ac:dyDescent="0.2">
      <c r="A40" s="1" t="s">
        <v>37</v>
      </c>
      <c r="B40" t="s">
        <v>35</v>
      </c>
      <c r="C40" s="8" t="s">
        <v>91</v>
      </c>
      <c r="D40" s="9">
        <v>7</v>
      </c>
      <c r="E40" s="10" t="s">
        <v>38</v>
      </c>
      <c r="F40" s="1" t="s">
        <v>36</v>
      </c>
      <c r="G40" s="1" t="s">
        <v>79</v>
      </c>
      <c r="I40" s="18">
        <v>44867</v>
      </c>
      <c r="J40" s="3">
        <v>2.11</v>
      </c>
      <c r="K40" s="3">
        <v>1.88</v>
      </c>
      <c r="L40" s="3">
        <v>1.29</v>
      </c>
      <c r="M40" s="2">
        <f t="shared" si="0"/>
        <v>4.1632344611968355</v>
      </c>
      <c r="N40">
        <f>100</f>
        <v>100</v>
      </c>
      <c r="R40" s="18">
        <v>44910</v>
      </c>
      <c r="S40" s="3">
        <v>2.71</v>
      </c>
      <c r="T40" s="3">
        <v>2.25</v>
      </c>
      <c r="U40" s="3">
        <v>1.58</v>
      </c>
      <c r="V40" s="2">
        <f t="shared" si="1"/>
        <v>7.8054281231637113</v>
      </c>
      <c r="W40" s="2">
        <f>100</f>
        <v>100</v>
      </c>
      <c r="Y40" s="4"/>
      <c r="AA40" s="18">
        <v>44967</v>
      </c>
      <c r="AE40" s="2" t="str">
        <f t="shared" si="2"/>
        <v/>
      </c>
      <c r="AF40" s="16">
        <v>0</v>
      </c>
      <c r="AG40" t="s">
        <v>84</v>
      </c>
    </row>
    <row r="41" spans="1:33" x14ac:dyDescent="0.2">
      <c r="A41" s="1" t="s">
        <v>37</v>
      </c>
      <c r="B41" t="s">
        <v>35</v>
      </c>
      <c r="C41" s="8" t="s">
        <v>91</v>
      </c>
      <c r="D41" s="9">
        <v>8</v>
      </c>
      <c r="E41" s="10" t="s">
        <v>38</v>
      </c>
      <c r="F41" s="1" t="s">
        <v>36</v>
      </c>
      <c r="G41" s="1" t="s">
        <v>79</v>
      </c>
      <c r="I41" s="18">
        <v>44867</v>
      </c>
      <c r="J41" s="3">
        <v>1.81</v>
      </c>
      <c r="K41" s="3">
        <v>1.3</v>
      </c>
      <c r="L41" s="3">
        <v>1.21</v>
      </c>
      <c r="M41" s="2">
        <f t="shared" si="0"/>
        <v>2.2390093535721691</v>
      </c>
      <c r="N41">
        <f>100</f>
        <v>100</v>
      </c>
      <c r="R41" s="18">
        <v>44910</v>
      </c>
      <c r="S41" s="3">
        <v>2.89</v>
      </c>
      <c r="T41" s="3">
        <v>2.34</v>
      </c>
      <c r="U41" s="3">
        <v>1.57</v>
      </c>
      <c r="V41" s="2">
        <f t="shared" si="1"/>
        <v>8.6752349906768931</v>
      </c>
      <c r="W41" s="2">
        <f>(95+90)/2</f>
        <v>92.5</v>
      </c>
      <c r="Y41" s="4"/>
      <c r="AA41" s="18">
        <v>44967</v>
      </c>
      <c r="AE41" s="2" t="str">
        <f t="shared" si="2"/>
        <v/>
      </c>
      <c r="AF41" s="16">
        <v>0</v>
      </c>
      <c r="AG41" t="s">
        <v>84</v>
      </c>
    </row>
    <row r="42" spans="1:33" x14ac:dyDescent="0.2">
      <c r="A42" s="1" t="s">
        <v>37</v>
      </c>
      <c r="B42" t="s">
        <v>35</v>
      </c>
      <c r="C42" s="8" t="s">
        <v>92</v>
      </c>
      <c r="D42" s="9">
        <v>1</v>
      </c>
      <c r="E42" s="10" t="s">
        <v>38</v>
      </c>
      <c r="F42" s="1" t="s">
        <v>36</v>
      </c>
      <c r="G42" s="1" t="s">
        <v>79</v>
      </c>
      <c r="I42" s="18">
        <v>44867</v>
      </c>
      <c r="J42" s="3">
        <v>2.95</v>
      </c>
      <c r="K42" s="3">
        <v>1.65</v>
      </c>
      <c r="L42" s="3">
        <v>1.19</v>
      </c>
      <c r="M42" s="2">
        <f t="shared" si="0"/>
        <v>4.6718467271901138</v>
      </c>
      <c r="N42">
        <f>100</f>
        <v>100</v>
      </c>
      <c r="R42" s="18">
        <v>44910</v>
      </c>
      <c r="S42" s="3">
        <v>3.24</v>
      </c>
      <c r="T42" s="3">
        <v>1.85</v>
      </c>
      <c r="U42" s="3">
        <v>1.07</v>
      </c>
      <c r="V42" s="2">
        <f t="shared" si="1"/>
        <v>5.4242613093175223</v>
      </c>
      <c r="W42" s="2">
        <f>100</f>
        <v>100</v>
      </c>
      <c r="Y42" s="4"/>
      <c r="AA42" s="18">
        <v>44967</v>
      </c>
      <c r="AE42" s="2" t="str">
        <f t="shared" si="2"/>
        <v/>
      </c>
      <c r="AF42" s="16">
        <v>0</v>
      </c>
      <c r="AG42" t="s">
        <v>84</v>
      </c>
    </row>
    <row r="43" spans="1:33" x14ac:dyDescent="0.2">
      <c r="A43" s="1" t="s">
        <v>37</v>
      </c>
      <c r="B43" t="s">
        <v>35</v>
      </c>
      <c r="C43" s="8" t="s">
        <v>92</v>
      </c>
      <c r="D43" s="9">
        <v>2</v>
      </c>
      <c r="E43" s="10" t="s">
        <v>38</v>
      </c>
      <c r="F43" s="1" t="s">
        <v>36</v>
      </c>
      <c r="G43" s="1" t="s">
        <v>79</v>
      </c>
      <c r="I43" s="18">
        <v>44867</v>
      </c>
      <c r="J43" s="3">
        <v>2.9</v>
      </c>
      <c r="K43" s="3">
        <v>2.08</v>
      </c>
      <c r="L43" s="3">
        <v>1.43</v>
      </c>
      <c r="M43" s="2">
        <f t="shared" si="0"/>
        <v>7.0152333368328526</v>
      </c>
      <c r="N43">
        <f>100</f>
        <v>100</v>
      </c>
      <c r="R43" s="18">
        <v>44910</v>
      </c>
      <c r="S43" s="3">
        <v>3.04</v>
      </c>
      <c r="T43" s="3">
        <v>2.44</v>
      </c>
      <c r="U43" s="3">
        <v>1.65</v>
      </c>
      <c r="V43" s="2">
        <f t="shared" si="1"/>
        <v>9.9850464530179277</v>
      </c>
      <c r="W43" s="2">
        <f>100</f>
        <v>100</v>
      </c>
      <c r="Y43" s="4"/>
      <c r="AA43" s="18">
        <v>44967</v>
      </c>
      <c r="AB43" s="3">
        <v>4.4800000000000004</v>
      </c>
      <c r="AC43" s="3">
        <v>3.68</v>
      </c>
      <c r="AD43" s="3">
        <v>2.87</v>
      </c>
      <c r="AE43" s="2">
        <f t="shared" si="2"/>
        <v>37.739010069778118</v>
      </c>
      <c r="AF43" s="16">
        <v>100</v>
      </c>
    </row>
    <row r="44" spans="1:33" x14ac:dyDescent="0.2">
      <c r="A44" s="1" t="s">
        <v>37</v>
      </c>
      <c r="B44" t="s">
        <v>35</v>
      </c>
      <c r="C44" s="8" t="s">
        <v>92</v>
      </c>
      <c r="D44" s="9">
        <v>3</v>
      </c>
      <c r="E44" s="10" t="s">
        <v>38</v>
      </c>
      <c r="F44" s="1" t="s">
        <v>36</v>
      </c>
      <c r="G44" s="1" t="s">
        <v>79</v>
      </c>
      <c r="I44" s="18">
        <v>44867</v>
      </c>
      <c r="J44" s="3">
        <v>1.98</v>
      </c>
      <c r="K44" s="3">
        <v>2.14</v>
      </c>
      <c r="L44" s="3">
        <v>1.23</v>
      </c>
      <c r="M44" s="2">
        <f t="shared" si="0"/>
        <v>4.4152457589347982</v>
      </c>
      <c r="N44">
        <f>100</f>
        <v>100</v>
      </c>
      <c r="R44" s="18">
        <v>44910</v>
      </c>
      <c r="S44" s="3">
        <v>2.38</v>
      </c>
      <c r="T44" s="3">
        <v>2.37</v>
      </c>
      <c r="U44" s="3">
        <v>1.53</v>
      </c>
      <c r="V44" s="2">
        <f t="shared" si="1"/>
        <v>7.1078141088387383</v>
      </c>
      <c r="W44" s="2">
        <f>(95+95)/2</f>
        <v>95</v>
      </c>
      <c r="Y44" s="4"/>
      <c r="AA44" s="18">
        <v>44967</v>
      </c>
      <c r="AE44" s="2" t="str">
        <f t="shared" si="2"/>
        <v/>
      </c>
      <c r="AF44" s="16">
        <v>0</v>
      </c>
      <c r="AG44" t="s">
        <v>84</v>
      </c>
    </row>
    <row r="45" spans="1:33" x14ac:dyDescent="0.2">
      <c r="A45" s="1" t="s">
        <v>37</v>
      </c>
      <c r="B45" t="s">
        <v>35</v>
      </c>
      <c r="C45" s="8" t="s">
        <v>92</v>
      </c>
      <c r="D45" s="9">
        <v>4</v>
      </c>
      <c r="E45" s="10" t="s">
        <v>38</v>
      </c>
      <c r="F45" s="1" t="s">
        <v>36</v>
      </c>
      <c r="G45" s="1" t="s">
        <v>79</v>
      </c>
      <c r="I45" s="18">
        <v>44867</v>
      </c>
      <c r="J45" s="3">
        <v>2.31</v>
      </c>
      <c r="K45" s="3">
        <v>2.38</v>
      </c>
      <c r="L45" s="3">
        <v>1.56</v>
      </c>
      <c r="M45" s="2">
        <f t="shared" si="0"/>
        <v>7.0409995016803526</v>
      </c>
      <c r="N45">
        <f>100</f>
        <v>100</v>
      </c>
      <c r="R45" s="18">
        <v>44910</v>
      </c>
      <c r="S45" s="3">
        <v>2.33</v>
      </c>
      <c r="T45" s="3">
        <v>2.23</v>
      </c>
      <c r="U45" s="3">
        <v>1.74</v>
      </c>
      <c r="V45" s="2">
        <f t="shared" si="1"/>
        <v>7.2105239646084147</v>
      </c>
      <c r="W45" s="2">
        <f>(95+100)/2</f>
        <v>97.5</v>
      </c>
      <c r="Y45" s="4"/>
      <c r="AA45" s="18">
        <v>44967</v>
      </c>
      <c r="AE45" s="2" t="str">
        <f t="shared" si="2"/>
        <v/>
      </c>
      <c r="AF45" s="16">
        <v>0</v>
      </c>
      <c r="AG45" t="s">
        <v>84</v>
      </c>
    </row>
    <row r="46" spans="1:33" x14ac:dyDescent="0.2">
      <c r="A46" s="1" t="s">
        <v>37</v>
      </c>
      <c r="B46" t="s">
        <v>35</v>
      </c>
      <c r="C46" s="8" t="s">
        <v>92</v>
      </c>
      <c r="D46" s="9">
        <v>5</v>
      </c>
      <c r="E46" s="10" t="s">
        <v>38</v>
      </c>
      <c r="F46" s="1" t="s">
        <v>36</v>
      </c>
      <c r="G46" s="1" t="s">
        <v>79</v>
      </c>
      <c r="I46" s="18">
        <v>44867</v>
      </c>
      <c r="J46" s="3">
        <v>2.4700000000000002</v>
      </c>
      <c r="K46" s="3">
        <v>1.53</v>
      </c>
      <c r="L46" s="3">
        <v>1.07</v>
      </c>
      <c r="M46" s="2">
        <f t="shared" si="0"/>
        <v>3.2784875534699687</v>
      </c>
      <c r="N46">
        <f>100</f>
        <v>100</v>
      </c>
      <c r="R46" s="18">
        <v>44910</v>
      </c>
      <c r="S46" s="3">
        <v>3.1</v>
      </c>
      <c r="T46" s="3">
        <v>2.04</v>
      </c>
      <c r="U46" s="3">
        <v>1.86</v>
      </c>
      <c r="V46" s="2">
        <f t="shared" si="1"/>
        <v>9.2580772005882732</v>
      </c>
      <c r="W46" s="2">
        <f>100</f>
        <v>100</v>
      </c>
      <c r="Y46" s="4"/>
      <c r="AA46" s="18">
        <v>44967</v>
      </c>
      <c r="AB46" s="3">
        <v>4.1500000000000004</v>
      </c>
      <c r="AC46" s="3">
        <v>2.75</v>
      </c>
      <c r="AD46" s="3">
        <v>2.3199999999999998</v>
      </c>
      <c r="AE46" s="2">
        <f t="shared" si="2"/>
        <v>20.945653047201887</v>
      </c>
      <c r="AF46" s="16">
        <v>80</v>
      </c>
    </row>
    <row r="47" spans="1:33" x14ac:dyDescent="0.2">
      <c r="A47" s="1" t="s">
        <v>37</v>
      </c>
      <c r="B47" t="s">
        <v>35</v>
      </c>
      <c r="C47" s="8" t="s">
        <v>92</v>
      </c>
      <c r="D47" s="9">
        <v>6</v>
      </c>
      <c r="E47" s="10" t="s">
        <v>38</v>
      </c>
      <c r="F47" s="1" t="s">
        <v>36</v>
      </c>
      <c r="G47" s="1" t="s">
        <v>79</v>
      </c>
      <c r="I47" s="18">
        <v>44867</v>
      </c>
      <c r="J47" s="3">
        <v>2.41</v>
      </c>
      <c r="K47" s="3">
        <v>1.97</v>
      </c>
      <c r="L47" s="3">
        <v>1.67</v>
      </c>
      <c r="M47" s="2">
        <f t="shared" si="0"/>
        <v>6.2697424322148745</v>
      </c>
      <c r="N47">
        <f>100</f>
        <v>100</v>
      </c>
      <c r="R47" s="18">
        <v>44910</v>
      </c>
      <c r="S47" s="3">
        <v>2.92</v>
      </c>
      <c r="T47" s="3">
        <v>2.92</v>
      </c>
      <c r="U47" s="3">
        <v>2.0499999999999998</v>
      </c>
      <c r="V47" s="2">
        <f t="shared" si="1"/>
        <v>14.162030290812739</v>
      </c>
      <c r="W47" s="2">
        <f>100</f>
        <v>100</v>
      </c>
      <c r="Y47" s="4"/>
      <c r="AA47" s="18">
        <v>44967</v>
      </c>
      <c r="AB47" s="3">
        <v>2.1800000000000002</v>
      </c>
      <c r="AC47" s="3">
        <v>0.98</v>
      </c>
      <c r="AD47" s="3">
        <v>1.1599999999999999</v>
      </c>
      <c r="AE47" s="2">
        <f t="shared" si="2"/>
        <v>1.9602611388567495</v>
      </c>
      <c r="AF47" s="16">
        <v>27.5</v>
      </c>
    </row>
    <row r="48" spans="1:33" x14ac:dyDescent="0.2">
      <c r="A48" s="1" t="s">
        <v>37</v>
      </c>
      <c r="B48" t="s">
        <v>35</v>
      </c>
      <c r="C48" s="8" t="s">
        <v>92</v>
      </c>
      <c r="D48" s="9">
        <v>7</v>
      </c>
      <c r="E48" s="10" t="s">
        <v>38</v>
      </c>
      <c r="F48" s="1" t="s">
        <v>36</v>
      </c>
      <c r="G48" s="1" t="s">
        <v>79</v>
      </c>
      <c r="I48" s="18">
        <v>44867</v>
      </c>
      <c r="J48" s="3">
        <v>2.33</v>
      </c>
      <c r="K48" s="3">
        <v>2.1</v>
      </c>
      <c r="L48" s="3">
        <v>1.59</v>
      </c>
      <c r="M48" s="2">
        <f t="shared" si="0"/>
        <v>6.2292899107604693</v>
      </c>
      <c r="N48">
        <f>100</f>
        <v>100</v>
      </c>
      <c r="Q48" t="s">
        <v>81</v>
      </c>
      <c r="R48" s="18">
        <v>44910</v>
      </c>
      <c r="S48" s="3">
        <v>2.61</v>
      </c>
      <c r="T48" s="3">
        <v>1.58</v>
      </c>
      <c r="U48" s="3">
        <v>1.43</v>
      </c>
      <c r="V48" s="2">
        <f t="shared" si="1"/>
        <v>4.643050299878686</v>
      </c>
      <c r="W48" s="2">
        <f>(90+95)/2</f>
        <v>92.5</v>
      </c>
      <c r="Y48" s="4"/>
      <c r="AA48" s="18">
        <v>44967</v>
      </c>
      <c r="AE48" s="2" t="str">
        <f t="shared" si="2"/>
        <v/>
      </c>
      <c r="AF48" s="16">
        <v>0</v>
      </c>
      <c r="AG48" t="s">
        <v>84</v>
      </c>
    </row>
    <row r="49" spans="1:33" x14ac:dyDescent="0.2">
      <c r="A49" s="1" t="s">
        <v>37</v>
      </c>
      <c r="B49" t="s">
        <v>35</v>
      </c>
      <c r="C49" s="8" t="s">
        <v>92</v>
      </c>
      <c r="D49" s="9">
        <v>8</v>
      </c>
      <c r="E49" s="10" t="s">
        <v>38</v>
      </c>
      <c r="F49" s="1" t="s">
        <v>36</v>
      </c>
      <c r="G49" s="1" t="s">
        <v>79</v>
      </c>
      <c r="I49" s="18">
        <v>44867</v>
      </c>
      <c r="J49" s="3">
        <v>2.48</v>
      </c>
      <c r="K49" s="3">
        <v>1.41</v>
      </c>
      <c r="L49" s="3">
        <v>1.02</v>
      </c>
      <c r="M49" s="2">
        <f t="shared" si="0"/>
        <v>2.8753725213282668</v>
      </c>
      <c r="N49">
        <f>100</f>
        <v>100</v>
      </c>
      <c r="R49" s="18">
        <v>44910</v>
      </c>
      <c r="S49" s="3">
        <v>2.94</v>
      </c>
      <c r="T49" s="3">
        <v>2.2999999999999998</v>
      </c>
      <c r="U49" s="3">
        <v>1.83</v>
      </c>
      <c r="V49" s="2">
        <f t="shared" si="1"/>
        <v>9.8463965809416418</v>
      </c>
      <c r="W49" s="2">
        <f>100</f>
        <v>100</v>
      </c>
      <c r="Y49" s="4"/>
      <c r="AA49" s="18">
        <v>44967</v>
      </c>
      <c r="AB49" s="3">
        <v>4.0599999999999996</v>
      </c>
      <c r="AC49" s="3">
        <v>2.97</v>
      </c>
      <c r="AD49" s="3">
        <v>3.52</v>
      </c>
      <c r="AE49" s="2">
        <f t="shared" si="2"/>
        <v>33.577264919848616</v>
      </c>
      <c r="AF49" s="16">
        <v>100</v>
      </c>
    </row>
    <row r="50" spans="1:33" x14ac:dyDescent="0.2">
      <c r="A50" s="1" t="s">
        <v>37</v>
      </c>
      <c r="B50" t="s">
        <v>35</v>
      </c>
      <c r="C50" s="8" t="s">
        <v>93</v>
      </c>
      <c r="D50" s="9">
        <v>1</v>
      </c>
      <c r="E50" s="10" t="s">
        <v>38</v>
      </c>
      <c r="F50" s="1" t="s">
        <v>36</v>
      </c>
      <c r="G50" s="1" t="s">
        <v>79</v>
      </c>
      <c r="I50" s="18">
        <v>44867</v>
      </c>
      <c r="J50" s="3">
        <v>2.42</v>
      </c>
      <c r="K50" s="3">
        <v>2.0299999999999998</v>
      </c>
      <c r="L50" s="3">
        <v>2.0099999999999998</v>
      </c>
      <c r="M50" s="2">
        <f t="shared" si="0"/>
        <v>7.7554675715432113</v>
      </c>
      <c r="N50">
        <f>100</f>
        <v>100</v>
      </c>
      <c r="R50" s="18">
        <v>44910</v>
      </c>
      <c r="S50" s="3">
        <v>2.64</v>
      </c>
      <c r="T50" s="3">
        <v>2.5099999999999998</v>
      </c>
      <c r="U50" s="3">
        <v>2.63</v>
      </c>
      <c r="V50" s="2">
        <f t="shared" si="1"/>
        <v>13.694937509678846</v>
      </c>
      <c r="W50" s="2">
        <f>100</f>
        <v>100</v>
      </c>
      <c r="Y50" s="4"/>
      <c r="AA50" s="18">
        <v>44966</v>
      </c>
      <c r="AE50" s="2" t="str">
        <f t="shared" si="2"/>
        <v/>
      </c>
      <c r="AF50" s="16">
        <v>0</v>
      </c>
      <c r="AG50" t="s">
        <v>84</v>
      </c>
    </row>
    <row r="51" spans="1:33" x14ac:dyDescent="0.2">
      <c r="A51" s="1" t="s">
        <v>37</v>
      </c>
      <c r="B51" t="s">
        <v>35</v>
      </c>
      <c r="C51" s="8" t="s">
        <v>93</v>
      </c>
      <c r="D51" s="9">
        <v>2</v>
      </c>
      <c r="E51" s="10" t="s">
        <v>38</v>
      </c>
      <c r="F51" s="1" t="s">
        <v>36</v>
      </c>
      <c r="G51" s="1" t="s">
        <v>79</v>
      </c>
      <c r="I51" s="18">
        <v>44867</v>
      </c>
      <c r="J51" s="3">
        <v>2.58</v>
      </c>
      <c r="K51" s="3">
        <v>1.78</v>
      </c>
      <c r="L51" s="3">
        <v>1.45</v>
      </c>
      <c r="M51" s="2">
        <f t="shared" si="0"/>
        <v>5.2851174217964596</v>
      </c>
      <c r="N51">
        <f>100</f>
        <v>100</v>
      </c>
      <c r="R51" s="18">
        <v>44910</v>
      </c>
      <c r="S51" s="3">
        <v>2.95</v>
      </c>
      <c r="T51" s="3">
        <v>2</v>
      </c>
      <c r="U51" s="3">
        <v>1.92</v>
      </c>
      <c r="V51" s="2">
        <f t="shared" si="1"/>
        <v>8.9006974742975302</v>
      </c>
      <c r="W51" s="2">
        <f>(95+100)/2</f>
        <v>97.5</v>
      </c>
      <c r="Y51" s="4"/>
      <c r="AA51" s="18">
        <v>44966</v>
      </c>
      <c r="AE51" s="2" t="str">
        <f t="shared" si="2"/>
        <v/>
      </c>
      <c r="AF51" s="16">
        <v>0</v>
      </c>
      <c r="AG51" t="s">
        <v>84</v>
      </c>
    </row>
    <row r="52" spans="1:33" x14ac:dyDescent="0.2">
      <c r="A52" s="1" t="s">
        <v>37</v>
      </c>
      <c r="B52" t="s">
        <v>35</v>
      </c>
      <c r="C52" s="8" t="s">
        <v>93</v>
      </c>
      <c r="D52" s="9">
        <v>3</v>
      </c>
      <c r="E52" s="10" t="s">
        <v>38</v>
      </c>
      <c r="F52" s="1" t="s">
        <v>36</v>
      </c>
      <c r="G52" s="1" t="s">
        <v>79</v>
      </c>
      <c r="I52" s="18">
        <v>44867</v>
      </c>
      <c r="J52" s="3">
        <v>2.21</v>
      </c>
      <c r="K52" s="3">
        <v>2.1800000000000002</v>
      </c>
      <c r="L52" s="3">
        <v>1.28</v>
      </c>
      <c r="M52" s="2">
        <f t="shared" si="0"/>
        <v>5.1948661407432128</v>
      </c>
      <c r="N52">
        <f>100</f>
        <v>100</v>
      </c>
      <c r="R52" s="18">
        <v>44910</v>
      </c>
      <c r="S52" s="3">
        <v>2.5099999999999998</v>
      </c>
      <c r="T52" s="3">
        <v>2.44</v>
      </c>
      <c r="U52" s="3">
        <v>1.42</v>
      </c>
      <c r="V52" s="2">
        <f t="shared" si="1"/>
        <v>7.3430793432862789</v>
      </c>
      <c r="W52" s="2">
        <f>(85+100)/2</f>
        <v>92.5</v>
      </c>
      <c r="Y52" s="4"/>
      <c r="AA52" s="18">
        <v>44966</v>
      </c>
      <c r="AE52" s="2" t="str">
        <f t="shared" si="2"/>
        <v/>
      </c>
      <c r="AF52" s="16">
        <v>0</v>
      </c>
      <c r="AG52" t="s">
        <v>84</v>
      </c>
    </row>
    <row r="53" spans="1:33" x14ac:dyDescent="0.2">
      <c r="A53" s="1" t="s">
        <v>37</v>
      </c>
      <c r="B53" t="s">
        <v>35</v>
      </c>
      <c r="C53" s="8" t="s">
        <v>93</v>
      </c>
      <c r="D53" s="9">
        <v>4</v>
      </c>
      <c r="E53" s="10" t="s">
        <v>38</v>
      </c>
      <c r="F53" s="1" t="s">
        <v>36</v>
      </c>
      <c r="G53" s="1" t="s">
        <v>79</v>
      </c>
      <c r="I53" s="18">
        <v>44867</v>
      </c>
      <c r="J53" s="3">
        <v>2.25</v>
      </c>
      <c r="K53" s="3">
        <v>1.57</v>
      </c>
      <c r="L53" s="3">
        <v>1.3</v>
      </c>
      <c r="M53" s="2">
        <f t="shared" si="0"/>
        <v>3.6389509492997485</v>
      </c>
      <c r="N53">
        <f>100</f>
        <v>100</v>
      </c>
      <c r="R53" s="18">
        <v>44910</v>
      </c>
      <c r="S53" s="3">
        <v>2.06</v>
      </c>
      <c r="T53" s="3">
        <v>1.57</v>
      </c>
      <c r="U53" s="3">
        <v>1.25</v>
      </c>
      <c r="V53" s="2">
        <f t="shared" si="1"/>
        <v>3.2165871826199623</v>
      </c>
      <c r="W53" s="2">
        <f>100</f>
        <v>100</v>
      </c>
      <c r="Y53" s="4"/>
      <c r="AA53" s="18">
        <v>44966</v>
      </c>
      <c r="AE53" s="2" t="str">
        <f t="shared" si="2"/>
        <v/>
      </c>
      <c r="AF53" s="16">
        <v>0</v>
      </c>
      <c r="AG53" t="s">
        <v>84</v>
      </c>
    </row>
    <row r="54" spans="1:33" x14ac:dyDescent="0.2">
      <c r="A54" s="1" t="s">
        <v>37</v>
      </c>
      <c r="B54" t="s">
        <v>35</v>
      </c>
      <c r="C54" s="8" t="s">
        <v>93</v>
      </c>
      <c r="D54" s="9">
        <v>5</v>
      </c>
      <c r="E54" s="10" t="s">
        <v>38</v>
      </c>
      <c r="F54" s="1" t="s">
        <v>36</v>
      </c>
      <c r="G54" s="1" t="s">
        <v>79</v>
      </c>
      <c r="I54" s="18">
        <v>44867</v>
      </c>
      <c r="J54" s="3">
        <v>3.09</v>
      </c>
      <c r="K54" s="3">
        <v>1.2</v>
      </c>
      <c r="L54" s="3">
        <v>1.0900000000000001</v>
      </c>
      <c r="M54" s="2">
        <f t="shared" si="0"/>
        <v>3.1817007779495516</v>
      </c>
      <c r="N54">
        <f>100</f>
        <v>100</v>
      </c>
      <c r="R54" s="18">
        <v>44910</v>
      </c>
      <c r="S54" s="3">
        <v>3.59</v>
      </c>
      <c r="T54" s="3">
        <v>1.51</v>
      </c>
      <c r="U54" s="3">
        <v>1.37</v>
      </c>
      <c r="V54" s="2">
        <f t="shared" si="1"/>
        <v>5.8466798575192049</v>
      </c>
      <c r="W54" s="2">
        <f>100</f>
        <v>100</v>
      </c>
      <c r="Y54" s="4"/>
      <c r="AA54" s="18">
        <v>44966</v>
      </c>
      <c r="AE54" s="2" t="str">
        <f t="shared" si="2"/>
        <v/>
      </c>
      <c r="AF54" s="16">
        <v>0</v>
      </c>
      <c r="AG54" t="s">
        <v>84</v>
      </c>
    </row>
    <row r="55" spans="1:33" x14ac:dyDescent="0.2">
      <c r="A55" s="1" t="s">
        <v>37</v>
      </c>
      <c r="B55" t="s">
        <v>35</v>
      </c>
      <c r="C55" s="8" t="s">
        <v>93</v>
      </c>
      <c r="D55" s="9">
        <v>6</v>
      </c>
      <c r="E55" s="10" t="s">
        <v>38</v>
      </c>
      <c r="F55" s="1" t="s">
        <v>36</v>
      </c>
      <c r="G55" s="1" t="s">
        <v>79</v>
      </c>
      <c r="I55" s="18">
        <v>44867</v>
      </c>
      <c r="J55" s="3">
        <v>2.37</v>
      </c>
      <c r="K55" s="3">
        <v>2.33</v>
      </c>
      <c r="L55" s="3">
        <v>1.72</v>
      </c>
      <c r="M55" s="2">
        <f t="shared" si="0"/>
        <v>7.6328773247625374</v>
      </c>
      <c r="N55">
        <f>100</f>
        <v>100</v>
      </c>
      <c r="R55" s="18">
        <v>44910</v>
      </c>
      <c r="S55" s="3">
        <v>3.12</v>
      </c>
      <c r="T55" s="3">
        <v>2.5299999999999998</v>
      </c>
      <c r="U55" s="3">
        <v>1.9</v>
      </c>
      <c r="V55" s="2">
        <f t="shared" si="1"/>
        <v>12.022421125149693</v>
      </c>
      <c r="W55" s="2">
        <f>100</f>
        <v>100</v>
      </c>
      <c r="Y55" s="4"/>
      <c r="AA55" s="18">
        <v>44966</v>
      </c>
      <c r="AB55" s="3">
        <v>5.41</v>
      </c>
      <c r="AC55" s="3">
        <v>4.07</v>
      </c>
      <c r="AD55" s="3">
        <v>3.75</v>
      </c>
      <c r="AE55" s="2">
        <f t="shared" si="2"/>
        <v>64.959199030535629</v>
      </c>
      <c r="AF55" s="16">
        <v>99</v>
      </c>
    </row>
    <row r="56" spans="1:33" x14ac:dyDescent="0.2">
      <c r="A56" s="1" t="s">
        <v>37</v>
      </c>
      <c r="B56" t="s">
        <v>35</v>
      </c>
      <c r="C56" s="8" t="s">
        <v>93</v>
      </c>
      <c r="D56" s="9">
        <v>7</v>
      </c>
      <c r="E56" s="10" t="s">
        <v>38</v>
      </c>
      <c r="F56" s="1" t="s">
        <v>36</v>
      </c>
      <c r="G56" s="1" t="s">
        <v>79</v>
      </c>
      <c r="I56" s="18">
        <v>44867</v>
      </c>
      <c r="J56" s="3">
        <v>2</v>
      </c>
      <c r="K56" s="3">
        <v>1.99</v>
      </c>
      <c r="L56" s="3">
        <v>1.2</v>
      </c>
      <c r="M56" s="2">
        <f t="shared" si="0"/>
        <v>3.9961451252743867</v>
      </c>
      <c r="N56">
        <f>100</f>
        <v>100</v>
      </c>
      <c r="R56" s="18">
        <v>44910</v>
      </c>
      <c r="S56" s="3">
        <v>2.83</v>
      </c>
      <c r="T56" s="3">
        <v>2.79</v>
      </c>
      <c r="U56" s="3">
        <v>1.92</v>
      </c>
      <c r="V56" s="2">
        <f t="shared" si="1"/>
        <v>12.327021113112423</v>
      </c>
      <c r="W56" s="2">
        <f>100</f>
        <v>100</v>
      </c>
      <c r="Y56" s="4"/>
      <c r="AA56" s="18">
        <v>44966</v>
      </c>
      <c r="AE56" s="2" t="str">
        <f t="shared" si="2"/>
        <v/>
      </c>
      <c r="AF56" s="16">
        <v>0</v>
      </c>
      <c r="AG56" t="s">
        <v>84</v>
      </c>
    </row>
    <row r="57" spans="1:33" x14ac:dyDescent="0.2">
      <c r="A57" s="1" t="s">
        <v>37</v>
      </c>
      <c r="B57" t="s">
        <v>35</v>
      </c>
      <c r="C57" s="8" t="s">
        <v>93</v>
      </c>
      <c r="D57" s="9">
        <v>8</v>
      </c>
      <c r="E57" s="10" t="s">
        <v>38</v>
      </c>
      <c r="F57" s="1" t="s">
        <v>36</v>
      </c>
      <c r="G57" s="1" t="s">
        <v>79</v>
      </c>
      <c r="I57" s="18">
        <v>44867</v>
      </c>
      <c r="J57" s="3">
        <v>2.31</v>
      </c>
      <c r="K57" s="3">
        <v>1.44</v>
      </c>
      <c r="L57" s="3">
        <v>1.1499999999999999</v>
      </c>
      <c r="M57" s="2">
        <f t="shared" si="0"/>
        <v>3.0425757399844087</v>
      </c>
      <c r="N57">
        <f>100</f>
        <v>100</v>
      </c>
      <c r="R57" s="18">
        <v>44910</v>
      </c>
      <c r="S57" s="3">
        <v>3</v>
      </c>
      <c r="T57" s="3">
        <v>1.65</v>
      </c>
      <c r="U57" s="3">
        <v>1.52</v>
      </c>
      <c r="V57" s="2">
        <f t="shared" si="1"/>
        <v>5.9192907031234636</v>
      </c>
      <c r="W57" s="2">
        <f>100</f>
        <v>100</v>
      </c>
      <c r="Y57" s="4"/>
      <c r="AA57" s="18">
        <v>44967</v>
      </c>
      <c r="AB57" s="3">
        <v>2.87</v>
      </c>
      <c r="AC57" s="3">
        <v>1.24</v>
      </c>
      <c r="AD57" s="3">
        <v>0</v>
      </c>
      <c r="AE57" s="2">
        <f t="shared" si="2"/>
        <v>0.8664732450086402</v>
      </c>
      <c r="AF57" s="16">
        <v>7.5</v>
      </c>
    </row>
    <row r="58" spans="1:33" x14ac:dyDescent="0.2">
      <c r="A58" s="1" t="s">
        <v>37</v>
      </c>
      <c r="B58" t="s">
        <v>35</v>
      </c>
      <c r="C58" s="8" t="s">
        <v>94</v>
      </c>
      <c r="D58" s="9">
        <v>1</v>
      </c>
      <c r="E58" s="10" t="s">
        <v>38</v>
      </c>
      <c r="F58" s="1" t="s">
        <v>36</v>
      </c>
      <c r="G58" s="1" t="s">
        <v>79</v>
      </c>
      <c r="I58" s="18">
        <v>44867</v>
      </c>
      <c r="J58" s="3">
        <v>2.5499999999999998</v>
      </c>
      <c r="K58" s="3">
        <v>2.2799999999999998</v>
      </c>
      <c r="L58" s="3">
        <v>1.37</v>
      </c>
      <c r="M58" s="2">
        <f t="shared" si="0"/>
        <v>6.6704602328123466</v>
      </c>
      <c r="N58">
        <f>100</f>
        <v>100</v>
      </c>
      <c r="R58" s="18">
        <v>44910</v>
      </c>
      <c r="S58" s="3">
        <v>2.7</v>
      </c>
      <c r="T58" s="3">
        <v>2.02</v>
      </c>
      <c r="U58" s="3">
        <v>1.53</v>
      </c>
      <c r="V58" s="2">
        <f t="shared" si="1"/>
        <v>6.681136739096031</v>
      </c>
      <c r="W58" s="2">
        <f>(90+85)/2</f>
        <v>87.5</v>
      </c>
      <c r="Y58" s="4"/>
      <c r="AA58" s="18">
        <v>44967</v>
      </c>
      <c r="AE58" s="2" t="str">
        <f t="shared" si="2"/>
        <v/>
      </c>
      <c r="AF58" s="16">
        <v>0</v>
      </c>
      <c r="AG58" t="s">
        <v>84</v>
      </c>
    </row>
    <row r="59" spans="1:33" x14ac:dyDescent="0.2">
      <c r="A59" s="1" t="s">
        <v>37</v>
      </c>
      <c r="B59" t="s">
        <v>35</v>
      </c>
      <c r="C59" s="8" t="s">
        <v>94</v>
      </c>
      <c r="D59" s="9">
        <v>2</v>
      </c>
      <c r="E59" s="10" t="s">
        <v>38</v>
      </c>
      <c r="F59" s="1" t="s">
        <v>36</v>
      </c>
      <c r="G59" s="1" t="s">
        <v>79</v>
      </c>
      <c r="I59" s="18">
        <v>44867</v>
      </c>
      <c r="J59" s="3">
        <v>2.77</v>
      </c>
      <c r="K59" s="3">
        <v>2.59</v>
      </c>
      <c r="L59" s="3">
        <v>1.83</v>
      </c>
      <c r="M59" s="2">
        <f t="shared" si="0"/>
        <v>10.625617980483051</v>
      </c>
      <c r="N59">
        <f>100</f>
        <v>100</v>
      </c>
      <c r="R59" s="18">
        <v>44910</v>
      </c>
      <c r="S59" s="3">
        <v>3.31</v>
      </c>
      <c r="T59" s="3">
        <v>3.15</v>
      </c>
      <c r="U59" s="3">
        <v>2.25</v>
      </c>
      <c r="V59" s="2">
        <f t="shared" si="1"/>
        <v>18.951579142964089</v>
      </c>
      <c r="W59" s="2">
        <f>(100+95)/2</f>
        <v>97.5</v>
      </c>
      <c r="Y59" s="4"/>
      <c r="AA59" s="18">
        <v>44967</v>
      </c>
      <c r="AE59" s="2" t="str">
        <f t="shared" si="2"/>
        <v/>
      </c>
      <c r="AF59" s="16">
        <v>0</v>
      </c>
      <c r="AG59" t="s">
        <v>84</v>
      </c>
    </row>
    <row r="60" spans="1:33" x14ac:dyDescent="0.2">
      <c r="A60" s="1" t="s">
        <v>37</v>
      </c>
      <c r="B60" t="s">
        <v>35</v>
      </c>
      <c r="C60" s="8" t="s">
        <v>94</v>
      </c>
      <c r="D60" s="9">
        <v>3</v>
      </c>
      <c r="E60" s="10" t="s">
        <v>38</v>
      </c>
      <c r="F60" s="1" t="s">
        <v>36</v>
      </c>
      <c r="G60" s="1" t="s">
        <v>79</v>
      </c>
      <c r="I60" s="18">
        <v>44867</v>
      </c>
      <c r="J60" s="3">
        <v>2.31</v>
      </c>
      <c r="K60" s="3">
        <v>2.09</v>
      </c>
      <c r="L60" s="3">
        <v>1.06</v>
      </c>
      <c r="M60" s="2">
        <f t="shared" si="0"/>
        <v>4.5005229170697065</v>
      </c>
      <c r="N60">
        <f>100</f>
        <v>100</v>
      </c>
      <c r="R60" s="18">
        <v>44910</v>
      </c>
      <c r="S60" s="3">
        <v>2.8</v>
      </c>
      <c r="T60" s="3">
        <v>2.42</v>
      </c>
      <c r="U60" s="3">
        <v>2.0099999999999998</v>
      </c>
      <c r="V60" s="2">
        <f t="shared" si="1"/>
        <v>10.789352291801006</v>
      </c>
      <c r="W60" s="2">
        <f>(95+100)/2</f>
        <v>97.5</v>
      </c>
      <c r="Y60" s="4"/>
      <c r="AA60" s="18">
        <v>44967</v>
      </c>
      <c r="AE60" s="2" t="str">
        <f t="shared" si="2"/>
        <v/>
      </c>
      <c r="AF60" s="16">
        <v>0</v>
      </c>
      <c r="AG60" t="s">
        <v>84</v>
      </c>
    </row>
    <row r="61" spans="1:33" x14ac:dyDescent="0.2">
      <c r="A61" s="1" t="s">
        <v>37</v>
      </c>
      <c r="B61" t="s">
        <v>35</v>
      </c>
      <c r="C61" s="8" t="s">
        <v>94</v>
      </c>
      <c r="D61" s="9">
        <v>4</v>
      </c>
      <c r="E61" s="10" t="s">
        <v>38</v>
      </c>
      <c r="F61" s="1" t="s">
        <v>36</v>
      </c>
      <c r="G61" s="1" t="s">
        <v>79</v>
      </c>
      <c r="I61" s="18">
        <v>44867</v>
      </c>
      <c r="J61" s="3">
        <v>2.46</v>
      </c>
      <c r="K61" s="3">
        <v>1.28</v>
      </c>
      <c r="L61" s="3">
        <v>0.72</v>
      </c>
      <c r="M61" s="2">
        <f t="shared" si="0"/>
        <v>1.9320794819577227</v>
      </c>
      <c r="N61">
        <f>100</f>
        <v>100</v>
      </c>
      <c r="R61" s="18">
        <v>44910</v>
      </c>
      <c r="S61" s="3">
        <v>3</v>
      </c>
      <c r="T61" s="3">
        <v>1.84</v>
      </c>
      <c r="U61" s="3">
        <v>1.25</v>
      </c>
      <c r="V61" s="2">
        <f t="shared" si="1"/>
        <v>5.6242951529513814</v>
      </c>
      <c r="W61" s="2">
        <f>100</f>
        <v>100</v>
      </c>
      <c r="Y61" s="4"/>
      <c r="AA61" s="18">
        <v>44967</v>
      </c>
      <c r="AE61" s="2" t="str">
        <f t="shared" si="2"/>
        <v/>
      </c>
      <c r="AF61" s="16">
        <v>0</v>
      </c>
      <c r="AG61" t="s">
        <v>84</v>
      </c>
    </row>
    <row r="62" spans="1:33" x14ac:dyDescent="0.2">
      <c r="A62" s="1" t="s">
        <v>37</v>
      </c>
      <c r="B62" t="s">
        <v>35</v>
      </c>
      <c r="C62" s="8" t="s">
        <v>94</v>
      </c>
      <c r="D62" s="9">
        <v>5</v>
      </c>
      <c r="E62" s="10" t="s">
        <v>38</v>
      </c>
      <c r="F62" s="1" t="s">
        <v>36</v>
      </c>
      <c r="G62" s="1" t="s">
        <v>79</v>
      </c>
      <c r="I62" s="18">
        <v>44867</v>
      </c>
      <c r="J62" s="3">
        <v>2.33</v>
      </c>
      <c r="K62" s="3">
        <v>2.15</v>
      </c>
      <c r="L62" s="3">
        <v>2.36</v>
      </c>
      <c r="M62" s="2">
        <f t="shared" si="0"/>
        <v>9.3054824592841552</v>
      </c>
      <c r="N62">
        <f>100</f>
        <v>100</v>
      </c>
      <c r="R62" s="18">
        <v>44910</v>
      </c>
      <c r="S62" s="3">
        <v>2.73</v>
      </c>
      <c r="T62" s="3">
        <v>2.76</v>
      </c>
      <c r="U62" s="3">
        <v>2.27</v>
      </c>
      <c r="V62" s="2">
        <f t="shared" si="1"/>
        <v>13.562148867746453</v>
      </c>
      <c r="W62" s="2">
        <f>100</f>
        <v>100</v>
      </c>
      <c r="Y62" s="4"/>
      <c r="AA62" s="18">
        <v>44967</v>
      </c>
      <c r="AB62" s="3">
        <v>3.46</v>
      </c>
      <c r="AC62" s="3">
        <v>3.19</v>
      </c>
      <c r="AD62" s="3">
        <v>3.56</v>
      </c>
      <c r="AE62" s="2">
        <f t="shared" si="2"/>
        <v>30.953768804123744</v>
      </c>
      <c r="AF62" s="16">
        <v>77.5</v>
      </c>
    </row>
    <row r="63" spans="1:33" x14ac:dyDescent="0.2">
      <c r="A63" s="1" t="s">
        <v>37</v>
      </c>
      <c r="B63" t="s">
        <v>35</v>
      </c>
      <c r="C63" s="8" t="s">
        <v>94</v>
      </c>
      <c r="D63" s="9">
        <v>6</v>
      </c>
      <c r="E63" s="10" t="s">
        <v>38</v>
      </c>
      <c r="F63" s="1" t="s">
        <v>36</v>
      </c>
      <c r="G63" s="1" t="s">
        <v>79</v>
      </c>
      <c r="I63" s="18">
        <v>44867</v>
      </c>
      <c r="J63" s="3">
        <v>2.04</v>
      </c>
      <c r="K63" s="3">
        <v>1.82</v>
      </c>
      <c r="L63" s="3">
        <v>1.83</v>
      </c>
      <c r="M63" s="2">
        <f t="shared" si="0"/>
        <v>5.3363681862498789</v>
      </c>
      <c r="N63">
        <f>100</f>
        <v>100</v>
      </c>
      <c r="R63" s="18">
        <v>44910</v>
      </c>
      <c r="S63" s="3">
        <v>2.54</v>
      </c>
      <c r="T63" s="3">
        <v>2.99</v>
      </c>
      <c r="U63" s="3">
        <v>2.62</v>
      </c>
      <c r="V63" s="2">
        <f t="shared" si="1"/>
        <v>15.696012256795632</v>
      </c>
      <c r="W63" s="2">
        <f>100</f>
        <v>100</v>
      </c>
      <c r="Y63" s="4"/>
      <c r="AA63" s="18">
        <v>44967</v>
      </c>
      <c r="AE63" s="2" t="str">
        <f t="shared" si="2"/>
        <v/>
      </c>
      <c r="AF63" s="16">
        <v>0</v>
      </c>
      <c r="AG63" t="s">
        <v>84</v>
      </c>
    </row>
    <row r="64" spans="1:33" x14ac:dyDescent="0.2">
      <c r="A64" s="1" t="s">
        <v>37</v>
      </c>
      <c r="B64" t="s">
        <v>35</v>
      </c>
      <c r="C64" s="8" t="s">
        <v>94</v>
      </c>
      <c r="D64" s="9">
        <v>7</v>
      </c>
      <c r="E64" s="10" t="s">
        <v>38</v>
      </c>
      <c r="F64" s="1" t="s">
        <v>36</v>
      </c>
      <c r="G64" s="1" t="s">
        <v>79</v>
      </c>
      <c r="I64" s="18">
        <v>44867</v>
      </c>
      <c r="J64" s="3">
        <v>2.0699999999999998</v>
      </c>
      <c r="K64" s="3">
        <v>1.92</v>
      </c>
      <c r="L64" s="3">
        <v>0.85</v>
      </c>
      <c r="M64" s="2">
        <f t="shared" si="0"/>
        <v>3.1186007114049552</v>
      </c>
      <c r="N64">
        <f>100</f>
        <v>100</v>
      </c>
      <c r="R64" s="18">
        <v>44910</v>
      </c>
      <c r="S64" s="3">
        <v>2.62</v>
      </c>
      <c r="T64" s="3">
        <v>2.5099999999999998</v>
      </c>
      <c r="U64" s="3">
        <v>1.24</v>
      </c>
      <c r="V64" s="2">
        <f t="shared" si="1"/>
        <v>7.2342533956686843</v>
      </c>
      <c r="W64" s="2">
        <f>100</f>
        <v>100</v>
      </c>
      <c r="Y64" s="4"/>
      <c r="AA64" s="18">
        <v>44967</v>
      </c>
      <c r="AE64" s="2" t="str">
        <f t="shared" si="2"/>
        <v/>
      </c>
      <c r="AF64" s="16">
        <v>0</v>
      </c>
      <c r="AG64" t="s">
        <v>84</v>
      </c>
    </row>
    <row r="65" spans="1:35" x14ac:dyDescent="0.2">
      <c r="A65" s="1" t="s">
        <v>37</v>
      </c>
      <c r="B65" t="s">
        <v>35</v>
      </c>
      <c r="C65" s="8" t="s">
        <v>94</v>
      </c>
      <c r="D65" s="9">
        <v>8</v>
      </c>
      <c r="E65" s="10" t="s">
        <v>38</v>
      </c>
      <c r="F65" s="1" t="s">
        <v>36</v>
      </c>
      <c r="G65" s="1" t="s">
        <v>79</v>
      </c>
      <c r="I65" s="18">
        <v>44867</v>
      </c>
      <c r="J65" s="3">
        <v>1.94</v>
      </c>
      <c r="K65" s="3">
        <v>0.82</v>
      </c>
      <c r="L65" s="3">
        <v>1.0900000000000001</v>
      </c>
      <c r="M65" s="2">
        <f t="shared" si="0"/>
        <v>1.3896273543467623</v>
      </c>
      <c r="N65">
        <f>100</f>
        <v>100</v>
      </c>
      <c r="R65" s="18">
        <v>44910</v>
      </c>
      <c r="S65" s="3">
        <v>2.75</v>
      </c>
      <c r="T65" s="3">
        <v>1.85</v>
      </c>
      <c r="U65" s="3">
        <v>1.7</v>
      </c>
      <c r="V65" s="2">
        <f t="shared" si="1"/>
        <v>6.8048614935237355</v>
      </c>
      <c r="W65" s="2">
        <f>100</f>
        <v>100</v>
      </c>
      <c r="Y65" s="4"/>
      <c r="AA65" s="18">
        <v>44967</v>
      </c>
      <c r="AE65" s="2" t="str">
        <f t="shared" si="2"/>
        <v/>
      </c>
      <c r="AF65" s="16">
        <v>0</v>
      </c>
      <c r="AG65" t="s">
        <v>84</v>
      </c>
    </row>
    <row r="66" spans="1:35" x14ac:dyDescent="0.2">
      <c r="A66" s="1" t="s">
        <v>37</v>
      </c>
      <c r="B66" t="s">
        <v>35</v>
      </c>
      <c r="C66" s="8" t="s">
        <v>95</v>
      </c>
      <c r="D66" s="9">
        <v>1</v>
      </c>
      <c r="E66" s="10" t="s">
        <v>38</v>
      </c>
      <c r="F66" s="1" t="s">
        <v>36</v>
      </c>
      <c r="G66" s="1" t="s">
        <v>79</v>
      </c>
      <c r="I66" s="18">
        <v>44867</v>
      </c>
      <c r="J66" s="3">
        <v>1.99</v>
      </c>
      <c r="K66" s="3">
        <v>1.72</v>
      </c>
      <c r="L66" s="3">
        <v>1.48</v>
      </c>
      <c r="M66" s="2">
        <f t="shared" ref="M66:M129" si="3">IF(N66=0,"",PI()*((K66+L66)/4)^2*J66)</f>
        <v>4.0011324036119609</v>
      </c>
      <c r="N66">
        <f>100</f>
        <v>100</v>
      </c>
      <c r="R66" s="18">
        <v>44910</v>
      </c>
      <c r="S66" s="3">
        <v>2.68</v>
      </c>
      <c r="T66" s="3">
        <v>2.39</v>
      </c>
      <c r="U66" s="3">
        <v>2.5</v>
      </c>
      <c r="V66" s="2">
        <f t="shared" ref="V66:V129" si="4">IF(W66=0,"",PI()*((T66+U66)/4)^2*S66)</f>
        <v>12.582948013394006</v>
      </c>
      <c r="W66" s="2">
        <f>100</f>
        <v>100</v>
      </c>
      <c r="Y66" s="4"/>
      <c r="AA66" s="18">
        <v>44967</v>
      </c>
      <c r="AB66" s="3">
        <v>3.71</v>
      </c>
      <c r="AC66" s="3">
        <v>3.62</v>
      </c>
      <c r="AD66" s="3">
        <v>3.06</v>
      </c>
      <c r="AE66" s="2">
        <f t="shared" ref="AE66:AE129" si="5">IF(AF66=0,"",PI()*((AC66+AD66)/4)^2*AB66)</f>
        <v>32.50549055842329</v>
      </c>
      <c r="AF66" s="16">
        <v>85</v>
      </c>
    </row>
    <row r="67" spans="1:35" x14ac:dyDescent="0.2">
      <c r="A67" s="1" t="s">
        <v>37</v>
      </c>
      <c r="B67" t="s">
        <v>35</v>
      </c>
      <c r="C67" s="8" t="s">
        <v>95</v>
      </c>
      <c r="D67" s="9">
        <v>2</v>
      </c>
      <c r="E67" s="10" t="s">
        <v>38</v>
      </c>
      <c r="F67" s="1" t="s">
        <v>36</v>
      </c>
      <c r="G67" s="1" t="s">
        <v>79</v>
      </c>
      <c r="I67" s="18">
        <v>44867</v>
      </c>
      <c r="J67" s="3">
        <v>3.02</v>
      </c>
      <c r="K67" s="3">
        <v>1.52</v>
      </c>
      <c r="L67" s="3">
        <v>1.1399999999999999</v>
      </c>
      <c r="M67" s="2">
        <f t="shared" si="3"/>
        <v>4.1956582499259136</v>
      </c>
      <c r="N67">
        <f>100</f>
        <v>100</v>
      </c>
      <c r="R67" s="18">
        <v>44910</v>
      </c>
      <c r="S67" s="3">
        <v>3.68</v>
      </c>
      <c r="T67" s="3">
        <v>1.98</v>
      </c>
      <c r="U67" s="3">
        <v>2</v>
      </c>
      <c r="V67" s="2">
        <f t="shared" si="4"/>
        <v>11.445739382082467</v>
      </c>
      <c r="W67" s="2">
        <f>100</f>
        <v>100</v>
      </c>
      <c r="Y67" s="4"/>
      <c r="AA67" s="18">
        <v>44967</v>
      </c>
      <c r="AB67" s="3">
        <v>4.3</v>
      </c>
      <c r="AC67" s="3">
        <v>2.5499999999999998</v>
      </c>
      <c r="AD67" s="3">
        <v>2.52</v>
      </c>
      <c r="AE67" s="2">
        <f t="shared" si="5"/>
        <v>21.702724844088699</v>
      </c>
      <c r="AF67" s="16">
        <v>82.5</v>
      </c>
    </row>
    <row r="68" spans="1:35" x14ac:dyDescent="0.2">
      <c r="A68" s="1" t="s">
        <v>37</v>
      </c>
      <c r="B68" t="s">
        <v>35</v>
      </c>
      <c r="C68" s="8" t="s">
        <v>95</v>
      </c>
      <c r="D68" s="9">
        <v>3</v>
      </c>
      <c r="E68" s="10" t="s">
        <v>38</v>
      </c>
      <c r="F68" s="1" t="s">
        <v>36</v>
      </c>
      <c r="G68" s="1" t="s">
        <v>79</v>
      </c>
      <c r="I68" s="18">
        <v>44867</v>
      </c>
      <c r="J68" s="3">
        <v>2.6</v>
      </c>
      <c r="K68" s="3">
        <v>1.78</v>
      </c>
      <c r="L68" s="3">
        <v>1.59</v>
      </c>
      <c r="M68" s="2">
        <f t="shared" si="3"/>
        <v>5.7977974612275123</v>
      </c>
      <c r="N68">
        <f>100</f>
        <v>100</v>
      </c>
      <c r="R68" s="18">
        <v>44910</v>
      </c>
      <c r="S68" s="3">
        <v>3.68</v>
      </c>
      <c r="T68" s="3">
        <v>2.78</v>
      </c>
      <c r="U68" s="3">
        <v>2.19</v>
      </c>
      <c r="V68" s="2">
        <f t="shared" si="4"/>
        <v>17.848038174722905</v>
      </c>
      <c r="W68" s="2">
        <f>100</f>
        <v>100</v>
      </c>
      <c r="Y68" s="4"/>
      <c r="AA68" s="18">
        <v>44967</v>
      </c>
      <c r="AE68" s="2" t="str">
        <f t="shared" si="5"/>
        <v/>
      </c>
      <c r="AF68" s="16">
        <v>0</v>
      </c>
      <c r="AG68" t="s">
        <v>84</v>
      </c>
    </row>
    <row r="69" spans="1:35" x14ac:dyDescent="0.2">
      <c r="A69" s="1" t="s">
        <v>37</v>
      </c>
      <c r="B69" t="s">
        <v>35</v>
      </c>
      <c r="C69" s="8" t="s">
        <v>95</v>
      </c>
      <c r="D69" s="9">
        <v>4</v>
      </c>
      <c r="E69" s="10" t="s">
        <v>38</v>
      </c>
      <c r="F69" s="1" t="s">
        <v>36</v>
      </c>
      <c r="G69" s="1" t="s">
        <v>79</v>
      </c>
      <c r="I69" s="18">
        <v>44867</v>
      </c>
      <c r="J69" s="3">
        <v>1.92</v>
      </c>
      <c r="K69" s="3">
        <v>2.44</v>
      </c>
      <c r="L69" s="3">
        <v>1.61</v>
      </c>
      <c r="M69" s="2">
        <f t="shared" si="3"/>
        <v>6.1835968200607896</v>
      </c>
      <c r="N69">
        <f>100</f>
        <v>100</v>
      </c>
      <c r="R69" s="18">
        <v>44910</v>
      </c>
      <c r="S69" s="3">
        <v>2.96</v>
      </c>
      <c r="T69" s="3">
        <v>3.36</v>
      </c>
      <c r="U69" s="3">
        <v>2.82</v>
      </c>
      <c r="V69" s="2">
        <f t="shared" si="4"/>
        <v>22.19721820364812</v>
      </c>
      <c r="W69" s="2">
        <f>100</f>
        <v>100</v>
      </c>
      <c r="Y69" s="4"/>
      <c r="AA69" s="18">
        <v>44967</v>
      </c>
      <c r="AB69" s="3">
        <v>4.34</v>
      </c>
      <c r="AC69" s="3">
        <v>2.78</v>
      </c>
      <c r="AD69" s="3">
        <v>3.75</v>
      </c>
      <c r="AE69" s="2">
        <f t="shared" si="5"/>
        <v>36.336741731991452</v>
      </c>
      <c r="AF69" s="16">
        <v>80</v>
      </c>
    </row>
    <row r="70" spans="1:35" x14ac:dyDescent="0.2">
      <c r="A70" s="1" t="s">
        <v>37</v>
      </c>
      <c r="B70" t="s">
        <v>35</v>
      </c>
      <c r="C70" s="8" t="s">
        <v>95</v>
      </c>
      <c r="D70" s="9">
        <v>5</v>
      </c>
      <c r="E70" s="10" t="s">
        <v>38</v>
      </c>
      <c r="F70" s="1" t="s">
        <v>36</v>
      </c>
      <c r="G70" s="1" t="s">
        <v>79</v>
      </c>
      <c r="I70" s="18">
        <v>44867</v>
      </c>
      <c r="J70" s="3">
        <v>2.09</v>
      </c>
      <c r="K70" s="3">
        <v>2.2200000000000002</v>
      </c>
      <c r="L70" s="3">
        <v>1.57</v>
      </c>
      <c r="M70" s="2">
        <f t="shared" si="3"/>
        <v>5.8946034790029316</v>
      </c>
      <c r="N70">
        <f>100</f>
        <v>100</v>
      </c>
      <c r="R70" s="18">
        <v>44910</v>
      </c>
      <c r="S70" s="3">
        <v>2.84</v>
      </c>
      <c r="T70" s="3">
        <v>3.2</v>
      </c>
      <c r="U70" s="3">
        <v>2.21</v>
      </c>
      <c r="V70" s="2">
        <f t="shared" si="4"/>
        <v>16.320849510154328</v>
      </c>
      <c r="W70" s="2">
        <f>100</f>
        <v>100</v>
      </c>
      <c r="Y70" s="4"/>
      <c r="AA70" s="18">
        <v>44967</v>
      </c>
      <c r="AB70" s="3">
        <v>4.57</v>
      </c>
      <c r="AC70" s="3">
        <v>3.66</v>
      </c>
      <c r="AD70" s="3">
        <v>3.51</v>
      </c>
      <c r="AE70" s="2">
        <f t="shared" si="5"/>
        <v>46.130100571308418</v>
      </c>
      <c r="AF70" s="16">
        <v>65</v>
      </c>
      <c r="AI70" t="s">
        <v>128</v>
      </c>
    </row>
    <row r="71" spans="1:35" x14ac:dyDescent="0.2">
      <c r="A71" s="1" t="s">
        <v>37</v>
      </c>
      <c r="B71" t="s">
        <v>35</v>
      </c>
      <c r="C71" s="8" t="s">
        <v>95</v>
      </c>
      <c r="D71" s="9">
        <v>6</v>
      </c>
      <c r="E71" s="10" t="s">
        <v>38</v>
      </c>
      <c r="F71" s="1" t="s">
        <v>36</v>
      </c>
      <c r="G71" s="1" t="s">
        <v>79</v>
      </c>
      <c r="I71" s="18">
        <v>44867</v>
      </c>
      <c r="J71" s="3">
        <v>2.79</v>
      </c>
      <c r="K71" s="3">
        <v>1.48</v>
      </c>
      <c r="L71" s="3">
        <v>1.2</v>
      </c>
      <c r="M71" s="2">
        <f t="shared" si="3"/>
        <v>3.9346280287281172</v>
      </c>
      <c r="N71">
        <f>100</f>
        <v>100</v>
      </c>
      <c r="R71" s="18">
        <v>44910</v>
      </c>
      <c r="S71" s="3">
        <v>2.88</v>
      </c>
      <c r="T71" s="3">
        <v>1.77</v>
      </c>
      <c r="U71" s="3">
        <v>1.1000000000000001</v>
      </c>
      <c r="V71" s="2">
        <f t="shared" si="4"/>
        <v>4.6578572151036779</v>
      </c>
      <c r="W71" s="2">
        <f>(95+95)/2</f>
        <v>95</v>
      </c>
      <c r="Y71" s="4"/>
      <c r="AA71" s="18">
        <v>44967</v>
      </c>
      <c r="AE71" s="2" t="str">
        <f t="shared" si="5"/>
        <v/>
      </c>
      <c r="AF71" s="16">
        <v>0</v>
      </c>
      <c r="AG71" t="s">
        <v>84</v>
      </c>
    </row>
    <row r="72" spans="1:35" x14ac:dyDescent="0.2">
      <c r="A72" s="1" t="s">
        <v>37</v>
      </c>
      <c r="B72" t="s">
        <v>35</v>
      </c>
      <c r="C72" s="8" t="s">
        <v>95</v>
      </c>
      <c r="D72" s="9">
        <v>7</v>
      </c>
      <c r="E72" s="10" t="s">
        <v>38</v>
      </c>
      <c r="F72" s="1" t="s">
        <v>36</v>
      </c>
      <c r="G72" s="1" t="s">
        <v>79</v>
      </c>
      <c r="I72" s="18">
        <v>44867</v>
      </c>
      <c r="J72" s="3">
        <v>2.1</v>
      </c>
      <c r="K72" s="3">
        <v>1.28</v>
      </c>
      <c r="L72" s="3">
        <v>0.86</v>
      </c>
      <c r="M72" s="2">
        <f t="shared" si="3"/>
        <v>1.8883249502748509</v>
      </c>
      <c r="N72">
        <f>100</f>
        <v>100</v>
      </c>
      <c r="R72" s="18">
        <v>44910</v>
      </c>
      <c r="S72" s="3">
        <v>2.34</v>
      </c>
      <c r="T72" s="3">
        <v>1.68</v>
      </c>
      <c r="U72" s="3">
        <v>1.07</v>
      </c>
      <c r="V72" s="2">
        <f t="shared" si="4"/>
        <v>3.4746505622555235</v>
      </c>
      <c r="W72" s="2">
        <f>100</f>
        <v>100</v>
      </c>
      <c r="Y72" s="4"/>
      <c r="AA72" s="18">
        <v>44967</v>
      </c>
      <c r="AE72" s="2" t="str">
        <f t="shared" si="5"/>
        <v/>
      </c>
      <c r="AF72" s="16">
        <v>0</v>
      </c>
      <c r="AG72" t="s">
        <v>84</v>
      </c>
    </row>
    <row r="73" spans="1:35" x14ac:dyDescent="0.2">
      <c r="A73" s="1" t="s">
        <v>37</v>
      </c>
      <c r="B73" t="s">
        <v>35</v>
      </c>
      <c r="C73" s="8" t="s">
        <v>95</v>
      </c>
      <c r="D73" s="9">
        <v>8</v>
      </c>
      <c r="E73" s="10" t="s">
        <v>38</v>
      </c>
      <c r="F73" s="1" t="s">
        <v>36</v>
      </c>
      <c r="G73" s="1" t="s">
        <v>79</v>
      </c>
      <c r="I73" s="18">
        <v>44867</v>
      </c>
      <c r="J73" s="3">
        <v>2.08</v>
      </c>
      <c r="K73" s="3">
        <v>1.57</v>
      </c>
      <c r="L73" s="3">
        <v>1.28</v>
      </c>
      <c r="M73" s="2">
        <f t="shared" si="3"/>
        <v>3.3172862227418025</v>
      </c>
      <c r="N73">
        <f>100</f>
        <v>100</v>
      </c>
      <c r="R73" s="18">
        <v>44910</v>
      </c>
      <c r="S73" s="3">
        <v>2.87</v>
      </c>
      <c r="T73" s="3">
        <v>2.3199999999999998</v>
      </c>
      <c r="U73" s="3">
        <v>1.88</v>
      </c>
      <c r="V73" s="2">
        <f t="shared" si="4"/>
        <v>9.9405489346724796</v>
      </c>
      <c r="W73" s="2">
        <f>100</f>
        <v>100</v>
      </c>
      <c r="Y73" s="4"/>
      <c r="AA73" s="18">
        <v>44967</v>
      </c>
      <c r="AB73" s="3">
        <v>2.52</v>
      </c>
      <c r="AC73" s="3">
        <v>1.53</v>
      </c>
      <c r="AD73" s="3">
        <v>1.74</v>
      </c>
      <c r="AE73" s="2">
        <f t="shared" si="5"/>
        <v>5.2908559334773226</v>
      </c>
      <c r="AF73" s="16">
        <v>72.5</v>
      </c>
    </row>
    <row r="74" spans="1:35" x14ac:dyDescent="0.2">
      <c r="A74" s="1" t="s">
        <v>37</v>
      </c>
      <c r="B74" t="s">
        <v>35</v>
      </c>
      <c r="C74" s="8" t="s">
        <v>96</v>
      </c>
      <c r="D74" s="9">
        <v>1</v>
      </c>
      <c r="E74" s="10" t="s">
        <v>38</v>
      </c>
      <c r="F74" s="1" t="s">
        <v>36</v>
      </c>
      <c r="G74" s="1" t="s">
        <v>79</v>
      </c>
      <c r="I74" s="18">
        <v>44867</v>
      </c>
      <c r="J74" s="3">
        <v>2.79</v>
      </c>
      <c r="K74" s="3">
        <v>1.7</v>
      </c>
      <c r="L74" s="3">
        <v>1.48</v>
      </c>
      <c r="M74" s="2">
        <f t="shared" si="3"/>
        <v>5.5397266203093967</v>
      </c>
      <c r="N74">
        <f>100</f>
        <v>100</v>
      </c>
      <c r="R74" s="18">
        <v>44910</v>
      </c>
      <c r="S74" s="3">
        <v>2.91</v>
      </c>
      <c r="T74" s="3">
        <v>1.99</v>
      </c>
      <c r="U74" s="3">
        <v>1.74</v>
      </c>
      <c r="V74" s="2">
        <f t="shared" si="4"/>
        <v>7.9495133432297909</v>
      </c>
      <c r="W74" s="2">
        <f>100</f>
        <v>100</v>
      </c>
      <c r="Y74" s="4"/>
      <c r="AA74" s="18">
        <v>44967</v>
      </c>
      <c r="AB74" s="3">
        <v>3.54</v>
      </c>
      <c r="AC74" s="3">
        <v>2.48</v>
      </c>
      <c r="AD74" s="3">
        <v>1.92</v>
      </c>
      <c r="AE74" s="2">
        <f t="shared" si="5"/>
        <v>13.456697972386522</v>
      </c>
      <c r="AF74" s="16">
        <v>85</v>
      </c>
    </row>
    <row r="75" spans="1:35" x14ac:dyDescent="0.2">
      <c r="A75" s="1" t="s">
        <v>37</v>
      </c>
      <c r="B75" t="s">
        <v>35</v>
      </c>
      <c r="C75" s="8" t="s">
        <v>96</v>
      </c>
      <c r="D75" s="9">
        <v>2</v>
      </c>
      <c r="E75" s="10" t="s">
        <v>38</v>
      </c>
      <c r="F75" s="1" t="s">
        <v>36</v>
      </c>
      <c r="G75" s="1" t="s">
        <v>79</v>
      </c>
      <c r="I75" s="18">
        <v>44867</v>
      </c>
      <c r="J75" s="3">
        <v>2.97</v>
      </c>
      <c r="K75" s="3">
        <v>2.0299999999999998</v>
      </c>
      <c r="L75" s="3">
        <v>1.2</v>
      </c>
      <c r="M75" s="2">
        <f t="shared" si="3"/>
        <v>6.0840305204401082</v>
      </c>
      <c r="N75">
        <f>100</f>
        <v>100</v>
      </c>
      <c r="R75" s="18">
        <v>44910</v>
      </c>
      <c r="S75" s="3">
        <v>2.98</v>
      </c>
      <c r="T75" s="3">
        <v>2.39</v>
      </c>
      <c r="U75" s="3">
        <v>1.23</v>
      </c>
      <c r="V75" s="2">
        <f t="shared" si="4"/>
        <v>7.6676679108570136</v>
      </c>
      <c r="W75" s="2">
        <f>100</f>
        <v>100</v>
      </c>
      <c r="Y75" s="4"/>
      <c r="AA75" s="18">
        <v>44967</v>
      </c>
      <c r="AB75" s="3">
        <v>3.56</v>
      </c>
      <c r="AC75" s="3">
        <v>2.7</v>
      </c>
      <c r="AD75" s="3">
        <v>0.56000000000000005</v>
      </c>
      <c r="AE75" s="2">
        <f t="shared" si="5"/>
        <v>7.4287387939772227</v>
      </c>
      <c r="AF75" s="16">
        <v>45</v>
      </c>
    </row>
    <row r="76" spans="1:35" x14ac:dyDescent="0.2">
      <c r="A76" s="1" t="s">
        <v>37</v>
      </c>
      <c r="B76" t="s">
        <v>35</v>
      </c>
      <c r="C76" s="8" t="s">
        <v>96</v>
      </c>
      <c r="D76" s="9">
        <v>3</v>
      </c>
      <c r="E76" s="10" t="s">
        <v>38</v>
      </c>
      <c r="F76" s="1" t="s">
        <v>36</v>
      </c>
      <c r="G76" s="1" t="s">
        <v>79</v>
      </c>
      <c r="I76" s="18">
        <v>44867</v>
      </c>
      <c r="J76" s="3">
        <v>2.73</v>
      </c>
      <c r="K76" s="3">
        <v>1.58</v>
      </c>
      <c r="L76" s="3">
        <v>1.47</v>
      </c>
      <c r="M76" s="2">
        <f t="shared" si="3"/>
        <v>4.9864585782407493</v>
      </c>
      <c r="N76">
        <f>100</f>
        <v>100</v>
      </c>
      <c r="R76" s="18">
        <v>44910</v>
      </c>
      <c r="S76" s="3">
        <v>3.55</v>
      </c>
      <c r="T76" s="3">
        <v>2.13</v>
      </c>
      <c r="U76" s="3">
        <v>2.0099999999999998</v>
      </c>
      <c r="V76" s="2">
        <f t="shared" si="4"/>
        <v>11.947001695713126</v>
      </c>
      <c r="W76" s="2">
        <f>100</f>
        <v>100</v>
      </c>
      <c r="Y76" s="4"/>
      <c r="AA76" s="18">
        <v>44967</v>
      </c>
      <c r="AB76" s="3">
        <v>4.7300000000000004</v>
      </c>
      <c r="AC76" s="3">
        <v>2.98</v>
      </c>
      <c r="AD76" s="3">
        <v>3.34</v>
      </c>
      <c r="AE76" s="2">
        <f t="shared" si="5"/>
        <v>37.095838088993986</v>
      </c>
      <c r="AF76" s="16">
        <v>96.5</v>
      </c>
    </row>
    <row r="77" spans="1:35" x14ac:dyDescent="0.2">
      <c r="A77" s="1" t="s">
        <v>37</v>
      </c>
      <c r="B77" t="s">
        <v>35</v>
      </c>
      <c r="C77" s="8" t="s">
        <v>96</v>
      </c>
      <c r="D77" s="9">
        <v>4</v>
      </c>
      <c r="E77" s="10" t="s">
        <v>38</v>
      </c>
      <c r="F77" s="1" t="s">
        <v>36</v>
      </c>
      <c r="G77" s="1" t="s">
        <v>79</v>
      </c>
      <c r="I77" s="18">
        <v>44867</v>
      </c>
      <c r="J77" s="3">
        <v>2.59</v>
      </c>
      <c r="K77" s="3">
        <v>0.97</v>
      </c>
      <c r="L77" s="3">
        <v>0.76</v>
      </c>
      <c r="M77" s="2">
        <f t="shared" si="3"/>
        <v>1.5220252606928644</v>
      </c>
      <c r="N77">
        <f>100</f>
        <v>100</v>
      </c>
      <c r="R77" s="18">
        <v>44910</v>
      </c>
      <c r="S77" s="3">
        <v>3.27</v>
      </c>
      <c r="T77" s="3">
        <v>1.48</v>
      </c>
      <c r="U77" s="3">
        <v>1.21</v>
      </c>
      <c r="V77" s="2">
        <f t="shared" si="4"/>
        <v>4.6460320640060253</v>
      </c>
      <c r="W77" s="2">
        <f>100</f>
        <v>100</v>
      </c>
      <c r="Y77" s="4"/>
      <c r="AA77" s="18">
        <v>44967</v>
      </c>
      <c r="AB77" s="3">
        <v>5.0199999999999996</v>
      </c>
      <c r="AC77" s="3">
        <v>3.13</v>
      </c>
      <c r="AD77" s="3">
        <v>2.4900000000000002</v>
      </c>
      <c r="AE77" s="2">
        <f t="shared" si="5"/>
        <v>31.131943838773008</v>
      </c>
      <c r="AF77" s="16">
        <v>92.5</v>
      </c>
    </row>
    <row r="78" spans="1:35" x14ac:dyDescent="0.2">
      <c r="A78" s="1" t="s">
        <v>37</v>
      </c>
      <c r="B78" t="s">
        <v>35</v>
      </c>
      <c r="C78" s="8" t="s">
        <v>96</v>
      </c>
      <c r="D78" s="9">
        <v>5</v>
      </c>
      <c r="E78" s="10" t="s">
        <v>38</v>
      </c>
      <c r="F78" s="1" t="s">
        <v>36</v>
      </c>
      <c r="G78" s="1" t="s">
        <v>79</v>
      </c>
      <c r="I78" s="18">
        <v>44867</v>
      </c>
      <c r="J78" s="3">
        <v>2.72</v>
      </c>
      <c r="K78" s="3">
        <v>1.69</v>
      </c>
      <c r="L78" s="3">
        <v>1.46</v>
      </c>
      <c r="M78" s="2">
        <f t="shared" si="3"/>
        <v>5.2993170278916031</v>
      </c>
      <c r="N78">
        <f>100</f>
        <v>100</v>
      </c>
      <c r="R78" s="18">
        <v>44910</v>
      </c>
      <c r="S78" s="3">
        <v>2.96</v>
      </c>
      <c r="T78" s="3">
        <v>1.63</v>
      </c>
      <c r="U78" s="3">
        <v>1.86</v>
      </c>
      <c r="V78" s="2">
        <f t="shared" si="4"/>
        <v>7.079008845797973</v>
      </c>
      <c r="W78" s="2">
        <f>100</f>
        <v>100</v>
      </c>
      <c r="Y78" s="4"/>
      <c r="AA78" s="18">
        <v>44967</v>
      </c>
      <c r="AE78" s="2" t="str">
        <f t="shared" si="5"/>
        <v/>
      </c>
      <c r="AF78" s="16">
        <v>0</v>
      </c>
      <c r="AG78" t="s">
        <v>84</v>
      </c>
    </row>
    <row r="79" spans="1:35" x14ac:dyDescent="0.2">
      <c r="A79" s="1" t="s">
        <v>37</v>
      </c>
      <c r="B79" t="s">
        <v>35</v>
      </c>
      <c r="C79" s="8" t="s">
        <v>96</v>
      </c>
      <c r="D79" s="9">
        <v>6</v>
      </c>
      <c r="E79" s="10" t="s">
        <v>38</v>
      </c>
      <c r="F79" s="1" t="s">
        <v>36</v>
      </c>
      <c r="G79" s="1" t="s">
        <v>79</v>
      </c>
      <c r="I79" s="18">
        <v>44867</v>
      </c>
      <c r="J79" s="3">
        <v>3.09</v>
      </c>
      <c r="K79" s="3">
        <v>1.61</v>
      </c>
      <c r="L79" s="3">
        <v>1.6</v>
      </c>
      <c r="M79" s="2">
        <f t="shared" si="3"/>
        <v>6.2517043889456678</v>
      </c>
      <c r="N79">
        <f>100</f>
        <v>100</v>
      </c>
      <c r="R79" s="18">
        <v>44910</v>
      </c>
      <c r="S79" s="3">
        <v>3.5</v>
      </c>
      <c r="T79" s="3">
        <v>2.56</v>
      </c>
      <c r="U79" s="3">
        <v>1.93</v>
      </c>
      <c r="V79" s="2">
        <f t="shared" si="4"/>
        <v>13.854492324670288</v>
      </c>
      <c r="W79" s="2">
        <f>100</f>
        <v>100</v>
      </c>
      <c r="Y79" s="4"/>
      <c r="AA79" s="18">
        <v>44967</v>
      </c>
      <c r="AB79" s="3">
        <v>5.22</v>
      </c>
      <c r="AC79" s="3">
        <v>2.9</v>
      </c>
      <c r="AD79" s="3">
        <v>3.36</v>
      </c>
      <c r="AE79" s="2">
        <f t="shared" si="5"/>
        <v>40.165119133679759</v>
      </c>
      <c r="AF79" s="16">
        <v>100</v>
      </c>
    </row>
    <row r="80" spans="1:35" x14ac:dyDescent="0.2">
      <c r="A80" s="1" t="s">
        <v>37</v>
      </c>
      <c r="B80" t="s">
        <v>35</v>
      </c>
      <c r="C80" s="8" t="s">
        <v>96</v>
      </c>
      <c r="D80" s="9">
        <v>7</v>
      </c>
      <c r="E80" s="10" t="s">
        <v>38</v>
      </c>
      <c r="F80" s="1" t="s">
        <v>36</v>
      </c>
      <c r="G80" s="1" t="s">
        <v>79</v>
      </c>
      <c r="I80" s="18">
        <v>44867</v>
      </c>
      <c r="J80" s="3">
        <v>2.4</v>
      </c>
      <c r="K80" s="3">
        <v>2.34</v>
      </c>
      <c r="L80" s="3">
        <v>1.39</v>
      </c>
      <c r="M80" s="2">
        <f t="shared" si="3"/>
        <v>6.5562996645194138</v>
      </c>
      <c r="N80">
        <f>100</f>
        <v>100</v>
      </c>
      <c r="R80" s="18">
        <v>44910</v>
      </c>
      <c r="S80" s="3">
        <v>2.88</v>
      </c>
      <c r="T80" s="3">
        <v>3.25</v>
      </c>
      <c r="U80" s="3">
        <v>1.79</v>
      </c>
      <c r="V80" s="2">
        <f t="shared" si="4"/>
        <v>14.364266390896768</v>
      </c>
      <c r="W80" s="2">
        <f>100</f>
        <v>100</v>
      </c>
      <c r="Y80" s="4"/>
      <c r="AA80" s="18">
        <v>44967</v>
      </c>
      <c r="AB80" s="3">
        <v>3.17</v>
      </c>
      <c r="AC80" s="3">
        <v>2.87</v>
      </c>
      <c r="AD80" s="3">
        <v>2.31</v>
      </c>
      <c r="AE80" s="2">
        <f t="shared" si="5"/>
        <v>16.701238261039958</v>
      </c>
      <c r="AF80" s="16">
        <v>87.5</v>
      </c>
    </row>
    <row r="81" spans="1:35" x14ac:dyDescent="0.2">
      <c r="A81" s="1" t="s">
        <v>37</v>
      </c>
      <c r="B81" t="s">
        <v>35</v>
      </c>
      <c r="C81" s="8" t="s">
        <v>96</v>
      </c>
      <c r="D81" s="9">
        <v>8</v>
      </c>
      <c r="E81" s="10" t="s">
        <v>38</v>
      </c>
      <c r="F81" s="1" t="s">
        <v>36</v>
      </c>
      <c r="G81" s="1" t="s">
        <v>79</v>
      </c>
      <c r="I81" s="18">
        <v>44867</v>
      </c>
      <c r="J81" s="3">
        <v>2.34</v>
      </c>
      <c r="K81" s="3">
        <v>3.04</v>
      </c>
      <c r="L81" s="3">
        <v>1.44</v>
      </c>
      <c r="M81" s="2">
        <f t="shared" si="3"/>
        <v>9.2215043497115055</v>
      </c>
      <c r="N81">
        <f>100</f>
        <v>100</v>
      </c>
      <c r="R81" s="18">
        <v>44910</v>
      </c>
      <c r="S81" s="3">
        <v>2.25</v>
      </c>
      <c r="T81" s="3">
        <v>2.37</v>
      </c>
      <c r="U81" s="3">
        <v>1.49</v>
      </c>
      <c r="V81" s="2">
        <f t="shared" si="4"/>
        <v>6.5824416423881003</v>
      </c>
      <c r="W81" s="2">
        <f>(100+95)/2</f>
        <v>97.5</v>
      </c>
      <c r="Y81" s="4"/>
      <c r="AA81" s="18">
        <v>44967</v>
      </c>
      <c r="AE81" s="2" t="str">
        <f t="shared" si="5"/>
        <v/>
      </c>
      <c r="AF81" s="16">
        <v>0</v>
      </c>
      <c r="AG81" t="s">
        <v>84</v>
      </c>
    </row>
    <row r="82" spans="1:35" x14ac:dyDescent="0.2">
      <c r="A82" s="1" t="s">
        <v>37</v>
      </c>
      <c r="B82" t="s">
        <v>35</v>
      </c>
      <c r="C82" s="7" t="s">
        <v>97</v>
      </c>
      <c r="D82" s="9">
        <v>1</v>
      </c>
      <c r="E82" s="10" t="s">
        <v>38</v>
      </c>
      <c r="F82" s="1" t="s">
        <v>36</v>
      </c>
      <c r="G82" s="1" t="s">
        <v>79</v>
      </c>
      <c r="I82" s="18">
        <v>44867</v>
      </c>
      <c r="J82" s="3">
        <v>2.29</v>
      </c>
      <c r="K82" s="3">
        <v>1.68</v>
      </c>
      <c r="L82" s="3">
        <v>1.31</v>
      </c>
      <c r="M82" s="2">
        <f t="shared" si="3"/>
        <v>4.0198305740375053</v>
      </c>
      <c r="N82">
        <f>100</f>
        <v>100</v>
      </c>
      <c r="R82" s="18">
        <v>44901</v>
      </c>
      <c r="S82" s="3">
        <v>3.07</v>
      </c>
      <c r="T82" s="3">
        <v>1.62</v>
      </c>
      <c r="U82" s="3">
        <v>1.66</v>
      </c>
      <c r="V82" s="2">
        <f t="shared" si="4"/>
        <v>6.485089183840496</v>
      </c>
      <c r="W82" s="2">
        <f>100</f>
        <v>100</v>
      </c>
      <c r="Y82" s="4"/>
      <c r="AA82" s="18">
        <v>44967</v>
      </c>
      <c r="AB82" s="3">
        <v>3.21</v>
      </c>
      <c r="AC82" s="3">
        <v>2.0499999999999998</v>
      </c>
      <c r="AD82" s="3">
        <v>1.63</v>
      </c>
      <c r="AE82" s="2">
        <f t="shared" si="5"/>
        <v>8.5355313106148643</v>
      </c>
      <c r="AF82" s="16">
        <v>100</v>
      </c>
    </row>
    <row r="83" spans="1:35" x14ac:dyDescent="0.2">
      <c r="A83" s="1" t="s">
        <v>37</v>
      </c>
      <c r="B83" t="s">
        <v>35</v>
      </c>
      <c r="C83" s="7" t="s">
        <v>97</v>
      </c>
      <c r="D83" s="9">
        <v>2</v>
      </c>
      <c r="E83" s="10" t="s">
        <v>38</v>
      </c>
      <c r="F83" s="1" t="s">
        <v>36</v>
      </c>
      <c r="G83" s="1" t="s">
        <v>79</v>
      </c>
      <c r="I83" s="18">
        <v>44867</v>
      </c>
      <c r="J83" s="3">
        <v>2.2400000000000002</v>
      </c>
      <c r="K83" s="3">
        <v>1.3</v>
      </c>
      <c r="L83" s="3">
        <v>1.26</v>
      </c>
      <c r="M83" s="2">
        <f t="shared" si="3"/>
        <v>2.8824238260392496</v>
      </c>
      <c r="N83">
        <f>100</f>
        <v>100</v>
      </c>
      <c r="R83" s="18">
        <v>44901</v>
      </c>
      <c r="S83" s="3">
        <v>2.62</v>
      </c>
      <c r="T83" s="3">
        <v>1.68</v>
      </c>
      <c r="U83" s="3">
        <v>1.23</v>
      </c>
      <c r="V83" s="2">
        <f t="shared" si="4"/>
        <v>4.3562937727901856</v>
      </c>
      <c r="W83" s="2">
        <f>(100+95)/2</f>
        <v>97.5</v>
      </c>
      <c r="Y83" s="4"/>
      <c r="AA83" s="18">
        <v>44967</v>
      </c>
      <c r="AB83" s="3">
        <v>1.54</v>
      </c>
      <c r="AC83" s="3">
        <v>1.1399999999999999</v>
      </c>
      <c r="AD83" s="3">
        <v>1.1000000000000001</v>
      </c>
      <c r="AE83" s="2">
        <f t="shared" si="5"/>
        <v>1.5172133224952693</v>
      </c>
      <c r="AF83" s="16">
        <v>85</v>
      </c>
    </row>
    <row r="84" spans="1:35" x14ac:dyDescent="0.2">
      <c r="A84" s="1" t="s">
        <v>37</v>
      </c>
      <c r="B84" t="s">
        <v>35</v>
      </c>
      <c r="C84" s="7" t="s">
        <v>97</v>
      </c>
      <c r="D84" s="9">
        <v>3</v>
      </c>
      <c r="E84" s="10" t="s">
        <v>38</v>
      </c>
      <c r="F84" s="1" t="s">
        <v>36</v>
      </c>
      <c r="G84" s="1" t="s">
        <v>79</v>
      </c>
      <c r="I84" s="18">
        <v>44867</v>
      </c>
      <c r="J84" s="3">
        <v>3.08</v>
      </c>
      <c r="K84" s="3">
        <v>1.87</v>
      </c>
      <c r="L84" s="3">
        <v>1.73</v>
      </c>
      <c r="M84" s="2">
        <f t="shared" si="3"/>
        <v>7.8376453521758167</v>
      </c>
      <c r="N84">
        <f>100</f>
        <v>100</v>
      </c>
      <c r="R84" s="18">
        <v>44901</v>
      </c>
      <c r="S84" s="3">
        <v>4.2300000000000004</v>
      </c>
      <c r="T84" s="3">
        <v>2.19</v>
      </c>
      <c r="U84" s="3">
        <v>2.6</v>
      </c>
      <c r="V84" s="2">
        <f t="shared" si="4"/>
        <v>19.056418605853818</v>
      </c>
      <c r="W84" s="2">
        <f>(100+95)/2</f>
        <v>97.5</v>
      </c>
      <c r="Y84" s="4"/>
      <c r="AA84" s="18">
        <v>44967</v>
      </c>
      <c r="AB84" s="3">
        <v>1.35</v>
      </c>
      <c r="AC84" s="3">
        <v>1.08</v>
      </c>
      <c r="AD84" s="3">
        <v>0.72</v>
      </c>
      <c r="AE84" s="2">
        <f t="shared" si="5"/>
        <v>0.85883289167510979</v>
      </c>
      <c r="AF84" s="16">
        <v>17.5</v>
      </c>
    </row>
    <row r="85" spans="1:35" x14ac:dyDescent="0.2">
      <c r="A85" s="1" t="s">
        <v>37</v>
      </c>
      <c r="B85" t="s">
        <v>35</v>
      </c>
      <c r="C85" s="7" t="s">
        <v>97</v>
      </c>
      <c r="D85" s="9">
        <v>4</v>
      </c>
      <c r="E85" s="10" t="s">
        <v>38</v>
      </c>
      <c r="F85" s="1" t="s">
        <v>36</v>
      </c>
      <c r="G85" s="1" t="s">
        <v>79</v>
      </c>
      <c r="I85" s="18">
        <v>44867</v>
      </c>
      <c r="J85" s="3">
        <v>2.3199999999999998</v>
      </c>
      <c r="K85" s="3">
        <v>1.99</v>
      </c>
      <c r="L85" s="3">
        <v>1.23</v>
      </c>
      <c r="M85" s="2">
        <f t="shared" si="3"/>
        <v>4.7231269440746582</v>
      </c>
      <c r="N85">
        <f>100</f>
        <v>100</v>
      </c>
      <c r="R85" s="18">
        <v>44901</v>
      </c>
      <c r="S85" s="3">
        <v>3.05</v>
      </c>
      <c r="T85" s="3">
        <v>2.58</v>
      </c>
      <c r="U85" s="3">
        <v>1.65</v>
      </c>
      <c r="V85" s="2">
        <f t="shared" si="4"/>
        <v>10.715451233363831</v>
      </c>
      <c r="W85" s="2">
        <f>(100+85)/2</f>
        <v>92.5</v>
      </c>
      <c r="Y85" s="4"/>
      <c r="AA85" s="18">
        <v>44967</v>
      </c>
      <c r="AE85" s="2" t="str">
        <f t="shared" si="5"/>
        <v/>
      </c>
      <c r="AF85" s="16">
        <v>0</v>
      </c>
      <c r="AG85" t="s">
        <v>84</v>
      </c>
    </row>
    <row r="86" spans="1:35" x14ac:dyDescent="0.2">
      <c r="A86" s="1" t="s">
        <v>37</v>
      </c>
      <c r="B86" t="s">
        <v>35</v>
      </c>
      <c r="C86" s="7" t="s">
        <v>97</v>
      </c>
      <c r="D86" s="9">
        <v>5</v>
      </c>
      <c r="E86" s="10" t="s">
        <v>38</v>
      </c>
      <c r="F86" s="1" t="s">
        <v>36</v>
      </c>
      <c r="G86" s="1" t="s">
        <v>79</v>
      </c>
      <c r="I86" s="18">
        <v>44867</v>
      </c>
      <c r="J86" s="3">
        <v>2.71</v>
      </c>
      <c r="K86" s="3">
        <v>1.65</v>
      </c>
      <c r="L86" s="3">
        <v>1</v>
      </c>
      <c r="M86" s="2">
        <f t="shared" si="3"/>
        <v>3.7367232031656883</v>
      </c>
      <c r="N86">
        <f>100</f>
        <v>100</v>
      </c>
      <c r="R86" s="18">
        <v>44901</v>
      </c>
      <c r="S86" s="3">
        <v>3.43</v>
      </c>
      <c r="T86" s="3">
        <v>2.35</v>
      </c>
      <c r="U86" s="3">
        <v>2.04</v>
      </c>
      <c r="V86" s="2">
        <f t="shared" si="4"/>
        <v>12.979353192676264</v>
      </c>
      <c r="W86" s="2">
        <f>100</f>
        <v>100</v>
      </c>
      <c r="Y86" s="4"/>
      <c r="AA86" s="18">
        <v>44967</v>
      </c>
      <c r="AB86" s="3">
        <v>3.67</v>
      </c>
      <c r="AC86" s="3">
        <v>2.34</v>
      </c>
      <c r="AD86" s="3">
        <v>1.84</v>
      </c>
      <c r="AE86" s="2">
        <f t="shared" si="5"/>
        <v>12.590660623358563</v>
      </c>
      <c r="AF86" s="16">
        <v>100</v>
      </c>
    </row>
    <row r="87" spans="1:35" x14ac:dyDescent="0.2">
      <c r="A87" s="1" t="s">
        <v>37</v>
      </c>
      <c r="B87" t="s">
        <v>35</v>
      </c>
      <c r="C87" s="7" t="s">
        <v>97</v>
      </c>
      <c r="D87" s="9">
        <v>6</v>
      </c>
      <c r="E87" s="10" t="s">
        <v>38</v>
      </c>
      <c r="F87" s="1" t="s">
        <v>36</v>
      </c>
      <c r="G87" s="1" t="s">
        <v>79</v>
      </c>
      <c r="I87" s="18">
        <v>44867</v>
      </c>
      <c r="J87" s="3">
        <v>2.63</v>
      </c>
      <c r="K87" s="3">
        <v>1.84</v>
      </c>
      <c r="L87" s="3">
        <v>1.31</v>
      </c>
      <c r="M87" s="2">
        <f t="shared" si="3"/>
        <v>5.1239719791746028</v>
      </c>
      <c r="N87">
        <f>100</f>
        <v>100</v>
      </c>
      <c r="R87" s="18">
        <v>44901</v>
      </c>
      <c r="S87" s="3">
        <v>3.18</v>
      </c>
      <c r="T87" s="3">
        <v>2.42</v>
      </c>
      <c r="U87" s="3">
        <v>1.59</v>
      </c>
      <c r="V87" s="2">
        <f t="shared" si="4"/>
        <v>10.040278400761609</v>
      </c>
      <c r="W87" s="2">
        <f>(90+90)/2</f>
        <v>90</v>
      </c>
      <c r="Y87" s="4"/>
      <c r="AA87" s="18">
        <v>44967</v>
      </c>
      <c r="AE87" s="2" t="str">
        <f t="shared" si="5"/>
        <v/>
      </c>
      <c r="AF87" s="16">
        <v>0</v>
      </c>
      <c r="AG87" t="s">
        <v>84</v>
      </c>
    </row>
    <row r="88" spans="1:35" x14ac:dyDescent="0.2">
      <c r="A88" s="1" t="s">
        <v>37</v>
      </c>
      <c r="B88" t="s">
        <v>35</v>
      </c>
      <c r="C88" s="7" t="s">
        <v>97</v>
      </c>
      <c r="D88" s="9">
        <v>7</v>
      </c>
      <c r="E88" s="10" t="s">
        <v>38</v>
      </c>
      <c r="F88" s="1" t="s">
        <v>36</v>
      </c>
      <c r="G88" s="1" t="s">
        <v>79</v>
      </c>
      <c r="I88" s="18">
        <v>44867</v>
      </c>
      <c r="J88" s="3">
        <v>2.15</v>
      </c>
      <c r="K88" s="3">
        <v>1.63</v>
      </c>
      <c r="L88" s="3">
        <v>1.4</v>
      </c>
      <c r="M88" s="2">
        <f t="shared" si="3"/>
        <v>3.8757308241054025</v>
      </c>
      <c r="N88">
        <f>100</f>
        <v>100</v>
      </c>
      <c r="R88" s="18">
        <v>44901</v>
      </c>
      <c r="S88" s="3">
        <v>3.54</v>
      </c>
      <c r="T88" s="3">
        <v>2.63</v>
      </c>
      <c r="U88" s="3">
        <v>2.37</v>
      </c>
      <c r="V88" s="2">
        <f t="shared" si="4"/>
        <v>17.376934365168545</v>
      </c>
      <c r="W88" s="2">
        <f>100</f>
        <v>100</v>
      </c>
      <c r="Y88" s="4"/>
      <c r="AA88" s="18">
        <v>44967</v>
      </c>
      <c r="AB88" s="3">
        <v>3.25</v>
      </c>
      <c r="AC88" s="3">
        <v>2.63</v>
      </c>
      <c r="AD88" s="3">
        <v>2.48</v>
      </c>
      <c r="AE88" s="2">
        <f t="shared" si="5"/>
        <v>16.663071248241035</v>
      </c>
      <c r="AF88" s="16">
        <v>90</v>
      </c>
    </row>
    <row r="89" spans="1:35" x14ac:dyDescent="0.2">
      <c r="A89" s="1" t="s">
        <v>37</v>
      </c>
      <c r="B89" t="s">
        <v>35</v>
      </c>
      <c r="C89" s="7" t="s">
        <v>97</v>
      </c>
      <c r="D89" s="9">
        <v>8</v>
      </c>
      <c r="E89" s="10" t="s">
        <v>38</v>
      </c>
      <c r="F89" s="1" t="s">
        <v>36</v>
      </c>
      <c r="G89" s="1" t="s">
        <v>79</v>
      </c>
      <c r="I89" s="18">
        <v>44867</v>
      </c>
      <c r="J89" s="3">
        <v>2.0299999999999998</v>
      </c>
      <c r="K89" s="3">
        <v>1.31</v>
      </c>
      <c r="L89" s="3">
        <v>0.74</v>
      </c>
      <c r="M89" s="2">
        <f t="shared" si="3"/>
        <v>1.6750726592014711</v>
      </c>
      <c r="N89">
        <f>100</f>
        <v>100</v>
      </c>
      <c r="R89" s="18">
        <v>44901</v>
      </c>
      <c r="S89" s="3">
        <v>2.36</v>
      </c>
      <c r="T89" s="3">
        <v>1.55</v>
      </c>
      <c r="U89" s="3">
        <v>1.02</v>
      </c>
      <c r="V89" s="2">
        <f t="shared" si="4"/>
        <v>3.0606110343600461</v>
      </c>
      <c r="W89" s="2">
        <f>100</f>
        <v>100</v>
      </c>
      <c r="Y89" s="4"/>
      <c r="AA89" s="18">
        <v>44967</v>
      </c>
      <c r="AE89" s="2" t="str">
        <f t="shared" si="5"/>
        <v/>
      </c>
      <c r="AF89" s="16">
        <v>0</v>
      </c>
      <c r="AG89" t="s">
        <v>84</v>
      </c>
    </row>
    <row r="90" spans="1:35" x14ac:dyDescent="0.2">
      <c r="A90" s="1" t="s">
        <v>37</v>
      </c>
      <c r="B90" t="s">
        <v>35</v>
      </c>
      <c r="C90" s="7" t="s">
        <v>98</v>
      </c>
      <c r="D90" s="9">
        <v>1</v>
      </c>
      <c r="E90" s="10" t="s">
        <v>38</v>
      </c>
      <c r="F90" s="1" t="s">
        <v>36</v>
      </c>
      <c r="G90" s="1" t="s">
        <v>79</v>
      </c>
      <c r="I90" s="18">
        <v>44867</v>
      </c>
      <c r="J90" s="3">
        <v>2.34</v>
      </c>
      <c r="K90" s="3">
        <v>1.97</v>
      </c>
      <c r="L90" s="3">
        <v>1.18</v>
      </c>
      <c r="M90" s="2">
        <f t="shared" si="3"/>
        <v>4.5589712666420397</v>
      </c>
      <c r="N90">
        <f>100</f>
        <v>100</v>
      </c>
      <c r="R90" s="18">
        <v>44901</v>
      </c>
      <c r="S90" s="3">
        <v>3.17</v>
      </c>
      <c r="T90" s="3">
        <v>1.86</v>
      </c>
      <c r="U90" s="3">
        <v>2.35</v>
      </c>
      <c r="V90" s="2">
        <f t="shared" si="4"/>
        <v>11.031976903389126</v>
      </c>
      <c r="W90" s="2">
        <f>100</f>
        <v>100</v>
      </c>
      <c r="Y90" s="4"/>
      <c r="AA90" s="18">
        <v>44967</v>
      </c>
      <c r="AB90" s="3">
        <v>2.25</v>
      </c>
      <c r="AC90" s="3">
        <v>1.54</v>
      </c>
      <c r="AD90" s="3">
        <v>1.95</v>
      </c>
      <c r="AE90" s="2">
        <f t="shared" si="5"/>
        <v>5.3810033456234594</v>
      </c>
      <c r="AF90" s="16">
        <v>82.5</v>
      </c>
      <c r="AI90" t="s">
        <v>81</v>
      </c>
    </row>
    <row r="91" spans="1:35" x14ac:dyDescent="0.2">
      <c r="A91" s="1" t="s">
        <v>37</v>
      </c>
      <c r="B91" t="s">
        <v>35</v>
      </c>
      <c r="C91" s="7" t="s">
        <v>98</v>
      </c>
      <c r="D91" s="9">
        <v>2</v>
      </c>
      <c r="E91" s="10" t="s">
        <v>38</v>
      </c>
      <c r="F91" s="1" t="s">
        <v>36</v>
      </c>
      <c r="G91" s="1" t="s">
        <v>79</v>
      </c>
      <c r="I91" s="18">
        <v>44867</v>
      </c>
      <c r="J91" s="3">
        <v>2</v>
      </c>
      <c r="K91" s="3">
        <v>1.67</v>
      </c>
      <c r="L91" s="3">
        <v>1.08</v>
      </c>
      <c r="M91" s="2">
        <f t="shared" si="3"/>
        <v>2.9697868053466014</v>
      </c>
      <c r="N91">
        <f>100</f>
        <v>100</v>
      </c>
      <c r="R91" s="18">
        <v>44901</v>
      </c>
      <c r="S91" s="3">
        <v>2.81</v>
      </c>
      <c r="T91" s="3">
        <v>3.38</v>
      </c>
      <c r="U91" s="3">
        <v>2.0699999999999998</v>
      </c>
      <c r="V91" s="2">
        <f t="shared" si="4"/>
        <v>16.388122986189675</v>
      </c>
      <c r="W91" s="2">
        <f>100</f>
        <v>100</v>
      </c>
      <c r="Y91" s="4"/>
      <c r="AA91" s="18">
        <v>44967</v>
      </c>
      <c r="AB91" s="3">
        <v>1.1399999999999999</v>
      </c>
      <c r="AC91" s="3">
        <v>0</v>
      </c>
      <c r="AD91" s="3">
        <v>1.29</v>
      </c>
      <c r="AE91" s="2">
        <f t="shared" si="5"/>
        <v>0.37248960885726268</v>
      </c>
      <c r="AF91" s="16">
        <v>7.5</v>
      </c>
    </row>
    <row r="92" spans="1:35" x14ac:dyDescent="0.2">
      <c r="A92" s="1" t="s">
        <v>37</v>
      </c>
      <c r="B92" t="s">
        <v>35</v>
      </c>
      <c r="C92" s="7" t="s">
        <v>98</v>
      </c>
      <c r="D92" s="9">
        <v>3</v>
      </c>
      <c r="E92" s="10" t="s">
        <v>38</v>
      </c>
      <c r="F92" s="1" t="s">
        <v>36</v>
      </c>
      <c r="G92" s="1" t="s">
        <v>79</v>
      </c>
      <c r="I92" s="18">
        <v>44867</v>
      </c>
      <c r="J92" s="3">
        <v>1.94</v>
      </c>
      <c r="K92" s="3">
        <v>2.29</v>
      </c>
      <c r="L92" s="3">
        <v>1.62</v>
      </c>
      <c r="M92" s="2">
        <f t="shared" si="3"/>
        <v>5.8235141459907167</v>
      </c>
      <c r="N92">
        <f>100</f>
        <v>100</v>
      </c>
      <c r="R92" s="18">
        <v>44901</v>
      </c>
      <c r="S92" s="3">
        <v>2.33</v>
      </c>
      <c r="T92" s="3">
        <v>3.13</v>
      </c>
      <c r="U92" s="3">
        <v>2.11</v>
      </c>
      <c r="V92" s="2">
        <f t="shared" si="4"/>
        <v>12.561699066083287</v>
      </c>
      <c r="W92" s="2">
        <f>100</f>
        <v>100</v>
      </c>
      <c r="Y92" s="4"/>
      <c r="AA92" s="18">
        <v>44967</v>
      </c>
      <c r="AB92" s="3">
        <v>3.31</v>
      </c>
      <c r="AC92" s="3">
        <v>1.57</v>
      </c>
      <c r="AD92" s="3">
        <v>1.97</v>
      </c>
      <c r="AE92" s="2">
        <f t="shared" si="5"/>
        <v>8.1444996292170355</v>
      </c>
      <c r="AF92" s="16">
        <v>87.5</v>
      </c>
    </row>
    <row r="93" spans="1:35" x14ac:dyDescent="0.2">
      <c r="A93" s="1" t="s">
        <v>37</v>
      </c>
      <c r="B93" t="s">
        <v>35</v>
      </c>
      <c r="C93" s="7" t="s">
        <v>98</v>
      </c>
      <c r="D93" s="9">
        <v>4</v>
      </c>
      <c r="E93" s="10" t="s">
        <v>38</v>
      </c>
      <c r="F93" s="1" t="s">
        <v>36</v>
      </c>
      <c r="G93" s="1" t="s">
        <v>79</v>
      </c>
      <c r="I93" s="18">
        <v>44867</v>
      </c>
      <c r="J93" s="3">
        <v>2.2799999999999998</v>
      </c>
      <c r="K93" s="3">
        <v>2.38</v>
      </c>
      <c r="L93" s="3">
        <v>1.36</v>
      </c>
      <c r="M93" s="2">
        <f t="shared" si="3"/>
        <v>6.2619261496927443</v>
      </c>
      <c r="N93">
        <f>100</f>
        <v>100</v>
      </c>
      <c r="R93" s="18">
        <v>44901</v>
      </c>
      <c r="S93" s="3">
        <v>2.93</v>
      </c>
      <c r="T93" s="3">
        <v>3.29</v>
      </c>
      <c r="U93" s="3">
        <v>2.0699999999999998</v>
      </c>
      <c r="V93" s="2">
        <f t="shared" si="4"/>
        <v>16.528258242542485</v>
      </c>
      <c r="W93" s="2">
        <f>(95+90)/2</f>
        <v>92.5</v>
      </c>
      <c r="Y93" s="4"/>
      <c r="AA93" s="18">
        <v>44967</v>
      </c>
      <c r="AB93" s="3">
        <v>4.37</v>
      </c>
      <c r="AC93" s="3">
        <v>3.35</v>
      </c>
      <c r="AD93" s="3">
        <v>2.3199999999999998</v>
      </c>
      <c r="AE93" s="2">
        <f t="shared" si="5"/>
        <v>27.585283064158684</v>
      </c>
      <c r="AF93" s="16">
        <v>97.5</v>
      </c>
    </row>
    <row r="94" spans="1:35" x14ac:dyDescent="0.2">
      <c r="A94" s="1" t="s">
        <v>37</v>
      </c>
      <c r="B94" t="s">
        <v>35</v>
      </c>
      <c r="C94" s="7" t="s">
        <v>98</v>
      </c>
      <c r="D94" s="9">
        <v>5</v>
      </c>
      <c r="E94" s="10" t="s">
        <v>38</v>
      </c>
      <c r="F94" s="1" t="s">
        <v>36</v>
      </c>
      <c r="G94" s="1" t="s">
        <v>79</v>
      </c>
      <c r="I94" s="18">
        <v>44867</v>
      </c>
      <c r="J94" s="3">
        <v>2.56</v>
      </c>
      <c r="K94" s="3">
        <v>1.64</v>
      </c>
      <c r="L94" s="3">
        <v>1.52</v>
      </c>
      <c r="M94" s="2">
        <f t="shared" si="3"/>
        <v>5.0193100162697988</v>
      </c>
      <c r="N94">
        <f>100</f>
        <v>100</v>
      </c>
      <c r="R94" s="18">
        <v>44901</v>
      </c>
      <c r="S94" s="3">
        <v>3.16</v>
      </c>
      <c r="T94" s="3">
        <v>2.0299999999999998</v>
      </c>
      <c r="U94" s="3">
        <v>1.65</v>
      </c>
      <c r="V94" s="2">
        <f t="shared" si="4"/>
        <v>8.4025791095149458</v>
      </c>
      <c r="W94" s="2">
        <f>100</f>
        <v>100</v>
      </c>
      <c r="Y94" s="4"/>
      <c r="AA94" s="18">
        <v>44967</v>
      </c>
      <c r="AB94" s="3">
        <v>1.79</v>
      </c>
      <c r="AC94" s="3">
        <v>0.88</v>
      </c>
      <c r="AD94" s="3">
        <v>1.1399999999999999</v>
      </c>
      <c r="AE94" s="2">
        <f t="shared" si="5"/>
        <v>1.4341205530023093</v>
      </c>
      <c r="AF94" s="16">
        <v>17.5</v>
      </c>
    </row>
    <row r="95" spans="1:35" x14ac:dyDescent="0.2">
      <c r="A95" s="1" t="s">
        <v>37</v>
      </c>
      <c r="B95" t="s">
        <v>35</v>
      </c>
      <c r="C95" s="7" t="s">
        <v>98</v>
      </c>
      <c r="D95" s="9">
        <v>6</v>
      </c>
      <c r="E95" s="10" t="s">
        <v>38</v>
      </c>
      <c r="F95" s="1" t="s">
        <v>36</v>
      </c>
      <c r="G95" s="1" t="s">
        <v>79</v>
      </c>
      <c r="I95" s="18">
        <v>44867</v>
      </c>
      <c r="J95" s="3">
        <v>2.37</v>
      </c>
      <c r="K95" s="3">
        <v>1.45</v>
      </c>
      <c r="L95" s="3">
        <v>1.21</v>
      </c>
      <c r="M95" s="2">
        <f t="shared" si="3"/>
        <v>3.292619222623979</v>
      </c>
      <c r="N95">
        <f>100</f>
        <v>100</v>
      </c>
      <c r="R95" s="18">
        <v>44901</v>
      </c>
      <c r="S95" s="3">
        <v>3.17</v>
      </c>
      <c r="T95" s="3">
        <v>1.67</v>
      </c>
      <c r="U95" s="3">
        <v>1.71</v>
      </c>
      <c r="V95" s="2">
        <f t="shared" si="4"/>
        <v>7.1108669514998617</v>
      </c>
      <c r="W95" s="2">
        <f>(95+95)/2</f>
        <v>95</v>
      </c>
      <c r="Y95" s="4"/>
      <c r="AA95" s="18">
        <v>44967</v>
      </c>
      <c r="AB95" s="3">
        <v>3.6</v>
      </c>
      <c r="AC95" s="3">
        <v>2.5499999999999998</v>
      </c>
      <c r="AD95" s="3">
        <v>2.15</v>
      </c>
      <c r="AE95" s="2">
        <f t="shared" si="5"/>
        <v>15.614500886504665</v>
      </c>
      <c r="AF95" s="16">
        <v>100</v>
      </c>
    </row>
    <row r="96" spans="1:35" x14ac:dyDescent="0.2">
      <c r="A96" s="1" t="s">
        <v>37</v>
      </c>
      <c r="B96" t="s">
        <v>35</v>
      </c>
      <c r="C96" s="7" t="s">
        <v>98</v>
      </c>
      <c r="D96" s="9">
        <v>7</v>
      </c>
      <c r="E96" s="10" t="s">
        <v>38</v>
      </c>
      <c r="F96" s="1" t="s">
        <v>36</v>
      </c>
      <c r="G96" s="1" t="s">
        <v>79</v>
      </c>
      <c r="I96" s="18">
        <v>44867</v>
      </c>
      <c r="J96" s="3">
        <v>1.85</v>
      </c>
      <c r="K96" s="3">
        <v>1.3</v>
      </c>
      <c r="L96" s="3">
        <v>1.1200000000000001</v>
      </c>
      <c r="M96" s="2">
        <f t="shared" si="3"/>
        <v>2.1273176844058774</v>
      </c>
      <c r="N96">
        <f>100</f>
        <v>100</v>
      </c>
      <c r="R96" s="18">
        <v>44901</v>
      </c>
      <c r="S96" s="3">
        <v>2.2200000000000002</v>
      </c>
      <c r="T96" s="3">
        <v>1.63</v>
      </c>
      <c r="U96" s="3">
        <v>1.58</v>
      </c>
      <c r="V96" s="2">
        <f t="shared" si="4"/>
        <v>4.4915157745823251</v>
      </c>
      <c r="W96" s="2">
        <f>(95+95)/2</f>
        <v>95</v>
      </c>
      <c r="Y96" s="4"/>
      <c r="AA96" s="18">
        <v>44967</v>
      </c>
      <c r="AE96" s="2" t="str">
        <f t="shared" si="5"/>
        <v/>
      </c>
      <c r="AF96" s="16">
        <v>0</v>
      </c>
      <c r="AG96" t="s">
        <v>84</v>
      </c>
    </row>
    <row r="97" spans="1:33" x14ac:dyDescent="0.2">
      <c r="A97" s="1" t="s">
        <v>37</v>
      </c>
      <c r="B97" t="s">
        <v>35</v>
      </c>
      <c r="C97" s="7" t="s">
        <v>98</v>
      </c>
      <c r="D97" s="9">
        <v>8</v>
      </c>
      <c r="E97" s="10" t="s">
        <v>38</v>
      </c>
      <c r="F97" s="1" t="s">
        <v>36</v>
      </c>
      <c r="G97" s="1" t="s">
        <v>79</v>
      </c>
      <c r="I97" s="18">
        <v>44867</v>
      </c>
      <c r="J97" s="3">
        <v>1.82</v>
      </c>
      <c r="K97" s="3">
        <v>1.85</v>
      </c>
      <c r="L97" s="3">
        <v>0.88</v>
      </c>
      <c r="M97" s="2">
        <f t="shared" si="3"/>
        <v>2.6633397572531035</v>
      </c>
      <c r="N97">
        <f>100</f>
        <v>100</v>
      </c>
      <c r="R97" s="18">
        <v>44901</v>
      </c>
      <c r="S97" s="3">
        <v>2.31</v>
      </c>
      <c r="T97" s="3">
        <v>2.29</v>
      </c>
      <c r="U97" s="3">
        <v>1.21</v>
      </c>
      <c r="V97" s="2">
        <f t="shared" si="4"/>
        <v>5.5562011321848228</v>
      </c>
      <c r="W97" s="2">
        <f>100</f>
        <v>100</v>
      </c>
      <c r="Y97" s="4"/>
      <c r="AA97" s="18">
        <v>44967</v>
      </c>
      <c r="AB97" s="3">
        <v>3.03</v>
      </c>
      <c r="AC97" s="3">
        <v>2.9</v>
      </c>
      <c r="AD97" s="3">
        <v>1.98</v>
      </c>
      <c r="AE97" s="2">
        <f t="shared" si="5"/>
        <v>14.168117911977234</v>
      </c>
      <c r="AF97" s="16">
        <v>100</v>
      </c>
    </row>
    <row r="98" spans="1:33" x14ac:dyDescent="0.2">
      <c r="A98" s="1" t="s">
        <v>37</v>
      </c>
      <c r="B98" t="s">
        <v>35</v>
      </c>
      <c r="C98" s="7" t="s">
        <v>99</v>
      </c>
      <c r="D98" s="9">
        <v>1</v>
      </c>
      <c r="E98" s="10" t="s">
        <v>38</v>
      </c>
      <c r="F98" s="1" t="s">
        <v>36</v>
      </c>
      <c r="G98" s="1" t="s">
        <v>79</v>
      </c>
      <c r="I98" s="18">
        <v>44868</v>
      </c>
      <c r="J98" s="3">
        <v>2.12</v>
      </c>
      <c r="K98" s="3">
        <v>2.3199999999999998</v>
      </c>
      <c r="L98" s="3">
        <v>1.91</v>
      </c>
      <c r="M98" s="2">
        <f t="shared" si="3"/>
        <v>7.4481169228627264</v>
      </c>
      <c r="N98">
        <f>100</f>
        <v>100</v>
      </c>
      <c r="R98" s="18">
        <v>44901</v>
      </c>
      <c r="S98" s="3">
        <v>3</v>
      </c>
      <c r="T98" s="3">
        <v>2.95</v>
      </c>
      <c r="U98" s="3">
        <v>2.12</v>
      </c>
      <c r="V98" s="2">
        <f t="shared" si="4"/>
        <v>15.141435937736304</v>
      </c>
      <c r="W98" s="2">
        <f>(100+95)/2</f>
        <v>97.5</v>
      </c>
      <c r="Y98" s="4"/>
      <c r="AA98" s="18">
        <v>44967</v>
      </c>
      <c r="AB98" s="3">
        <v>3.61</v>
      </c>
      <c r="AC98" s="3">
        <v>2.82</v>
      </c>
      <c r="AD98" s="3">
        <v>2.99</v>
      </c>
      <c r="AE98" s="2">
        <f t="shared" si="5"/>
        <v>23.927060996473198</v>
      </c>
      <c r="AF98" s="16">
        <v>100</v>
      </c>
    </row>
    <row r="99" spans="1:33" x14ac:dyDescent="0.2">
      <c r="A99" s="1" t="s">
        <v>37</v>
      </c>
      <c r="B99" t="s">
        <v>35</v>
      </c>
      <c r="C99" s="7" t="s">
        <v>99</v>
      </c>
      <c r="D99" s="9">
        <v>2</v>
      </c>
      <c r="E99" s="10" t="s">
        <v>38</v>
      </c>
      <c r="F99" s="1" t="s">
        <v>36</v>
      </c>
      <c r="G99" s="1" t="s">
        <v>79</v>
      </c>
      <c r="I99" s="18">
        <v>44868</v>
      </c>
      <c r="J99" s="3">
        <v>2.5</v>
      </c>
      <c r="K99" s="3">
        <v>2.52</v>
      </c>
      <c r="L99" s="3">
        <v>1.5</v>
      </c>
      <c r="M99" s="2">
        <f t="shared" si="3"/>
        <v>7.9327177998550749</v>
      </c>
      <c r="N99">
        <f>100</f>
        <v>100</v>
      </c>
      <c r="R99" s="18">
        <v>44901</v>
      </c>
      <c r="S99" s="3">
        <v>3.26</v>
      </c>
      <c r="T99" s="3">
        <v>3.23</v>
      </c>
      <c r="U99" s="3">
        <v>1.88</v>
      </c>
      <c r="V99" s="2">
        <f t="shared" si="4"/>
        <v>16.71434223669716</v>
      </c>
      <c r="W99" s="2">
        <f>100</f>
        <v>100</v>
      </c>
      <c r="Y99" s="4"/>
      <c r="AA99" s="18">
        <v>44967</v>
      </c>
      <c r="AB99" s="3">
        <v>3.48</v>
      </c>
      <c r="AC99" s="3">
        <v>3.05</v>
      </c>
      <c r="AD99" s="3">
        <v>2.2000000000000002</v>
      </c>
      <c r="AE99" s="2">
        <f t="shared" si="5"/>
        <v>18.833357084418687</v>
      </c>
      <c r="AF99" s="16">
        <v>100</v>
      </c>
    </row>
    <row r="100" spans="1:33" x14ac:dyDescent="0.2">
      <c r="A100" s="1" t="s">
        <v>37</v>
      </c>
      <c r="B100" t="s">
        <v>35</v>
      </c>
      <c r="C100" s="7" t="s">
        <v>99</v>
      </c>
      <c r="D100" s="9">
        <v>3</v>
      </c>
      <c r="E100" s="10" t="s">
        <v>38</v>
      </c>
      <c r="F100" s="1" t="s">
        <v>36</v>
      </c>
      <c r="G100" s="1" t="s">
        <v>79</v>
      </c>
      <c r="I100" s="18">
        <v>44868</v>
      </c>
      <c r="J100" s="3">
        <v>2.25</v>
      </c>
      <c r="K100" s="3">
        <v>1.89</v>
      </c>
      <c r="L100" s="3">
        <v>1.49</v>
      </c>
      <c r="M100" s="2">
        <f t="shared" si="3"/>
        <v>5.047145312578766</v>
      </c>
      <c r="N100">
        <f>100</f>
        <v>100</v>
      </c>
      <c r="R100" s="18">
        <v>44901</v>
      </c>
      <c r="S100" s="3">
        <v>2.66</v>
      </c>
      <c r="T100" s="3">
        <v>1.55</v>
      </c>
      <c r="U100" s="3">
        <v>2.06</v>
      </c>
      <c r="V100" s="2">
        <f t="shared" si="4"/>
        <v>6.8065326244659046</v>
      </c>
      <c r="W100" s="2">
        <f>100</f>
        <v>100</v>
      </c>
      <c r="Y100" s="4"/>
      <c r="AA100" s="18">
        <v>44967</v>
      </c>
      <c r="AB100" s="3">
        <v>1.39</v>
      </c>
      <c r="AC100" s="3">
        <v>0.57999999999999996</v>
      </c>
      <c r="AD100" s="3">
        <v>0.78</v>
      </c>
      <c r="AE100" s="2">
        <f t="shared" si="5"/>
        <v>0.50480367394942216</v>
      </c>
      <c r="AF100" s="16">
        <v>25</v>
      </c>
    </row>
    <row r="101" spans="1:33" x14ac:dyDescent="0.2">
      <c r="A101" s="1" t="s">
        <v>37</v>
      </c>
      <c r="B101" t="s">
        <v>35</v>
      </c>
      <c r="C101" s="7" t="s">
        <v>99</v>
      </c>
      <c r="D101" s="9">
        <v>4</v>
      </c>
      <c r="E101" s="10" t="s">
        <v>38</v>
      </c>
      <c r="F101" s="1" t="s">
        <v>36</v>
      </c>
      <c r="G101" s="1" t="s">
        <v>79</v>
      </c>
      <c r="I101" s="18">
        <v>44868</v>
      </c>
      <c r="J101" s="3">
        <v>3.11</v>
      </c>
      <c r="K101" s="3">
        <v>2.15</v>
      </c>
      <c r="L101" s="3">
        <v>1.22</v>
      </c>
      <c r="M101" s="2">
        <f t="shared" si="3"/>
        <v>6.9350577324682936</v>
      </c>
      <c r="N101">
        <f>100</f>
        <v>100</v>
      </c>
      <c r="R101" s="18">
        <v>44901</v>
      </c>
      <c r="S101" s="3">
        <v>3.55</v>
      </c>
      <c r="T101" s="3">
        <v>1.74</v>
      </c>
      <c r="U101" s="3">
        <v>2.25</v>
      </c>
      <c r="V101" s="2">
        <f t="shared" si="4"/>
        <v>11.09696035472955</v>
      </c>
      <c r="W101" s="2">
        <f>(75+80)/2</f>
        <v>77.5</v>
      </c>
      <c r="Y101" s="4"/>
      <c r="AA101" s="18">
        <v>44967</v>
      </c>
      <c r="AB101" s="3">
        <v>3.79</v>
      </c>
      <c r="AC101" s="3">
        <v>3.3</v>
      </c>
      <c r="AD101" s="3">
        <v>2.2599999999999998</v>
      </c>
      <c r="AE101" s="2">
        <f t="shared" si="5"/>
        <v>23.004811719143177</v>
      </c>
      <c r="AF101" s="16">
        <v>87.5</v>
      </c>
    </row>
    <row r="102" spans="1:33" x14ac:dyDescent="0.2">
      <c r="A102" s="1" t="s">
        <v>37</v>
      </c>
      <c r="B102" t="s">
        <v>35</v>
      </c>
      <c r="C102" s="7" t="s">
        <v>99</v>
      </c>
      <c r="D102" s="9">
        <v>5</v>
      </c>
      <c r="E102" s="10" t="s">
        <v>38</v>
      </c>
      <c r="F102" s="1" t="s">
        <v>36</v>
      </c>
      <c r="G102" s="1" t="s">
        <v>79</v>
      </c>
      <c r="I102" s="18">
        <v>44868</v>
      </c>
      <c r="J102" s="3">
        <v>3.27</v>
      </c>
      <c r="K102" s="3">
        <v>1.96</v>
      </c>
      <c r="L102" s="3">
        <v>1.64</v>
      </c>
      <c r="M102" s="2">
        <f t="shared" si="3"/>
        <v>8.3211364615632828</v>
      </c>
      <c r="N102">
        <f>100</f>
        <v>100</v>
      </c>
      <c r="R102" s="18">
        <v>44901</v>
      </c>
      <c r="S102" s="3">
        <v>4.08</v>
      </c>
      <c r="T102" s="3">
        <v>1.86</v>
      </c>
      <c r="U102" s="3">
        <v>2.1800000000000002</v>
      </c>
      <c r="V102" s="2">
        <f t="shared" si="4"/>
        <v>13.075333756981948</v>
      </c>
      <c r="W102" s="2">
        <f>100</f>
        <v>100</v>
      </c>
      <c r="Y102" s="4"/>
      <c r="AA102" s="18">
        <v>44967</v>
      </c>
      <c r="AB102" s="3">
        <v>4.3899999999999997</v>
      </c>
      <c r="AC102" s="3">
        <v>3.09</v>
      </c>
      <c r="AD102" s="3">
        <v>2.82</v>
      </c>
      <c r="AE102" s="2">
        <f t="shared" si="5"/>
        <v>30.107130986081245</v>
      </c>
      <c r="AF102" s="16">
        <v>100</v>
      </c>
    </row>
    <row r="103" spans="1:33" x14ac:dyDescent="0.2">
      <c r="A103" s="1" t="s">
        <v>37</v>
      </c>
      <c r="B103" t="s">
        <v>35</v>
      </c>
      <c r="C103" s="7" t="s">
        <v>99</v>
      </c>
      <c r="D103" s="9">
        <v>6</v>
      </c>
      <c r="E103" s="10" t="s">
        <v>38</v>
      </c>
      <c r="F103" s="1" t="s">
        <v>36</v>
      </c>
      <c r="G103" s="1" t="s">
        <v>79</v>
      </c>
      <c r="I103" s="18">
        <v>44868</v>
      </c>
      <c r="J103" s="3">
        <v>2.59</v>
      </c>
      <c r="K103" s="3">
        <v>2.34</v>
      </c>
      <c r="L103" s="3">
        <v>1.1399999999999999</v>
      </c>
      <c r="M103" s="2">
        <f t="shared" si="3"/>
        <v>6.1586871319104741</v>
      </c>
      <c r="N103">
        <f>100</f>
        <v>100</v>
      </c>
      <c r="R103" s="18">
        <v>44901</v>
      </c>
      <c r="S103" s="3">
        <v>3</v>
      </c>
      <c r="T103" s="3">
        <v>1.52</v>
      </c>
      <c r="U103" s="3">
        <v>2.5499999999999998</v>
      </c>
      <c r="V103" s="2">
        <f t="shared" si="4"/>
        <v>9.757531527646794</v>
      </c>
      <c r="W103" s="2">
        <f>(80+75)/2</f>
        <v>77.5</v>
      </c>
      <c r="Y103" s="4"/>
      <c r="AA103" s="18">
        <v>44967</v>
      </c>
      <c r="AE103" s="2" t="str">
        <f t="shared" si="5"/>
        <v/>
      </c>
      <c r="AF103" s="16">
        <v>0</v>
      </c>
      <c r="AG103" t="s">
        <v>84</v>
      </c>
    </row>
    <row r="104" spans="1:33" x14ac:dyDescent="0.2">
      <c r="A104" s="1" t="s">
        <v>37</v>
      </c>
      <c r="B104" t="s">
        <v>35</v>
      </c>
      <c r="C104" s="7" t="s">
        <v>99</v>
      </c>
      <c r="D104" s="9">
        <v>7</v>
      </c>
      <c r="E104" s="10" t="s">
        <v>38</v>
      </c>
      <c r="F104" s="1" t="s">
        <v>36</v>
      </c>
      <c r="G104" s="1" t="s">
        <v>79</v>
      </c>
      <c r="I104" s="18">
        <v>44868</v>
      </c>
      <c r="J104" s="3">
        <v>2.29</v>
      </c>
      <c r="K104" s="3">
        <v>1.41</v>
      </c>
      <c r="L104" s="3">
        <v>0.78</v>
      </c>
      <c r="M104" s="2">
        <f t="shared" si="3"/>
        <v>2.1565205552668623</v>
      </c>
      <c r="N104">
        <f>100</f>
        <v>100</v>
      </c>
      <c r="R104" s="18">
        <v>44901</v>
      </c>
      <c r="S104" s="3">
        <v>2.92</v>
      </c>
      <c r="T104" s="3">
        <v>1.27</v>
      </c>
      <c r="U104" s="3">
        <v>1.48</v>
      </c>
      <c r="V104" s="2">
        <f t="shared" si="4"/>
        <v>4.3358887358060381</v>
      </c>
      <c r="W104" s="2">
        <f>(90+95)/2</f>
        <v>92.5</v>
      </c>
      <c r="Y104" s="4"/>
      <c r="AA104" s="18">
        <v>44967</v>
      </c>
      <c r="AB104" s="3">
        <v>4.08</v>
      </c>
      <c r="AC104" s="3">
        <v>2.4900000000000002</v>
      </c>
      <c r="AD104" s="3">
        <v>1.9</v>
      </c>
      <c r="AE104" s="2">
        <f t="shared" si="5"/>
        <v>15.438997383708207</v>
      </c>
      <c r="AF104" s="16">
        <v>100</v>
      </c>
    </row>
    <row r="105" spans="1:33" x14ac:dyDescent="0.2">
      <c r="A105" s="1" t="s">
        <v>37</v>
      </c>
      <c r="B105" t="s">
        <v>35</v>
      </c>
      <c r="C105" s="7" t="s">
        <v>99</v>
      </c>
      <c r="D105" s="9">
        <v>8</v>
      </c>
      <c r="E105" s="10" t="s">
        <v>38</v>
      </c>
      <c r="F105" s="1" t="s">
        <v>36</v>
      </c>
      <c r="G105" s="1" t="s">
        <v>79</v>
      </c>
      <c r="I105" s="18">
        <v>44868</v>
      </c>
      <c r="J105" s="3">
        <v>2.2599999999999998</v>
      </c>
      <c r="K105" s="3">
        <v>1.59</v>
      </c>
      <c r="L105" s="3">
        <v>1.29</v>
      </c>
      <c r="M105" s="2">
        <f t="shared" si="3"/>
        <v>3.6806396874633434</v>
      </c>
      <c r="N105">
        <f>100</f>
        <v>100</v>
      </c>
      <c r="R105" s="18">
        <v>44901</v>
      </c>
      <c r="S105" s="3">
        <v>2.83</v>
      </c>
      <c r="T105" s="3">
        <v>1.67</v>
      </c>
      <c r="U105" s="3">
        <v>2.31</v>
      </c>
      <c r="V105" s="2">
        <f t="shared" si="4"/>
        <v>8.8020224052427665</v>
      </c>
      <c r="W105" s="2">
        <f>(100+95)/2</f>
        <v>97.5</v>
      </c>
      <c r="Y105" s="4"/>
      <c r="AA105" s="18">
        <v>44967</v>
      </c>
      <c r="AB105" s="3">
        <v>3.91</v>
      </c>
      <c r="AC105" s="3">
        <v>3.62</v>
      </c>
      <c r="AD105" s="3">
        <v>2.4</v>
      </c>
      <c r="AE105" s="2">
        <f t="shared" si="5"/>
        <v>27.82272286977113</v>
      </c>
      <c r="AF105" s="16">
        <v>100</v>
      </c>
    </row>
    <row r="106" spans="1:33" x14ac:dyDescent="0.2">
      <c r="A106" s="1" t="s">
        <v>37</v>
      </c>
      <c r="B106" t="s">
        <v>35</v>
      </c>
      <c r="C106" s="7" t="s">
        <v>100</v>
      </c>
      <c r="D106" s="9">
        <v>1</v>
      </c>
      <c r="E106" s="10" t="s">
        <v>38</v>
      </c>
      <c r="F106" s="1" t="s">
        <v>36</v>
      </c>
      <c r="G106" s="1" t="s">
        <v>79</v>
      </c>
      <c r="I106" s="18">
        <v>44867</v>
      </c>
      <c r="J106" s="3">
        <v>2.0099999999999998</v>
      </c>
      <c r="K106" s="3">
        <v>1.91</v>
      </c>
      <c r="L106" s="3">
        <v>1.34</v>
      </c>
      <c r="M106" s="2">
        <f t="shared" si="3"/>
        <v>4.1686234706949872</v>
      </c>
      <c r="N106">
        <f>100</f>
        <v>100</v>
      </c>
      <c r="R106" s="18">
        <v>44901</v>
      </c>
      <c r="S106" s="3">
        <v>2.41</v>
      </c>
      <c r="T106" s="3">
        <v>2.2599999999999998</v>
      </c>
      <c r="U106" s="3">
        <v>2.0299999999999998</v>
      </c>
      <c r="V106" s="2">
        <f t="shared" si="4"/>
        <v>8.7088641692372413</v>
      </c>
      <c r="W106" s="2">
        <f>100</f>
        <v>100</v>
      </c>
      <c r="Y106" s="4"/>
      <c r="AA106" s="18">
        <v>44967</v>
      </c>
      <c r="AB106" s="3">
        <v>2</v>
      </c>
      <c r="AC106" s="3">
        <v>2.93</v>
      </c>
      <c r="AD106" s="3">
        <v>2.59</v>
      </c>
      <c r="AE106" s="2">
        <f t="shared" si="5"/>
        <v>11.965698098992801</v>
      </c>
      <c r="AF106" s="16">
        <v>75</v>
      </c>
    </row>
    <row r="107" spans="1:33" x14ac:dyDescent="0.2">
      <c r="A107" s="1" t="s">
        <v>37</v>
      </c>
      <c r="B107" t="s">
        <v>35</v>
      </c>
      <c r="C107" s="7" t="s">
        <v>100</v>
      </c>
      <c r="D107" s="9">
        <v>2</v>
      </c>
      <c r="E107" s="10" t="s">
        <v>38</v>
      </c>
      <c r="F107" s="1" t="s">
        <v>36</v>
      </c>
      <c r="G107" s="1" t="s">
        <v>79</v>
      </c>
      <c r="I107" s="18">
        <v>44867</v>
      </c>
      <c r="J107" s="3">
        <v>1.91</v>
      </c>
      <c r="K107" s="3">
        <v>1.61</v>
      </c>
      <c r="L107" s="3">
        <v>1.47</v>
      </c>
      <c r="M107" s="2">
        <f t="shared" si="3"/>
        <v>3.5576620430385715</v>
      </c>
      <c r="N107">
        <f>100</f>
        <v>100</v>
      </c>
      <c r="R107" s="18">
        <v>44901</v>
      </c>
      <c r="S107" s="3">
        <v>2.64</v>
      </c>
      <c r="T107" s="3">
        <v>2.4300000000000002</v>
      </c>
      <c r="U107" s="3">
        <v>1.93</v>
      </c>
      <c r="V107" s="2">
        <f t="shared" si="4"/>
        <v>9.8538692517672892</v>
      </c>
      <c r="W107" s="2">
        <f>100</f>
        <v>100</v>
      </c>
      <c r="Y107" s="4"/>
      <c r="AA107" s="18">
        <v>44967</v>
      </c>
      <c r="AE107" s="2" t="str">
        <f t="shared" si="5"/>
        <v/>
      </c>
      <c r="AF107" s="16">
        <v>0</v>
      </c>
      <c r="AG107" t="s">
        <v>84</v>
      </c>
    </row>
    <row r="108" spans="1:33" x14ac:dyDescent="0.2">
      <c r="A108" s="1" t="s">
        <v>37</v>
      </c>
      <c r="B108" t="s">
        <v>35</v>
      </c>
      <c r="C108" s="7" t="s">
        <v>100</v>
      </c>
      <c r="D108" s="9">
        <v>3</v>
      </c>
      <c r="E108" s="10" t="s">
        <v>38</v>
      </c>
      <c r="F108" s="1" t="s">
        <v>36</v>
      </c>
      <c r="G108" s="1" t="s">
        <v>79</v>
      </c>
      <c r="I108" s="18">
        <v>44867</v>
      </c>
      <c r="J108" s="3">
        <v>2.17</v>
      </c>
      <c r="K108" s="3">
        <v>1.33</v>
      </c>
      <c r="L108" s="3">
        <v>1.04</v>
      </c>
      <c r="M108" s="2">
        <f t="shared" si="3"/>
        <v>2.3932403471130166</v>
      </c>
      <c r="N108">
        <f>100</f>
        <v>100</v>
      </c>
      <c r="R108" s="18">
        <v>44901</v>
      </c>
      <c r="S108" s="3">
        <v>2.58</v>
      </c>
      <c r="T108" s="3">
        <v>1.56</v>
      </c>
      <c r="U108" s="3">
        <v>1.31</v>
      </c>
      <c r="V108" s="2">
        <f t="shared" si="4"/>
        <v>4.1726637551970454</v>
      </c>
      <c r="W108" s="2">
        <f>100</f>
        <v>100</v>
      </c>
      <c r="Y108" s="4"/>
      <c r="AA108" s="18">
        <v>44967</v>
      </c>
      <c r="AB108" s="3">
        <v>1.3</v>
      </c>
      <c r="AC108" s="3">
        <v>2.17</v>
      </c>
      <c r="AD108" s="3">
        <v>1.7</v>
      </c>
      <c r="AE108" s="2">
        <f t="shared" si="5"/>
        <v>3.8229196698508545</v>
      </c>
      <c r="AF108" s="16">
        <v>22.5</v>
      </c>
    </row>
    <row r="109" spans="1:33" x14ac:dyDescent="0.2">
      <c r="A109" s="1" t="s">
        <v>37</v>
      </c>
      <c r="B109" t="s">
        <v>35</v>
      </c>
      <c r="C109" s="7" t="s">
        <v>100</v>
      </c>
      <c r="D109" s="9">
        <v>4</v>
      </c>
      <c r="E109" s="10" t="s">
        <v>38</v>
      </c>
      <c r="F109" s="1" t="s">
        <v>36</v>
      </c>
      <c r="G109" s="1" t="s">
        <v>79</v>
      </c>
      <c r="I109" s="18">
        <v>44867</v>
      </c>
      <c r="J109" s="3">
        <v>2.78</v>
      </c>
      <c r="K109" s="3">
        <v>1.23</v>
      </c>
      <c r="L109" s="3">
        <v>1.06</v>
      </c>
      <c r="M109" s="2">
        <f t="shared" si="3"/>
        <v>2.862501023527428</v>
      </c>
      <c r="N109">
        <f>100</f>
        <v>100</v>
      </c>
      <c r="R109" s="18">
        <v>44901</v>
      </c>
      <c r="S109" s="3">
        <v>3.18</v>
      </c>
      <c r="T109" s="3">
        <v>1.43</v>
      </c>
      <c r="U109" s="3">
        <v>1.64</v>
      </c>
      <c r="V109" s="2">
        <f t="shared" si="4"/>
        <v>5.8848278244126648</v>
      </c>
      <c r="W109" s="2">
        <f>(90+95)/2</f>
        <v>92.5</v>
      </c>
      <c r="Y109" s="4"/>
      <c r="AA109" s="18">
        <v>44967</v>
      </c>
      <c r="AB109" s="3">
        <v>3.21</v>
      </c>
      <c r="AC109" s="3">
        <v>2.75</v>
      </c>
      <c r="AD109" s="3">
        <v>1.82</v>
      </c>
      <c r="AE109" s="2">
        <f t="shared" si="5"/>
        <v>13.163377087448344</v>
      </c>
      <c r="AF109" s="16">
        <v>32.5</v>
      </c>
    </row>
    <row r="110" spans="1:33" x14ac:dyDescent="0.2">
      <c r="A110" s="1" t="s">
        <v>37</v>
      </c>
      <c r="B110" t="s">
        <v>35</v>
      </c>
      <c r="C110" s="7" t="s">
        <v>100</v>
      </c>
      <c r="D110" s="9">
        <v>5</v>
      </c>
      <c r="E110" s="10" t="s">
        <v>38</v>
      </c>
      <c r="F110" s="1" t="s">
        <v>36</v>
      </c>
      <c r="G110" s="1" t="s">
        <v>79</v>
      </c>
      <c r="I110" s="18">
        <v>44867</v>
      </c>
      <c r="J110" s="3">
        <v>2.54</v>
      </c>
      <c r="K110" s="3">
        <v>2.06</v>
      </c>
      <c r="L110" s="3">
        <v>1.22</v>
      </c>
      <c r="M110" s="2">
        <f t="shared" si="3"/>
        <v>5.3655135266953948</v>
      </c>
      <c r="N110">
        <f>100</f>
        <v>100</v>
      </c>
      <c r="R110" s="18">
        <v>44901</v>
      </c>
      <c r="S110" s="3">
        <v>2.79</v>
      </c>
      <c r="T110" s="3">
        <v>2.16</v>
      </c>
      <c r="U110" s="3">
        <v>2.4500000000000002</v>
      </c>
      <c r="V110" s="2">
        <f t="shared" si="4"/>
        <v>11.642223815066391</v>
      </c>
      <c r="W110" s="2">
        <f>100</f>
        <v>100</v>
      </c>
      <c r="Y110" s="4"/>
      <c r="AA110" s="18">
        <v>44967</v>
      </c>
      <c r="AE110" s="2" t="str">
        <f t="shared" si="5"/>
        <v/>
      </c>
      <c r="AF110" s="16">
        <v>0</v>
      </c>
      <c r="AG110" t="s">
        <v>84</v>
      </c>
    </row>
    <row r="111" spans="1:33" x14ac:dyDescent="0.2">
      <c r="A111" s="1" t="s">
        <v>37</v>
      </c>
      <c r="B111" t="s">
        <v>35</v>
      </c>
      <c r="C111" s="7" t="s">
        <v>100</v>
      </c>
      <c r="D111" s="9">
        <v>6</v>
      </c>
      <c r="E111" s="10" t="s">
        <v>38</v>
      </c>
      <c r="F111" s="1" t="s">
        <v>36</v>
      </c>
      <c r="G111" s="1" t="s">
        <v>79</v>
      </c>
      <c r="I111" s="18">
        <v>44867</v>
      </c>
      <c r="J111" s="3">
        <v>2.37</v>
      </c>
      <c r="K111" s="3">
        <v>1.56</v>
      </c>
      <c r="L111" s="3">
        <v>1.33</v>
      </c>
      <c r="M111" s="2">
        <f t="shared" si="3"/>
        <v>3.8866364703032583</v>
      </c>
      <c r="N111">
        <f>100</f>
        <v>100</v>
      </c>
      <c r="R111" s="18">
        <v>44901</v>
      </c>
      <c r="S111" s="3">
        <v>3.04</v>
      </c>
      <c r="T111" s="3">
        <v>1.92</v>
      </c>
      <c r="U111" s="3">
        <v>1.53</v>
      </c>
      <c r="V111" s="2">
        <f t="shared" si="4"/>
        <v>7.1046332462769781</v>
      </c>
      <c r="W111" s="2">
        <f>100</f>
        <v>100</v>
      </c>
      <c r="Y111" s="4"/>
      <c r="AA111" s="18">
        <v>44967</v>
      </c>
      <c r="AE111" s="2" t="str">
        <f t="shared" si="5"/>
        <v/>
      </c>
      <c r="AF111" s="16">
        <v>0</v>
      </c>
      <c r="AG111" t="s">
        <v>84</v>
      </c>
    </row>
    <row r="112" spans="1:33" x14ac:dyDescent="0.2">
      <c r="A112" s="1" t="s">
        <v>37</v>
      </c>
      <c r="B112" t="s">
        <v>35</v>
      </c>
      <c r="C112" s="7" t="s">
        <v>100</v>
      </c>
      <c r="D112" s="9">
        <v>7</v>
      </c>
      <c r="E112" s="10" t="s">
        <v>38</v>
      </c>
      <c r="F112" s="1" t="s">
        <v>36</v>
      </c>
      <c r="G112" s="1" t="s">
        <v>79</v>
      </c>
      <c r="I112" s="18">
        <v>44867</v>
      </c>
      <c r="J112" s="3">
        <v>1.62</v>
      </c>
      <c r="K112" s="3">
        <v>1.29</v>
      </c>
      <c r="L112" s="3">
        <v>0.97</v>
      </c>
      <c r="M112" s="2">
        <f t="shared" si="3"/>
        <v>1.6246573620443663</v>
      </c>
      <c r="N112">
        <f>100</f>
        <v>100</v>
      </c>
      <c r="R112" s="18">
        <v>44901</v>
      </c>
      <c r="S112" s="3">
        <v>1.99</v>
      </c>
      <c r="T112" s="3">
        <v>1.77</v>
      </c>
      <c r="U112" s="3">
        <v>1.55</v>
      </c>
      <c r="V112" s="2">
        <f t="shared" si="4"/>
        <v>4.3068439263254374</v>
      </c>
      <c r="W112" s="2">
        <f>100</f>
        <v>100</v>
      </c>
      <c r="Y112" s="4"/>
      <c r="AA112" s="18">
        <v>44967</v>
      </c>
      <c r="AB112" s="3">
        <v>2.37</v>
      </c>
      <c r="AC112" s="3">
        <v>2.1800000000000002</v>
      </c>
      <c r="AD112" s="3">
        <v>1.53</v>
      </c>
      <c r="AE112" s="2">
        <f t="shared" si="5"/>
        <v>6.4051020750351491</v>
      </c>
      <c r="AF112" s="16">
        <v>100</v>
      </c>
    </row>
    <row r="113" spans="1:33" x14ac:dyDescent="0.2">
      <c r="A113" s="1" t="s">
        <v>37</v>
      </c>
      <c r="B113" t="s">
        <v>35</v>
      </c>
      <c r="C113" s="7" t="s">
        <v>100</v>
      </c>
      <c r="D113" s="9">
        <v>8</v>
      </c>
      <c r="E113" s="10" t="s">
        <v>38</v>
      </c>
      <c r="F113" s="1" t="s">
        <v>36</v>
      </c>
      <c r="G113" s="1" t="s">
        <v>79</v>
      </c>
      <c r="I113" s="18">
        <v>44867</v>
      </c>
      <c r="J113" s="3">
        <v>2.96</v>
      </c>
      <c r="K113" s="3">
        <v>2.11</v>
      </c>
      <c r="L113" s="3">
        <v>1.18</v>
      </c>
      <c r="M113" s="2">
        <f t="shared" si="3"/>
        <v>6.2909089127184368</v>
      </c>
      <c r="N113">
        <f>100</f>
        <v>100</v>
      </c>
      <c r="R113" s="18">
        <v>44901</v>
      </c>
      <c r="S113" s="3">
        <v>3.35</v>
      </c>
      <c r="T113" s="3">
        <v>2.19</v>
      </c>
      <c r="U113" s="3">
        <v>1.53</v>
      </c>
      <c r="V113" s="2">
        <f t="shared" si="4"/>
        <v>9.1024976784008693</v>
      </c>
      <c r="W113" s="2">
        <f>(95+100)/2</f>
        <v>97.5</v>
      </c>
      <c r="Y113" s="4"/>
      <c r="AA113" s="18">
        <v>44967</v>
      </c>
      <c r="AB113" s="3">
        <v>4.3899999999999997</v>
      </c>
      <c r="AC113" s="3">
        <v>2.98</v>
      </c>
      <c r="AD113" s="3">
        <v>2.78</v>
      </c>
      <c r="AE113" s="2">
        <f t="shared" si="5"/>
        <v>28.598244651263855</v>
      </c>
      <c r="AF113" s="16">
        <v>100</v>
      </c>
    </row>
    <row r="114" spans="1:33" x14ac:dyDescent="0.2">
      <c r="A114" s="1" t="s">
        <v>37</v>
      </c>
      <c r="B114" t="s">
        <v>35</v>
      </c>
      <c r="C114" s="8" t="s">
        <v>101</v>
      </c>
      <c r="D114" s="9">
        <v>1</v>
      </c>
      <c r="E114" s="10" t="s">
        <v>38</v>
      </c>
      <c r="F114" s="1" t="s">
        <v>36</v>
      </c>
      <c r="G114" s="1" t="s">
        <v>79</v>
      </c>
      <c r="I114" s="18">
        <v>44867</v>
      </c>
      <c r="J114" s="3">
        <v>1.98</v>
      </c>
      <c r="K114" s="3">
        <v>1.78</v>
      </c>
      <c r="L114" s="3">
        <v>1.07</v>
      </c>
      <c r="M114" s="2">
        <f t="shared" si="3"/>
        <v>3.1578013081869081</v>
      </c>
      <c r="N114">
        <f>100</f>
        <v>100</v>
      </c>
      <c r="R114" s="18">
        <v>44901</v>
      </c>
      <c r="S114" s="3">
        <v>3.22</v>
      </c>
      <c r="T114" s="3">
        <v>2.31</v>
      </c>
      <c r="U114" s="3">
        <v>1.44</v>
      </c>
      <c r="V114" s="2">
        <f t="shared" si="4"/>
        <v>8.8909526465851769</v>
      </c>
      <c r="W114" s="2">
        <f>100</f>
        <v>100</v>
      </c>
      <c r="Y114" s="4"/>
      <c r="AA114" s="18">
        <v>44967</v>
      </c>
      <c r="AB114" s="3">
        <v>3.16</v>
      </c>
      <c r="AC114" s="3">
        <v>2.38</v>
      </c>
      <c r="AD114" s="3">
        <v>1.79</v>
      </c>
      <c r="AE114" s="2">
        <f t="shared" si="5"/>
        <v>10.789195997566493</v>
      </c>
      <c r="AF114" s="16">
        <v>100</v>
      </c>
    </row>
    <row r="115" spans="1:33" x14ac:dyDescent="0.2">
      <c r="A115" s="1" t="s">
        <v>37</v>
      </c>
      <c r="B115" t="s">
        <v>35</v>
      </c>
      <c r="C115" s="8" t="s">
        <v>101</v>
      </c>
      <c r="D115" s="9">
        <v>2</v>
      </c>
      <c r="E115" s="10" t="s">
        <v>38</v>
      </c>
      <c r="F115" s="1" t="s">
        <v>36</v>
      </c>
      <c r="G115" s="1" t="s">
        <v>79</v>
      </c>
      <c r="I115" s="18">
        <v>44867</v>
      </c>
      <c r="J115" s="3">
        <v>1.92</v>
      </c>
      <c r="K115" s="3">
        <v>1.2</v>
      </c>
      <c r="L115" s="3">
        <v>1.1000000000000001</v>
      </c>
      <c r="M115" s="2">
        <f t="shared" si="3"/>
        <v>1.9942830164988001</v>
      </c>
      <c r="N115">
        <f>100</f>
        <v>100</v>
      </c>
      <c r="R115" s="18">
        <v>44901</v>
      </c>
      <c r="S115" s="3">
        <v>2.3199999999999998</v>
      </c>
      <c r="T115" s="3">
        <v>1.21</v>
      </c>
      <c r="U115" s="3">
        <v>1.39</v>
      </c>
      <c r="V115" s="2">
        <f t="shared" si="4"/>
        <v>3.0793891190487139</v>
      </c>
      <c r="W115" s="2">
        <f>100</f>
        <v>100</v>
      </c>
      <c r="Y115" s="4"/>
      <c r="AA115" s="18">
        <v>44967</v>
      </c>
      <c r="AE115" s="2" t="str">
        <f t="shared" si="5"/>
        <v/>
      </c>
      <c r="AF115" s="16">
        <v>0</v>
      </c>
      <c r="AG115" t="s">
        <v>84</v>
      </c>
    </row>
    <row r="116" spans="1:33" x14ac:dyDescent="0.2">
      <c r="A116" s="1" t="s">
        <v>37</v>
      </c>
      <c r="B116" t="s">
        <v>35</v>
      </c>
      <c r="C116" s="8" t="s">
        <v>101</v>
      </c>
      <c r="D116" s="9">
        <v>3</v>
      </c>
      <c r="E116" s="10" t="s">
        <v>38</v>
      </c>
      <c r="F116" s="1" t="s">
        <v>36</v>
      </c>
      <c r="G116" s="1" t="s">
        <v>79</v>
      </c>
      <c r="I116" s="18">
        <v>44867</v>
      </c>
      <c r="J116" s="3">
        <v>2.56</v>
      </c>
      <c r="K116" s="3">
        <v>1.32</v>
      </c>
      <c r="L116" s="3">
        <v>1.17</v>
      </c>
      <c r="M116" s="2">
        <f t="shared" si="3"/>
        <v>3.1165101778435327</v>
      </c>
      <c r="N116">
        <f>100</f>
        <v>100</v>
      </c>
      <c r="R116" s="18">
        <v>44901</v>
      </c>
      <c r="S116" s="3">
        <v>2.97</v>
      </c>
      <c r="T116" s="3">
        <v>1.32</v>
      </c>
      <c r="U116" s="3">
        <v>1.44</v>
      </c>
      <c r="V116" s="2">
        <f t="shared" si="4"/>
        <v>4.4422654192510773</v>
      </c>
      <c r="W116" s="2">
        <f>100</f>
        <v>100</v>
      </c>
      <c r="Y116" s="4"/>
      <c r="AA116" s="18">
        <v>44967</v>
      </c>
      <c r="AE116" s="2" t="str">
        <f t="shared" si="5"/>
        <v/>
      </c>
      <c r="AF116" s="16">
        <v>0</v>
      </c>
      <c r="AG116" t="s">
        <v>84</v>
      </c>
    </row>
    <row r="117" spans="1:33" x14ac:dyDescent="0.2">
      <c r="A117" s="1" t="s">
        <v>37</v>
      </c>
      <c r="B117" t="s">
        <v>35</v>
      </c>
      <c r="C117" s="8" t="s">
        <v>101</v>
      </c>
      <c r="D117" s="9">
        <v>4</v>
      </c>
      <c r="E117" s="10" t="s">
        <v>38</v>
      </c>
      <c r="F117" s="1" t="s">
        <v>36</v>
      </c>
      <c r="G117" s="1" t="s">
        <v>79</v>
      </c>
      <c r="I117" s="18">
        <v>44867</v>
      </c>
      <c r="J117" s="3">
        <v>2.6</v>
      </c>
      <c r="K117" s="3">
        <v>1.7</v>
      </c>
      <c r="L117" s="3">
        <v>1.37</v>
      </c>
      <c r="M117" s="2">
        <f t="shared" si="3"/>
        <v>4.8114944476329971</v>
      </c>
      <c r="N117">
        <f>100</f>
        <v>100</v>
      </c>
      <c r="R117" s="18">
        <v>44901</v>
      </c>
      <c r="S117" s="3">
        <v>3.32</v>
      </c>
      <c r="T117" s="3">
        <v>2.4900000000000002</v>
      </c>
      <c r="U117" s="3">
        <v>2.16</v>
      </c>
      <c r="V117" s="2">
        <f t="shared" si="4"/>
        <v>14.095285584090899</v>
      </c>
      <c r="W117" s="2">
        <f>(100+95)/2</f>
        <v>97.5</v>
      </c>
      <c r="Y117" s="4"/>
      <c r="AA117" s="18">
        <v>44967</v>
      </c>
      <c r="AB117" s="3">
        <v>2.95</v>
      </c>
      <c r="AC117" s="3">
        <v>2.4300000000000002</v>
      </c>
      <c r="AD117" s="3">
        <v>1.94</v>
      </c>
      <c r="AE117" s="2">
        <f t="shared" si="5"/>
        <v>11.06151926260624</v>
      </c>
      <c r="AF117" s="16">
        <v>92.5</v>
      </c>
    </row>
    <row r="118" spans="1:33" x14ac:dyDescent="0.2">
      <c r="A118" s="1" t="s">
        <v>37</v>
      </c>
      <c r="B118" t="s">
        <v>35</v>
      </c>
      <c r="C118" s="8" t="s">
        <v>101</v>
      </c>
      <c r="D118" s="9">
        <v>5</v>
      </c>
      <c r="E118" s="10" t="s">
        <v>38</v>
      </c>
      <c r="F118" s="1" t="s">
        <v>36</v>
      </c>
      <c r="G118" s="1" t="s">
        <v>79</v>
      </c>
      <c r="I118" s="18">
        <v>44867</v>
      </c>
      <c r="J118" s="3">
        <v>2.4</v>
      </c>
      <c r="K118" s="3">
        <v>1.55</v>
      </c>
      <c r="L118" s="3">
        <v>1</v>
      </c>
      <c r="M118" s="2">
        <f t="shared" si="3"/>
        <v>3.0642309344951442</v>
      </c>
      <c r="N118">
        <f>100</f>
        <v>100</v>
      </c>
      <c r="R118" s="18">
        <v>44901</v>
      </c>
      <c r="V118" s="2" t="str">
        <f t="shared" si="4"/>
        <v/>
      </c>
      <c r="W118" s="2">
        <v>0</v>
      </c>
      <c r="X118" t="s">
        <v>83</v>
      </c>
      <c r="Y118" s="4"/>
      <c r="AA118" s="18">
        <v>44967</v>
      </c>
      <c r="AE118" s="2" t="str">
        <f t="shared" si="5"/>
        <v/>
      </c>
      <c r="AF118" s="16">
        <v>0</v>
      </c>
      <c r="AG118" t="s">
        <v>83</v>
      </c>
    </row>
    <row r="119" spans="1:33" x14ac:dyDescent="0.2">
      <c r="A119" s="1" t="s">
        <v>37</v>
      </c>
      <c r="B119" t="s">
        <v>35</v>
      </c>
      <c r="C119" s="8" t="s">
        <v>101</v>
      </c>
      <c r="D119" s="9">
        <v>6</v>
      </c>
      <c r="E119" s="10" t="s">
        <v>38</v>
      </c>
      <c r="F119" s="1" t="s">
        <v>36</v>
      </c>
      <c r="G119" s="1" t="s">
        <v>79</v>
      </c>
      <c r="I119" s="18">
        <v>44867</v>
      </c>
      <c r="J119" s="3">
        <v>2.16</v>
      </c>
      <c r="K119" s="3">
        <v>1.44</v>
      </c>
      <c r="L119" s="3">
        <v>1.06</v>
      </c>
      <c r="M119" s="2">
        <f t="shared" si="3"/>
        <v>2.6507188014663883</v>
      </c>
      <c r="N119">
        <f>100</f>
        <v>100</v>
      </c>
      <c r="R119" s="18">
        <v>44901</v>
      </c>
      <c r="S119" s="3">
        <v>2.16</v>
      </c>
      <c r="T119" s="3">
        <v>1.71</v>
      </c>
      <c r="U119" s="3">
        <v>1.51</v>
      </c>
      <c r="V119" s="2">
        <f t="shared" si="4"/>
        <v>4.3973940513798553</v>
      </c>
      <c r="W119" s="2">
        <f>(80+75)/2</f>
        <v>77.5</v>
      </c>
      <c r="Y119" s="4"/>
      <c r="AA119" s="18">
        <v>44967</v>
      </c>
      <c r="AE119" s="2" t="str">
        <f t="shared" si="5"/>
        <v/>
      </c>
      <c r="AF119" s="16">
        <v>0</v>
      </c>
      <c r="AG119" t="s">
        <v>84</v>
      </c>
    </row>
    <row r="120" spans="1:33" x14ac:dyDescent="0.2">
      <c r="A120" s="1" t="s">
        <v>37</v>
      </c>
      <c r="B120" t="s">
        <v>35</v>
      </c>
      <c r="C120" s="8" t="s">
        <v>101</v>
      </c>
      <c r="D120" s="9">
        <v>7</v>
      </c>
      <c r="E120" s="10" t="s">
        <v>38</v>
      </c>
      <c r="F120" s="1" t="s">
        <v>36</v>
      </c>
      <c r="G120" s="1" t="s">
        <v>79</v>
      </c>
      <c r="I120" s="18">
        <v>44867</v>
      </c>
      <c r="J120" s="3">
        <v>1.92</v>
      </c>
      <c r="K120" s="3">
        <v>1.65</v>
      </c>
      <c r="L120" s="3">
        <v>1.1499999999999999</v>
      </c>
      <c r="M120" s="2">
        <f t="shared" si="3"/>
        <v>2.9556103684972768</v>
      </c>
      <c r="N120">
        <f>100</f>
        <v>100</v>
      </c>
      <c r="R120" s="18">
        <v>44901</v>
      </c>
      <c r="S120" s="3">
        <v>1.84</v>
      </c>
      <c r="T120" s="3">
        <v>1.87</v>
      </c>
      <c r="U120" s="3">
        <v>0.6</v>
      </c>
      <c r="V120" s="2">
        <f t="shared" si="4"/>
        <v>2.204152401332887</v>
      </c>
      <c r="W120" s="2">
        <f>(60+20)/2</f>
        <v>40</v>
      </c>
      <c r="Y120" s="4"/>
      <c r="AA120" s="18">
        <v>44967</v>
      </c>
      <c r="AB120" s="3">
        <v>0.91</v>
      </c>
      <c r="AC120" s="3">
        <v>0</v>
      </c>
      <c r="AD120" s="3">
        <v>0.72</v>
      </c>
      <c r="AE120" s="2">
        <f t="shared" si="5"/>
        <v>9.2626717798441449E-2</v>
      </c>
      <c r="AF120" s="16">
        <v>7.5</v>
      </c>
    </row>
    <row r="121" spans="1:33" x14ac:dyDescent="0.2">
      <c r="A121" s="1" t="s">
        <v>37</v>
      </c>
      <c r="B121" t="s">
        <v>35</v>
      </c>
      <c r="C121" s="8" t="s">
        <v>101</v>
      </c>
      <c r="D121" s="9">
        <v>8</v>
      </c>
      <c r="E121" s="10" t="s">
        <v>38</v>
      </c>
      <c r="F121" s="1" t="s">
        <v>36</v>
      </c>
      <c r="G121" s="1" t="s">
        <v>79</v>
      </c>
      <c r="I121" s="18">
        <v>44867</v>
      </c>
      <c r="J121" s="3">
        <v>1.89</v>
      </c>
      <c r="K121" s="3">
        <v>1.46</v>
      </c>
      <c r="L121" s="3">
        <v>0.56999999999999995</v>
      </c>
      <c r="M121" s="2">
        <f t="shared" si="3"/>
        <v>1.5292685952547969</v>
      </c>
      <c r="N121">
        <f>100</f>
        <v>100</v>
      </c>
      <c r="R121" s="18">
        <v>44901</v>
      </c>
      <c r="V121" s="2" t="str">
        <f t="shared" si="4"/>
        <v/>
      </c>
      <c r="W121" s="2">
        <v>0</v>
      </c>
      <c r="X121" t="s">
        <v>84</v>
      </c>
      <c r="Y121" s="4"/>
      <c r="AA121" s="18">
        <v>44967</v>
      </c>
      <c r="AE121" s="2" t="str">
        <f t="shared" si="5"/>
        <v/>
      </c>
      <c r="AF121" s="16">
        <v>0</v>
      </c>
      <c r="AG121" t="s">
        <v>84</v>
      </c>
    </row>
    <row r="122" spans="1:33" x14ac:dyDescent="0.2">
      <c r="A122" s="1" t="s">
        <v>37</v>
      </c>
      <c r="B122" t="s">
        <v>35</v>
      </c>
      <c r="C122" s="8" t="s">
        <v>102</v>
      </c>
      <c r="D122" s="9">
        <v>1</v>
      </c>
      <c r="E122" s="10" t="s">
        <v>38</v>
      </c>
      <c r="F122" s="1" t="s">
        <v>36</v>
      </c>
      <c r="G122" s="1" t="s">
        <v>79</v>
      </c>
      <c r="I122" s="18">
        <v>44868</v>
      </c>
      <c r="J122" s="3">
        <v>2.4</v>
      </c>
      <c r="K122" s="3">
        <v>1.39</v>
      </c>
      <c r="L122" s="3">
        <v>1.03</v>
      </c>
      <c r="M122" s="2">
        <f t="shared" si="3"/>
        <v>2.7597634824724895</v>
      </c>
      <c r="N122">
        <f>100</f>
        <v>100</v>
      </c>
      <c r="R122" s="18">
        <v>44901</v>
      </c>
      <c r="S122" s="3">
        <v>3</v>
      </c>
      <c r="T122" s="3">
        <v>1.8</v>
      </c>
      <c r="U122" s="3">
        <v>1.76</v>
      </c>
      <c r="V122" s="2">
        <f t="shared" si="4"/>
        <v>7.4653666227254263</v>
      </c>
      <c r="W122" s="2">
        <f>(85+80)/2</f>
        <v>82.5</v>
      </c>
      <c r="Y122" s="4"/>
      <c r="AA122" s="18">
        <v>44967</v>
      </c>
      <c r="AE122" s="2" t="str">
        <f t="shared" si="5"/>
        <v/>
      </c>
      <c r="AF122" s="16">
        <v>0</v>
      </c>
      <c r="AG122" t="s">
        <v>84</v>
      </c>
    </row>
    <row r="123" spans="1:33" x14ac:dyDescent="0.2">
      <c r="A123" s="1" t="s">
        <v>37</v>
      </c>
      <c r="B123" t="s">
        <v>35</v>
      </c>
      <c r="C123" s="8" t="s">
        <v>102</v>
      </c>
      <c r="D123" s="9">
        <v>2</v>
      </c>
      <c r="E123" s="10" t="s">
        <v>38</v>
      </c>
      <c r="F123" s="1" t="s">
        <v>36</v>
      </c>
      <c r="G123" s="1" t="s">
        <v>79</v>
      </c>
      <c r="I123" s="18">
        <v>44868</v>
      </c>
      <c r="J123" s="3">
        <v>2.2000000000000002</v>
      </c>
      <c r="K123" s="3">
        <v>1.86</v>
      </c>
      <c r="L123" s="3">
        <v>1.42</v>
      </c>
      <c r="M123" s="2">
        <f t="shared" si="3"/>
        <v>4.6472951806023106</v>
      </c>
      <c r="N123">
        <f>100</f>
        <v>100</v>
      </c>
      <c r="R123" s="18">
        <v>44901</v>
      </c>
      <c r="S123" s="3">
        <v>3.53</v>
      </c>
      <c r="T123" s="3">
        <v>2.91</v>
      </c>
      <c r="U123" s="3">
        <v>2.0099999999999998</v>
      </c>
      <c r="V123" s="2">
        <f t="shared" si="4"/>
        <v>16.777791805424471</v>
      </c>
      <c r="W123" s="2">
        <f>(95+85)/2</f>
        <v>90</v>
      </c>
      <c r="Y123" s="4"/>
      <c r="AA123" s="18">
        <v>44967</v>
      </c>
      <c r="AE123" s="2" t="str">
        <f t="shared" si="5"/>
        <v/>
      </c>
      <c r="AF123" s="16">
        <v>0</v>
      </c>
      <c r="AG123" t="s">
        <v>84</v>
      </c>
    </row>
    <row r="124" spans="1:33" x14ac:dyDescent="0.2">
      <c r="A124" s="1" t="s">
        <v>37</v>
      </c>
      <c r="B124" t="s">
        <v>35</v>
      </c>
      <c r="C124" s="8" t="s">
        <v>102</v>
      </c>
      <c r="D124" s="9">
        <v>3</v>
      </c>
      <c r="E124" s="10" t="s">
        <v>38</v>
      </c>
      <c r="F124" s="1" t="s">
        <v>36</v>
      </c>
      <c r="G124" s="1" t="s">
        <v>79</v>
      </c>
      <c r="I124" s="18">
        <v>44868</v>
      </c>
      <c r="J124" s="3">
        <v>1.9</v>
      </c>
      <c r="K124" s="3">
        <v>1.93</v>
      </c>
      <c r="L124" s="3">
        <v>1.45</v>
      </c>
      <c r="M124" s="2">
        <f t="shared" si="3"/>
        <v>4.2620338195109575</v>
      </c>
      <c r="N124">
        <f>100</f>
        <v>100</v>
      </c>
      <c r="R124" s="18">
        <v>44901</v>
      </c>
      <c r="S124" s="3">
        <v>2.57</v>
      </c>
      <c r="T124" s="3">
        <v>2.71</v>
      </c>
      <c r="U124" s="3">
        <v>2.0299999999999998</v>
      </c>
      <c r="V124" s="2">
        <f t="shared" si="4"/>
        <v>11.337562566046916</v>
      </c>
      <c r="W124" s="2">
        <f>100</f>
        <v>100</v>
      </c>
      <c r="Y124" s="4"/>
      <c r="AA124" s="18">
        <v>44967</v>
      </c>
      <c r="AE124" s="2" t="str">
        <f t="shared" si="5"/>
        <v/>
      </c>
      <c r="AF124" s="16">
        <v>0</v>
      </c>
      <c r="AG124" t="s">
        <v>84</v>
      </c>
    </row>
    <row r="125" spans="1:33" x14ac:dyDescent="0.2">
      <c r="A125" s="1" t="s">
        <v>37</v>
      </c>
      <c r="B125" t="s">
        <v>35</v>
      </c>
      <c r="C125" s="8" t="s">
        <v>102</v>
      </c>
      <c r="D125" s="9">
        <v>4</v>
      </c>
      <c r="E125" s="10" t="s">
        <v>38</v>
      </c>
      <c r="F125" s="1" t="s">
        <v>36</v>
      </c>
      <c r="G125" s="1" t="s">
        <v>79</v>
      </c>
      <c r="I125" s="18">
        <v>44868</v>
      </c>
      <c r="J125" s="3">
        <v>1.45</v>
      </c>
      <c r="K125" s="3">
        <v>1.52</v>
      </c>
      <c r="L125" s="3">
        <v>1.04</v>
      </c>
      <c r="M125" s="2">
        <f t="shared" si="3"/>
        <v>1.8658547088200499</v>
      </c>
      <c r="N125">
        <f>100</f>
        <v>100</v>
      </c>
      <c r="R125" s="18">
        <v>44901</v>
      </c>
      <c r="S125" s="3">
        <v>1.73</v>
      </c>
      <c r="T125" s="3">
        <v>1.63</v>
      </c>
      <c r="U125" s="3">
        <v>1.21</v>
      </c>
      <c r="V125" s="2">
        <f t="shared" si="4"/>
        <v>2.7397609620470833</v>
      </c>
      <c r="W125" s="2">
        <f>100</f>
        <v>100</v>
      </c>
      <c r="Y125" s="4"/>
      <c r="AA125" s="18">
        <v>44967</v>
      </c>
      <c r="AB125" s="3">
        <v>3.04</v>
      </c>
      <c r="AC125" s="3">
        <v>2.12</v>
      </c>
      <c r="AD125" s="3">
        <v>1.73</v>
      </c>
      <c r="AE125" s="2">
        <f t="shared" si="5"/>
        <v>8.8475888504885969</v>
      </c>
      <c r="AF125" s="16">
        <v>97.5</v>
      </c>
    </row>
    <row r="126" spans="1:33" x14ac:dyDescent="0.2">
      <c r="A126" s="1" t="s">
        <v>37</v>
      </c>
      <c r="B126" t="s">
        <v>35</v>
      </c>
      <c r="C126" s="8" t="s">
        <v>102</v>
      </c>
      <c r="D126" s="9">
        <v>5</v>
      </c>
      <c r="E126" s="10" t="s">
        <v>38</v>
      </c>
      <c r="F126" s="1" t="s">
        <v>36</v>
      </c>
      <c r="G126" s="1" t="s">
        <v>79</v>
      </c>
      <c r="I126" s="18">
        <v>44868</v>
      </c>
      <c r="J126" s="3">
        <v>1.9</v>
      </c>
      <c r="K126" s="3">
        <v>1.67</v>
      </c>
      <c r="L126" s="3">
        <v>0.94</v>
      </c>
      <c r="M126" s="2">
        <f t="shared" si="3"/>
        <v>2.5413501437178843</v>
      </c>
      <c r="N126">
        <f>100</f>
        <v>100</v>
      </c>
      <c r="R126" s="18">
        <v>44901</v>
      </c>
      <c r="S126" s="3">
        <v>2.21</v>
      </c>
      <c r="T126" s="3">
        <v>1.89</v>
      </c>
      <c r="U126" s="3">
        <v>1.28</v>
      </c>
      <c r="V126" s="2">
        <f t="shared" si="4"/>
        <v>4.3605441513009513</v>
      </c>
      <c r="W126" s="2">
        <f>(95+100)/2</f>
        <v>97.5</v>
      </c>
      <c r="Y126" s="4"/>
      <c r="AA126" s="18">
        <v>44967</v>
      </c>
      <c r="AE126" s="2" t="str">
        <f t="shared" si="5"/>
        <v/>
      </c>
      <c r="AF126" s="16">
        <v>0</v>
      </c>
      <c r="AG126" t="s">
        <v>84</v>
      </c>
    </row>
    <row r="127" spans="1:33" x14ac:dyDescent="0.2">
      <c r="A127" s="1" t="s">
        <v>37</v>
      </c>
      <c r="B127" t="s">
        <v>35</v>
      </c>
      <c r="C127" s="8" t="s">
        <v>102</v>
      </c>
      <c r="D127" s="9">
        <v>6</v>
      </c>
      <c r="E127" s="10" t="s">
        <v>38</v>
      </c>
      <c r="F127" s="1" t="s">
        <v>36</v>
      </c>
      <c r="G127" s="1" t="s">
        <v>79</v>
      </c>
      <c r="I127" s="18">
        <v>44868</v>
      </c>
      <c r="J127" s="3">
        <v>1.89</v>
      </c>
      <c r="K127" s="3">
        <v>1.88</v>
      </c>
      <c r="L127" s="3">
        <v>1.47</v>
      </c>
      <c r="M127" s="2">
        <f t="shared" si="3"/>
        <v>4.164676844923914</v>
      </c>
      <c r="N127">
        <f>100</f>
        <v>100</v>
      </c>
      <c r="R127" s="18">
        <v>44901</v>
      </c>
      <c r="S127" s="3">
        <v>1.55</v>
      </c>
      <c r="T127" s="3">
        <v>1.54</v>
      </c>
      <c r="U127" s="3">
        <v>1.38</v>
      </c>
      <c r="V127" s="2">
        <f t="shared" si="4"/>
        <v>2.5949398239019006</v>
      </c>
      <c r="W127" s="2">
        <f>(50+75)/2</f>
        <v>62.5</v>
      </c>
      <c r="Y127" s="4"/>
      <c r="AA127" s="18">
        <v>44967</v>
      </c>
      <c r="AE127" s="2" t="str">
        <f t="shared" si="5"/>
        <v/>
      </c>
      <c r="AF127" s="16">
        <v>0</v>
      </c>
      <c r="AG127" t="s">
        <v>84</v>
      </c>
    </row>
    <row r="128" spans="1:33" x14ac:dyDescent="0.2">
      <c r="A128" s="1" t="s">
        <v>37</v>
      </c>
      <c r="B128" t="s">
        <v>35</v>
      </c>
      <c r="C128" s="8" t="s">
        <v>102</v>
      </c>
      <c r="D128" s="9">
        <v>7</v>
      </c>
      <c r="E128" s="10" t="s">
        <v>38</v>
      </c>
      <c r="F128" s="1" t="s">
        <v>36</v>
      </c>
      <c r="G128" s="1" t="s">
        <v>79</v>
      </c>
      <c r="I128" s="18">
        <v>44868</v>
      </c>
      <c r="J128" s="3">
        <v>2.2599999999999998</v>
      </c>
      <c r="K128" s="3">
        <v>1.65</v>
      </c>
      <c r="L128" s="3">
        <v>1.3</v>
      </c>
      <c r="M128" s="2">
        <f t="shared" si="3"/>
        <v>3.8617340470859558</v>
      </c>
      <c r="N128">
        <f>100</f>
        <v>100</v>
      </c>
      <c r="R128" s="18">
        <v>44901</v>
      </c>
      <c r="S128" s="3">
        <v>2.79</v>
      </c>
      <c r="T128" s="3">
        <v>1.99</v>
      </c>
      <c r="U128" s="3">
        <v>2.09</v>
      </c>
      <c r="V128" s="2">
        <f t="shared" si="4"/>
        <v>9.1191512610575494</v>
      </c>
      <c r="W128" s="2">
        <f>(100+95)/2</f>
        <v>97.5</v>
      </c>
      <c r="Y128" s="4"/>
      <c r="AA128" s="18">
        <v>44967</v>
      </c>
      <c r="AB128" s="3">
        <v>2.83</v>
      </c>
      <c r="AC128" s="3">
        <v>2.36</v>
      </c>
      <c r="AD128" s="3">
        <v>1.65</v>
      </c>
      <c r="AE128" s="2">
        <f t="shared" si="5"/>
        <v>8.9352163126274711</v>
      </c>
      <c r="AF128" s="16">
        <v>20</v>
      </c>
    </row>
    <row r="129" spans="1:35" x14ac:dyDescent="0.2">
      <c r="A129" s="1" t="s">
        <v>37</v>
      </c>
      <c r="B129" t="s">
        <v>35</v>
      </c>
      <c r="C129" s="8" t="s">
        <v>102</v>
      </c>
      <c r="D129" s="9">
        <v>8</v>
      </c>
      <c r="E129" s="10" t="s">
        <v>38</v>
      </c>
      <c r="F129" s="1" t="s">
        <v>36</v>
      </c>
      <c r="G129" s="1" t="s">
        <v>79</v>
      </c>
      <c r="I129" s="18">
        <v>44868</v>
      </c>
      <c r="J129" s="3">
        <v>2.65</v>
      </c>
      <c r="K129" s="3">
        <v>1.46</v>
      </c>
      <c r="L129" s="3">
        <v>1.1599999999999999</v>
      </c>
      <c r="M129" s="2">
        <f t="shared" si="3"/>
        <v>3.5717277387468571</v>
      </c>
      <c r="N129">
        <f>100</f>
        <v>100</v>
      </c>
      <c r="R129" s="18">
        <v>44901</v>
      </c>
      <c r="S129" s="3">
        <v>2.86</v>
      </c>
      <c r="T129" s="3">
        <v>1.25</v>
      </c>
      <c r="U129" s="3">
        <v>1.62</v>
      </c>
      <c r="V129" s="2">
        <f t="shared" si="4"/>
        <v>4.6255109844432356</v>
      </c>
      <c r="W129" s="2">
        <f>100</f>
        <v>100</v>
      </c>
      <c r="Y129" s="4"/>
      <c r="AA129" s="18">
        <v>44967</v>
      </c>
      <c r="AE129" s="2" t="str">
        <f t="shared" si="5"/>
        <v/>
      </c>
      <c r="AF129" s="16">
        <v>0</v>
      </c>
      <c r="AG129" t="s">
        <v>84</v>
      </c>
    </row>
    <row r="130" spans="1:35" x14ac:dyDescent="0.2">
      <c r="A130" s="1" t="s">
        <v>37</v>
      </c>
      <c r="B130" t="s">
        <v>35</v>
      </c>
      <c r="C130" s="8" t="s">
        <v>103</v>
      </c>
      <c r="D130" s="9">
        <v>1</v>
      </c>
      <c r="E130" s="10" t="s">
        <v>38</v>
      </c>
      <c r="F130" s="1" t="s">
        <v>36</v>
      </c>
      <c r="G130" s="1" t="s">
        <v>79</v>
      </c>
      <c r="I130" s="18">
        <v>44867</v>
      </c>
      <c r="J130" s="3">
        <v>1.96</v>
      </c>
      <c r="K130" s="3">
        <v>1.79</v>
      </c>
      <c r="L130" s="3">
        <v>1.22</v>
      </c>
      <c r="M130" s="2">
        <f t="shared" ref="M130:M193" si="6">IF(N130=0,"",PI()*((K130+L130)/4)^2*J130)</f>
        <v>3.4867350910966377</v>
      </c>
      <c r="N130">
        <f>100</f>
        <v>100</v>
      </c>
      <c r="R130" s="18">
        <v>44901</v>
      </c>
      <c r="S130" s="3">
        <v>2.34</v>
      </c>
      <c r="T130" s="3">
        <v>1.95</v>
      </c>
      <c r="U130" s="3">
        <v>1.77</v>
      </c>
      <c r="V130" s="2">
        <f t="shared" ref="V130:V193" si="7">IF(W130=0,"",PI()*((T130+U130)/4)^2*S130)</f>
        <v>6.358162557450159</v>
      </c>
      <c r="W130" s="2">
        <f>100</f>
        <v>100</v>
      </c>
      <c r="Y130" s="4"/>
      <c r="AA130" s="18">
        <v>44967</v>
      </c>
      <c r="AB130" s="3">
        <v>0.98</v>
      </c>
      <c r="AC130" s="3">
        <v>0.77</v>
      </c>
      <c r="AD130" s="3">
        <v>0</v>
      </c>
      <c r="AE130" s="2">
        <f t="shared" ref="AE130:AE193" si="8">IF(AF130=0,"",PI()*((AC130+AD130)/4)^2*AB130)</f>
        <v>0.11408732991419503</v>
      </c>
      <c r="AF130" s="16">
        <v>10</v>
      </c>
    </row>
    <row r="131" spans="1:35" x14ac:dyDescent="0.2">
      <c r="A131" s="1" t="s">
        <v>37</v>
      </c>
      <c r="B131" t="s">
        <v>35</v>
      </c>
      <c r="C131" s="8" t="s">
        <v>103</v>
      </c>
      <c r="D131" s="9">
        <v>2</v>
      </c>
      <c r="E131" s="10" t="s">
        <v>38</v>
      </c>
      <c r="F131" s="1" t="s">
        <v>36</v>
      </c>
      <c r="G131" s="1" t="s">
        <v>79</v>
      </c>
      <c r="I131" s="18">
        <v>44867</v>
      </c>
      <c r="J131" s="3">
        <v>2.3199999999999998</v>
      </c>
      <c r="K131" s="3">
        <v>1.95</v>
      </c>
      <c r="L131" s="3">
        <v>0.72</v>
      </c>
      <c r="M131" s="2">
        <f t="shared" si="6"/>
        <v>3.2474344808855595</v>
      </c>
      <c r="N131">
        <f>100</f>
        <v>100</v>
      </c>
      <c r="R131" s="18">
        <v>44901</v>
      </c>
      <c r="S131" s="3">
        <v>2.68</v>
      </c>
      <c r="T131" s="3">
        <v>1.24</v>
      </c>
      <c r="U131" s="3">
        <v>2.34</v>
      </c>
      <c r="V131" s="2">
        <f t="shared" si="7"/>
        <v>6.7442046043159278</v>
      </c>
      <c r="W131" s="2">
        <f>(100+95)/2</f>
        <v>97.5</v>
      </c>
      <c r="Y131" s="4"/>
      <c r="AA131" s="18">
        <v>44967</v>
      </c>
      <c r="AE131" s="2" t="str">
        <f t="shared" si="8"/>
        <v/>
      </c>
      <c r="AF131" s="16">
        <v>0</v>
      </c>
      <c r="AG131" t="s">
        <v>84</v>
      </c>
    </row>
    <row r="132" spans="1:35" x14ac:dyDescent="0.2">
      <c r="A132" s="1" t="s">
        <v>37</v>
      </c>
      <c r="B132" t="s">
        <v>35</v>
      </c>
      <c r="C132" s="8" t="s">
        <v>103</v>
      </c>
      <c r="D132" s="9">
        <v>3</v>
      </c>
      <c r="E132" s="10" t="s">
        <v>38</v>
      </c>
      <c r="F132" s="1" t="s">
        <v>36</v>
      </c>
      <c r="G132" s="1" t="s">
        <v>79</v>
      </c>
      <c r="I132" s="18">
        <v>44867</v>
      </c>
      <c r="J132" s="3">
        <v>2.27</v>
      </c>
      <c r="K132" s="3">
        <v>2.0699999999999998</v>
      </c>
      <c r="L132" s="3">
        <v>1.49</v>
      </c>
      <c r="M132" s="2">
        <f t="shared" si="6"/>
        <v>5.6487940778622372</v>
      </c>
      <c r="N132">
        <f>100</f>
        <v>100</v>
      </c>
      <c r="R132" s="18">
        <v>44901</v>
      </c>
      <c r="S132" s="3">
        <v>3.08</v>
      </c>
      <c r="T132" s="3">
        <v>2.2599999999999998</v>
      </c>
      <c r="U132" s="3">
        <v>2.95</v>
      </c>
      <c r="V132" s="2">
        <f t="shared" si="7"/>
        <v>16.415573241049039</v>
      </c>
      <c r="W132" s="2">
        <f>(95+100)/2</f>
        <v>97.5</v>
      </c>
      <c r="Y132" s="4"/>
      <c r="AA132" s="18">
        <v>44967</v>
      </c>
      <c r="AE132" s="2" t="str">
        <f t="shared" si="8"/>
        <v/>
      </c>
      <c r="AF132" s="16">
        <v>0</v>
      </c>
      <c r="AG132" t="s">
        <v>84</v>
      </c>
    </row>
    <row r="133" spans="1:35" x14ac:dyDescent="0.2">
      <c r="A133" s="1" t="s">
        <v>37</v>
      </c>
      <c r="B133" t="s">
        <v>35</v>
      </c>
      <c r="C133" s="8" t="s">
        <v>103</v>
      </c>
      <c r="D133" s="9">
        <v>4</v>
      </c>
      <c r="E133" s="10" t="s">
        <v>38</v>
      </c>
      <c r="F133" s="1" t="s">
        <v>36</v>
      </c>
      <c r="G133" s="1" t="s">
        <v>79</v>
      </c>
      <c r="I133" s="18">
        <v>44867</v>
      </c>
      <c r="J133" s="3">
        <v>1.97</v>
      </c>
      <c r="K133" s="3">
        <v>1.89</v>
      </c>
      <c r="L133" s="3">
        <v>1.02</v>
      </c>
      <c r="M133" s="2">
        <f t="shared" si="6"/>
        <v>3.2755338673269718</v>
      </c>
      <c r="N133">
        <f>100</f>
        <v>100</v>
      </c>
      <c r="R133" s="18">
        <v>44901</v>
      </c>
      <c r="S133" s="3">
        <v>2.4500000000000002</v>
      </c>
      <c r="T133" s="3">
        <v>1.72</v>
      </c>
      <c r="U133" s="3">
        <v>1.76</v>
      </c>
      <c r="V133" s="2">
        <f t="shared" si="7"/>
        <v>5.8257851247801806</v>
      </c>
      <c r="W133" s="2">
        <f>100</f>
        <v>100</v>
      </c>
      <c r="Y133" s="4"/>
      <c r="AA133" s="18">
        <v>44967</v>
      </c>
      <c r="AB133" s="3">
        <v>2.21</v>
      </c>
      <c r="AC133" s="3">
        <v>2.34</v>
      </c>
      <c r="AD133" s="3">
        <v>2.0699999999999998</v>
      </c>
      <c r="AE133" s="2">
        <f t="shared" si="8"/>
        <v>8.4391623669173779</v>
      </c>
      <c r="AF133" s="16">
        <v>100</v>
      </c>
    </row>
    <row r="134" spans="1:35" x14ac:dyDescent="0.2">
      <c r="A134" s="1" t="s">
        <v>37</v>
      </c>
      <c r="B134" t="s">
        <v>35</v>
      </c>
      <c r="C134" s="8" t="s">
        <v>103</v>
      </c>
      <c r="D134" s="9">
        <v>5</v>
      </c>
      <c r="E134" s="10" t="s">
        <v>38</v>
      </c>
      <c r="F134" s="1" t="s">
        <v>36</v>
      </c>
      <c r="G134" s="1" t="s">
        <v>79</v>
      </c>
      <c r="I134" s="18">
        <v>44867</v>
      </c>
      <c r="J134" s="3">
        <v>1.95</v>
      </c>
      <c r="K134" s="3">
        <v>1.86</v>
      </c>
      <c r="L134" s="3">
        <v>1.56</v>
      </c>
      <c r="M134" s="2">
        <f t="shared" si="6"/>
        <v>4.4783364007014326</v>
      </c>
      <c r="N134">
        <f>100</f>
        <v>100</v>
      </c>
      <c r="R134" s="18">
        <v>44901</v>
      </c>
      <c r="S134" s="3">
        <v>2.17</v>
      </c>
      <c r="T134" s="3">
        <v>2.19</v>
      </c>
      <c r="U134" s="3">
        <v>2.09</v>
      </c>
      <c r="V134" s="2">
        <f t="shared" si="7"/>
        <v>7.8050764611360473</v>
      </c>
      <c r="W134" s="2">
        <f>100</f>
        <v>100</v>
      </c>
      <c r="Y134" s="4"/>
      <c r="AA134" s="18">
        <v>44967</v>
      </c>
      <c r="AE134" s="2" t="str">
        <f t="shared" si="8"/>
        <v/>
      </c>
      <c r="AF134" s="16">
        <v>0</v>
      </c>
      <c r="AG134" t="s">
        <v>84</v>
      </c>
    </row>
    <row r="135" spans="1:35" x14ac:dyDescent="0.2">
      <c r="A135" s="1" t="s">
        <v>37</v>
      </c>
      <c r="B135" t="s">
        <v>35</v>
      </c>
      <c r="C135" s="8" t="s">
        <v>103</v>
      </c>
      <c r="D135" s="9">
        <v>6</v>
      </c>
      <c r="E135" s="10" t="s">
        <v>38</v>
      </c>
      <c r="F135" s="1" t="s">
        <v>36</v>
      </c>
      <c r="G135" s="1" t="s">
        <v>79</v>
      </c>
      <c r="I135" s="18">
        <v>44867</v>
      </c>
      <c r="J135" s="3">
        <v>2.0699999999999998</v>
      </c>
      <c r="K135" s="3">
        <v>1.57</v>
      </c>
      <c r="L135" s="3">
        <v>1.24</v>
      </c>
      <c r="M135" s="2">
        <f t="shared" si="6"/>
        <v>3.2093189116663408</v>
      </c>
      <c r="N135">
        <f>100</f>
        <v>100</v>
      </c>
      <c r="R135" s="18">
        <v>44901</v>
      </c>
      <c r="S135" s="3">
        <v>2.38</v>
      </c>
      <c r="T135" s="3">
        <v>1.64</v>
      </c>
      <c r="U135" s="3">
        <v>1.69</v>
      </c>
      <c r="V135" s="2">
        <f t="shared" si="7"/>
        <v>5.1819750079882887</v>
      </c>
      <c r="W135" s="2">
        <f>(100+90)/2</f>
        <v>95</v>
      </c>
      <c r="Y135" s="4"/>
      <c r="AA135" s="18">
        <v>44967</v>
      </c>
      <c r="AE135" s="2" t="str">
        <f t="shared" si="8"/>
        <v/>
      </c>
      <c r="AF135" s="16">
        <v>0</v>
      </c>
      <c r="AG135" t="s">
        <v>84</v>
      </c>
    </row>
    <row r="136" spans="1:35" x14ac:dyDescent="0.2">
      <c r="A136" s="1" t="s">
        <v>37</v>
      </c>
      <c r="B136" t="s">
        <v>35</v>
      </c>
      <c r="C136" s="8" t="s">
        <v>103</v>
      </c>
      <c r="D136" s="9">
        <v>7</v>
      </c>
      <c r="E136" s="10" t="s">
        <v>38</v>
      </c>
      <c r="F136" s="1" t="s">
        <v>36</v>
      </c>
      <c r="G136" s="1" t="s">
        <v>79</v>
      </c>
      <c r="I136" s="18">
        <v>44867</v>
      </c>
      <c r="J136" s="3">
        <v>2.0299999999999998</v>
      </c>
      <c r="K136" s="3">
        <v>0.99</v>
      </c>
      <c r="L136" s="3">
        <v>1.24</v>
      </c>
      <c r="M136" s="2">
        <f t="shared" si="6"/>
        <v>1.9821460623302787</v>
      </c>
      <c r="N136">
        <f>100</f>
        <v>100</v>
      </c>
      <c r="R136" s="18">
        <v>44901</v>
      </c>
      <c r="S136" s="3">
        <v>2.33</v>
      </c>
      <c r="T136" s="3">
        <v>1.19</v>
      </c>
      <c r="U136" s="3">
        <v>1.23</v>
      </c>
      <c r="V136" s="2">
        <f t="shared" si="7"/>
        <v>2.6792703809003751</v>
      </c>
      <c r="W136" s="2">
        <f>(85+95)/2</f>
        <v>90</v>
      </c>
      <c r="Y136" s="4"/>
      <c r="AA136" s="18">
        <v>44967</v>
      </c>
      <c r="AB136" s="3">
        <v>2.74</v>
      </c>
      <c r="AC136" s="3">
        <v>1.62</v>
      </c>
      <c r="AD136" s="3">
        <v>1.72</v>
      </c>
      <c r="AE136" s="2">
        <f t="shared" si="8"/>
        <v>6.0016876098436533</v>
      </c>
      <c r="AF136" s="16">
        <v>100</v>
      </c>
    </row>
    <row r="137" spans="1:35" x14ac:dyDescent="0.2">
      <c r="A137" s="1" t="s">
        <v>37</v>
      </c>
      <c r="B137" t="s">
        <v>35</v>
      </c>
      <c r="C137" s="8" t="s">
        <v>103</v>
      </c>
      <c r="D137" s="9">
        <v>8</v>
      </c>
      <c r="E137" s="10" t="s">
        <v>38</v>
      </c>
      <c r="F137" s="1" t="s">
        <v>36</v>
      </c>
      <c r="G137" s="1" t="s">
        <v>79</v>
      </c>
      <c r="I137" s="18">
        <v>44867</v>
      </c>
      <c r="J137" s="3">
        <v>3.12</v>
      </c>
      <c r="K137" s="3">
        <v>1.42</v>
      </c>
      <c r="L137" s="3">
        <v>1.29</v>
      </c>
      <c r="M137" s="2">
        <f t="shared" si="6"/>
        <v>4.4990732684096155</v>
      </c>
      <c r="N137">
        <f>100</f>
        <v>100</v>
      </c>
      <c r="R137" s="18">
        <v>44901</v>
      </c>
      <c r="S137" s="3">
        <v>3.38</v>
      </c>
      <c r="T137" s="3">
        <v>1.72</v>
      </c>
      <c r="U137" s="3">
        <v>1.73</v>
      </c>
      <c r="V137" s="2">
        <f t="shared" si="7"/>
        <v>7.8992303856632189</v>
      </c>
      <c r="W137" s="2">
        <f>(95+95)/2</f>
        <v>95</v>
      </c>
      <c r="Y137" s="4"/>
      <c r="AA137" s="18">
        <v>44967</v>
      </c>
      <c r="AB137" s="3">
        <v>3.67</v>
      </c>
      <c r="AC137" s="3">
        <v>2.66</v>
      </c>
      <c r="AD137" s="3">
        <v>2.42</v>
      </c>
      <c r="AE137" s="2">
        <f t="shared" si="8"/>
        <v>18.596164482878166</v>
      </c>
      <c r="AF137" s="16">
        <v>82.5</v>
      </c>
    </row>
    <row r="138" spans="1:35" x14ac:dyDescent="0.2">
      <c r="A138" s="1" t="s">
        <v>37</v>
      </c>
      <c r="B138" t="s">
        <v>35</v>
      </c>
      <c r="C138" s="8" t="s">
        <v>104</v>
      </c>
      <c r="D138" s="9">
        <v>1</v>
      </c>
      <c r="E138" s="10" t="s">
        <v>38</v>
      </c>
      <c r="F138" s="1" t="s">
        <v>36</v>
      </c>
      <c r="G138" s="1" t="s">
        <v>79</v>
      </c>
      <c r="I138" s="18">
        <v>44867</v>
      </c>
      <c r="J138" s="3">
        <v>2.09</v>
      </c>
      <c r="K138" s="3">
        <v>1.46</v>
      </c>
      <c r="L138" s="3">
        <v>1.08</v>
      </c>
      <c r="M138" s="2">
        <f t="shared" si="6"/>
        <v>2.6475465782844254</v>
      </c>
      <c r="N138">
        <f>100</f>
        <v>100</v>
      </c>
      <c r="R138" s="18">
        <v>44901</v>
      </c>
      <c r="S138" s="3">
        <v>2.38</v>
      </c>
      <c r="T138" s="3">
        <v>1.68</v>
      </c>
      <c r="U138" s="3">
        <v>1.32</v>
      </c>
      <c r="V138" s="2">
        <f t="shared" si="7"/>
        <v>4.2058071649933355</v>
      </c>
      <c r="W138" s="2">
        <f>100</f>
        <v>100</v>
      </c>
      <c r="Y138" s="4"/>
      <c r="AA138" s="18">
        <v>44967</v>
      </c>
      <c r="AB138" s="3">
        <v>2.78</v>
      </c>
      <c r="AC138" s="3">
        <v>2.2599999999999998</v>
      </c>
      <c r="AD138" s="3">
        <v>1.95</v>
      </c>
      <c r="AE138" s="2">
        <f t="shared" si="8"/>
        <v>9.6747305335715357</v>
      </c>
      <c r="AF138" s="16">
        <v>94</v>
      </c>
    </row>
    <row r="139" spans="1:35" x14ac:dyDescent="0.2">
      <c r="A139" s="1" t="s">
        <v>37</v>
      </c>
      <c r="B139" t="s">
        <v>35</v>
      </c>
      <c r="C139" s="8" t="s">
        <v>104</v>
      </c>
      <c r="D139" s="9">
        <v>2</v>
      </c>
      <c r="E139" s="10" t="s">
        <v>38</v>
      </c>
      <c r="F139" s="1" t="s">
        <v>36</v>
      </c>
      <c r="G139" s="1" t="s">
        <v>79</v>
      </c>
      <c r="I139" s="18">
        <v>44867</v>
      </c>
      <c r="J139" s="3">
        <v>2.8</v>
      </c>
      <c r="K139" s="3">
        <v>2.23</v>
      </c>
      <c r="L139" s="3">
        <v>1.24</v>
      </c>
      <c r="M139" s="2">
        <f t="shared" si="6"/>
        <v>6.6198305219566329</v>
      </c>
      <c r="N139">
        <f>100</f>
        <v>100</v>
      </c>
      <c r="R139" s="18">
        <v>44901</v>
      </c>
      <c r="S139" s="3">
        <v>3.28</v>
      </c>
      <c r="T139" s="3">
        <v>2.85</v>
      </c>
      <c r="U139" s="3">
        <v>1.65</v>
      </c>
      <c r="V139" s="2">
        <f t="shared" si="7"/>
        <v>13.041536503214628</v>
      </c>
      <c r="W139" s="2">
        <f>(90+75)/2</f>
        <v>82.5</v>
      </c>
      <c r="Y139" s="4"/>
      <c r="AA139" s="18">
        <v>44967</v>
      </c>
      <c r="AE139" s="2" t="str">
        <f t="shared" si="8"/>
        <v/>
      </c>
      <c r="AF139" s="16">
        <v>0</v>
      </c>
      <c r="AG139" t="s">
        <v>84</v>
      </c>
    </row>
    <row r="140" spans="1:35" x14ac:dyDescent="0.2">
      <c r="A140" s="1" t="s">
        <v>37</v>
      </c>
      <c r="B140" t="s">
        <v>35</v>
      </c>
      <c r="C140" s="8" t="s">
        <v>104</v>
      </c>
      <c r="D140" s="9">
        <v>3</v>
      </c>
      <c r="E140" s="10" t="s">
        <v>38</v>
      </c>
      <c r="F140" s="1" t="s">
        <v>36</v>
      </c>
      <c r="G140" s="1" t="s">
        <v>79</v>
      </c>
      <c r="I140" s="18">
        <v>44867</v>
      </c>
      <c r="J140" s="3">
        <v>2.56</v>
      </c>
      <c r="K140" s="3">
        <v>1.83</v>
      </c>
      <c r="L140" s="3">
        <v>1.38</v>
      </c>
      <c r="M140" s="2">
        <f t="shared" si="6"/>
        <v>5.1794055778967349</v>
      </c>
      <c r="N140">
        <f>100</f>
        <v>100</v>
      </c>
      <c r="R140" s="18">
        <v>44901</v>
      </c>
      <c r="S140" s="3">
        <v>3.46</v>
      </c>
      <c r="T140" s="3">
        <v>2.54</v>
      </c>
      <c r="U140" s="3">
        <v>2.1800000000000002</v>
      </c>
      <c r="V140" s="2">
        <f t="shared" si="7"/>
        <v>15.135263493570164</v>
      </c>
      <c r="W140" s="2">
        <f>100</f>
        <v>100</v>
      </c>
      <c r="Y140" s="4"/>
      <c r="AA140" s="18">
        <v>44967</v>
      </c>
      <c r="AB140" s="3">
        <v>3.86</v>
      </c>
      <c r="AC140" s="3">
        <v>3.08</v>
      </c>
      <c r="AD140" s="3">
        <v>2.54</v>
      </c>
      <c r="AE140" s="2">
        <f t="shared" si="8"/>
        <v>23.938108210690004</v>
      </c>
      <c r="AF140" s="16">
        <v>100</v>
      </c>
    </row>
    <row r="141" spans="1:35" x14ac:dyDescent="0.2">
      <c r="A141" s="1" t="s">
        <v>37</v>
      </c>
      <c r="B141" t="s">
        <v>35</v>
      </c>
      <c r="C141" s="8" t="s">
        <v>104</v>
      </c>
      <c r="D141" s="9">
        <v>4</v>
      </c>
      <c r="E141" s="10" t="s">
        <v>38</v>
      </c>
      <c r="F141" s="1" t="s">
        <v>36</v>
      </c>
      <c r="G141" s="1" t="s">
        <v>79</v>
      </c>
      <c r="I141" s="18">
        <v>44867</v>
      </c>
      <c r="J141" s="3">
        <v>2.73</v>
      </c>
      <c r="K141" s="3">
        <v>1.81</v>
      </c>
      <c r="L141" s="3">
        <v>1.4</v>
      </c>
      <c r="M141" s="2">
        <f t="shared" si="6"/>
        <v>5.5233504795539394</v>
      </c>
      <c r="N141">
        <f>100</f>
        <v>100</v>
      </c>
      <c r="R141" s="18">
        <v>44901</v>
      </c>
      <c r="S141" s="3">
        <v>3.63</v>
      </c>
      <c r="T141" s="3">
        <v>2.3199999999999998</v>
      </c>
      <c r="U141" s="3">
        <v>2.37</v>
      </c>
      <c r="V141" s="2">
        <f t="shared" si="7"/>
        <v>15.677694611780247</v>
      </c>
      <c r="W141" s="2">
        <f>(90+90)/2</f>
        <v>90</v>
      </c>
      <c r="Y141" s="4"/>
      <c r="AA141" s="18">
        <v>44967</v>
      </c>
      <c r="AB141" s="3">
        <v>3.61</v>
      </c>
      <c r="AC141" s="3">
        <v>2.78</v>
      </c>
      <c r="AD141" s="3">
        <v>1.39</v>
      </c>
      <c r="AE141" s="2">
        <f t="shared" si="8"/>
        <v>12.325632136460454</v>
      </c>
      <c r="AF141" s="16">
        <v>52.5</v>
      </c>
      <c r="AI141" t="s">
        <v>130</v>
      </c>
    </row>
    <row r="142" spans="1:35" x14ac:dyDescent="0.2">
      <c r="A142" s="1" t="s">
        <v>37</v>
      </c>
      <c r="B142" t="s">
        <v>35</v>
      </c>
      <c r="C142" s="8" t="s">
        <v>104</v>
      </c>
      <c r="D142" s="9">
        <v>5</v>
      </c>
      <c r="E142" s="10" t="s">
        <v>38</v>
      </c>
      <c r="F142" s="1" t="s">
        <v>36</v>
      </c>
      <c r="G142" s="1" t="s">
        <v>79</v>
      </c>
      <c r="I142" s="18">
        <v>44867</v>
      </c>
      <c r="J142" s="3">
        <v>2.68</v>
      </c>
      <c r="K142" s="3">
        <v>1.33</v>
      </c>
      <c r="L142" s="3">
        <v>0.93</v>
      </c>
      <c r="M142" s="2">
        <f t="shared" si="6"/>
        <v>2.6877047717771014</v>
      </c>
      <c r="N142">
        <f>100</f>
        <v>100</v>
      </c>
      <c r="R142" s="18">
        <v>44901</v>
      </c>
      <c r="S142" s="3">
        <v>2.92</v>
      </c>
      <c r="T142" s="3">
        <v>1.6</v>
      </c>
      <c r="U142" s="3">
        <v>1.44</v>
      </c>
      <c r="V142" s="2">
        <f t="shared" si="7"/>
        <v>5.2985850368033161</v>
      </c>
      <c r="W142" s="2">
        <f>(80+75)/2</f>
        <v>77.5</v>
      </c>
      <c r="Y142" s="4"/>
      <c r="AA142" s="18">
        <v>44967</v>
      </c>
      <c r="AB142" s="3">
        <v>3.82</v>
      </c>
      <c r="AC142" s="3">
        <v>2.14</v>
      </c>
      <c r="AD142" s="3">
        <v>1.97</v>
      </c>
      <c r="AE142" s="2">
        <f t="shared" si="8"/>
        <v>12.670008221709367</v>
      </c>
      <c r="AF142" s="16">
        <v>82.5</v>
      </c>
    </row>
    <row r="143" spans="1:35" x14ac:dyDescent="0.2">
      <c r="A143" s="1" t="s">
        <v>37</v>
      </c>
      <c r="B143" t="s">
        <v>35</v>
      </c>
      <c r="C143" s="8" t="s">
        <v>104</v>
      </c>
      <c r="D143" s="9">
        <v>6</v>
      </c>
      <c r="E143" s="10" t="s">
        <v>38</v>
      </c>
      <c r="F143" s="1" t="s">
        <v>36</v>
      </c>
      <c r="G143" s="1" t="s">
        <v>79</v>
      </c>
      <c r="I143" s="18">
        <v>44867</v>
      </c>
      <c r="J143" s="3">
        <v>2.7</v>
      </c>
      <c r="K143" s="3">
        <v>1.27</v>
      </c>
      <c r="L143" s="3">
        <v>0.74</v>
      </c>
      <c r="M143" s="2">
        <f t="shared" si="6"/>
        <v>2.1418338059608701</v>
      </c>
      <c r="N143">
        <f>100</f>
        <v>100</v>
      </c>
      <c r="R143" s="18">
        <v>44901</v>
      </c>
      <c r="S143" s="3">
        <v>3.64</v>
      </c>
      <c r="T143" s="3">
        <v>1.71</v>
      </c>
      <c r="U143" s="3">
        <v>1.86</v>
      </c>
      <c r="V143" s="2">
        <f t="shared" si="7"/>
        <v>9.1089371579425684</v>
      </c>
      <c r="W143" s="2">
        <f>100</f>
        <v>100</v>
      </c>
      <c r="Y143" s="4"/>
      <c r="AA143" s="18">
        <v>44967</v>
      </c>
      <c r="AB143" s="3">
        <v>3.73</v>
      </c>
      <c r="AC143" s="3">
        <v>2.41</v>
      </c>
      <c r="AD143" s="3">
        <v>1.52</v>
      </c>
      <c r="AE143" s="2">
        <f t="shared" si="8"/>
        <v>11.311594357521885</v>
      </c>
      <c r="AF143" s="16">
        <v>100</v>
      </c>
    </row>
    <row r="144" spans="1:35" x14ac:dyDescent="0.2">
      <c r="A144" s="1" t="s">
        <v>37</v>
      </c>
      <c r="B144" t="s">
        <v>35</v>
      </c>
      <c r="C144" s="8" t="s">
        <v>104</v>
      </c>
      <c r="D144" s="9">
        <v>7</v>
      </c>
      <c r="E144" s="10" t="s">
        <v>38</v>
      </c>
      <c r="F144" s="1" t="s">
        <v>36</v>
      </c>
      <c r="G144" s="1" t="s">
        <v>79</v>
      </c>
      <c r="I144" s="18">
        <v>44867</v>
      </c>
      <c r="J144" s="3">
        <v>1.6</v>
      </c>
      <c r="K144" s="3">
        <v>2.04</v>
      </c>
      <c r="L144" s="3">
        <v>1.22</v>
      </c>
      <c r="M144" s="2">
        <f t="shared" si="6"/>
        <v>3.3387590085290881</v>
      </c>
      <c r="N144">
        <f>100</f>
        <v>100</v>
      </c>
      <c r="R144" s="18">
        <v>44901</v>
      </c>
      <c r="S144" s="3">
        <v>2.1</v>
      </c>
      <c r="T144" s="3">
        <v>3</v>
      </c>
      <c r="U144" s="3">
        <v>2.67</v>
      </c>
      <c r="V144" s="2">
        <f t="shared" si="7"/>
        <v>13.256085683005319</v>
      </c>
      <c r="W144" s="2">
        <f>100</f>
        <v>100</v>
      </c>
      <c r="Y144" s="4"/>
      <c r="Z144" t="s">
        <v>85</v>
      </c>
      <c r="AA144" s="18">
        <v>44967</v>
      </c>
      <c r="AB144" s="3">
        <v>4.6900000000000004</v>
      </c>
      <c r="AC144" s="3">
        <v>2.72</v>
      </c>
      <c r="AD144" s="3">
        <v>2.56</v>
      </c>
      <c r="AE144" s="2">
        <f t="shared" si="8"/>
        <v>25.67264277579368</v>
      </c>
      <c r="AF144" s="16">
        <v>97.5</v>
      </c>
      <c r="AI144" t="s">
        <v>129</v>
      </c>
    </row>
    <row r="145" spans="1:35" x14ac:dyDescent="0.2">
      <c r="A145" s="1" t="s">
        <v>37</v>
      </c>
      <c r="B145" t="s">
        <v>35</v>
      </c>
      <c r="C145" s="8" t="s">
        <v>104</v>
      </c>
      <c r="D145" s="9">
        <v>8</v>
      </c>
      <c r="E145" s="10" t="s">
        <v>38</v>
      </c>
      <c r="F145" s="1" t="s">
        <v>36</v>
      </c>
      <c r="G145" s="1" t="s">
        <v>79</v>
      </c>
      <c r="I145" s="18">
        <v>44867</v>
      </c>
      <c r="J145" s="3">
        <v>2.06</v>
      </c>
      <c r="K145" s="3">
        <v>1.04</v>
      </c>
      <c r="L145" s="3">
        <v>0.56999999999999995</v>
      </c>
      <c r="M145" s="2">
        <f t="shared" si="6"/>
        <v>1.0484527483614006</v>
      </c>
      <c r="N145">
        <f>100</f>
        <v>100</v>
      </c>
      <c r="R145" s="18">
        <v>44901</v>
      </c>
      <c r="S145" s="3">
        <v>2.73</v>
      </c>
      <c r="T145" s="3">
        <v>1.5</v>
      </c>
      <c r="U145" s="3">
        <v>1.1200000000000001</v>
      </c>
      <c r="V145" s="2">
        <f t="shared" si="7"/>
        <v>3.6795534818033659</v>
      </c>
      <c r="W145" s="2">
        <f>100</f>
        <v>100</v>
      </c>
      <c r="Y145" s="4"/>
      <c r="AA145" s="18">
        <v>44967</v>
      </c>
      <c r="AE145" s="2" t="str">
        <f t="shared" si="8"/>
        <v/>
      </c>
      <c r="AF145" s="16">
        <v>0</v>
      </c>
      <c r="AG145" t="s">
        <v>84</v>
      </c>
    </row>
    <row r="146" spans="1:35" x14ac:dyDescent="0.2">
      <c r="A146" s="1" t="s">
        <v>37</v>
      </c>
      <c r="B146" t="s">
        <v>35</v>
      </c>
      <c r="C146" s="8" t="s">
        <v>105</v>
      </c>
      <c r="D146" s="9">
        <v>1</v>
      </c>
      <c r="E146" s="10" t="s">
        <v>38</v>
      </c>
      <c r="F146" s="1" t="s">
        <v>36</v>
      </c>
      <c r="G146" s="1" t="s">
        <v>79</v>
      </c>
      <c r="I146" s="18">
        <v>44869</v>
      </c>
      <c r="J146" s="3">
        <v>2.5099999999999998</v>
      </c>
      <c r="K146" s="3">
        <v>1.47</v>
      </c>
      <c r="L146" s="3">
        <v>1.39</v>
      </c>
      <c r="M146" s="2">
        <f t="shared" si="6"/>
        <v>4.0312123678719178</v>
      </c>
      <c r="N146">
        <f>100</f>
        <v>100</v>
      </c>
      <c r="R146" s="18">
        <v>44901</v>
      </c>
      <c r="S146" s="3">
        <v>3.23</v>
      </c>
      <c r="T146" s="3">
        <v>1.98</v>
      </c>
      <c r="U146" s="3">
        <v>1.9</v>
      </c>
      <c r="V146" s="2">
        <f t="shared" si="7"/>
        <v>9.5476362246733153</v>
      </c>
      <c r="W146" s="2">
        <f>100</f>
        <v>100</v>
      </c>
      <c r="Y146" s="4"/>
      <c r="AA146" s="18">
        <v>44967</v>
      </c>
      <c r="AB146" s="3">
        <v>3.7</v>
      </c>
      <c r="AC146" s="3">
        <v>2.7</v>
      </c>
      <c r="AD146" s="3">
        <v>2.0699999999999998</v>
      </c>
      <c r="AE146" s="2">
        <f t="shared" si="8"/>
        <v>16.529829431568366</v>
      </c>
      <c r="AF146" s="16">
        <v>100</v>
      </c>
    </row>
    <row r="147" spans="1:35" x14ac:dyDescent="0.2">
      <c r="A147" s="1" t="s">
        <v>37</v>
      </c>
      <c r="B147" t="s">
        <v>35</v>
      </c>
      <c r="C147" s="8" t="s">
        <v>105</v>
      </c>
      <c r="D147" s="9">
        <v>2</v>
      </c>
      <c r="E147" s="10" t="s">
        <v>38</v>
      </c>
      <c r="F147" s="1" t="s">
        <v>36</v>
      </c>
      <c r="G147" s="1" t="s">
        <v>79</v>
      </c>
      <c r="I147" s="18">
        <v>44869</v>
      </c>
      <c r="J147" s="3">
        <v>2.91</v>
      </c>
      <c r="K147" s="3">
        <v>1.69</v>
      </c>
      <c r="L147" s="3">
        <v>0.76</v>
      </c>
      <c r="M147" s="2">
        <f t="shared" si="6"/>
        <v>3.4296914261395419</v>
      </c>
      <c r="N147">
        <f>100</f>
        <v>100</v>
      </c>
      <c r="R147" s="18">
        <v>44901</v>
      </c>
      <c r="S147" s="3">
        <v>3.43</v>
      </c>
      <c r="T147" s="3">
        <v>1.75</v>
      </c>
      <c r="U147" s="3">
        <v>1.04</v>
      </c>
      <c r="V147" s="2">
        <f t="shared" si="7"/>
        <v>5.2424273009745317</v>
      </c>
      <c r="W147" s="2">
        <f>(90+80)/2</f>
        <v>85</v>
      </c>
      <c r="Y147" s="4"/>
      <c r="AA147" s="18">
        <v>44967</v>
      </c>
      <c r="AB147" s="3">
        <v>3.7</v>
      </c>
      <c r="AC147" s="3">
        <v>2.2999999999999998</v>
      </c>
      <c r="AD147" s="3">
        <v>1.66</v>
      </c>
      <c r="AE147" s="2">
        <f t="shared" si="8"/>
        <v>11.392577351198419</v>
      </c>
      <c r="AF147" s="16">
        <v>82.5</v>
      </c>
      <c r="AI147" t="s">
        <v>130</v>
      </c>
    </row>
    <row r="148" spans="1:35" x14ac:dyDescent="0.2">
      <c r="A148" s="1" t="s">
        <v>37</v>
      </c>
      <c r="B148" t="s">
        <v>35</v>
      </c>
      <c r="C148" s="8" t="s">
        <v>105</v>
      </c>
      <c r="D148" s="9">
        <v>3</v>
      </c>
      <c r="E148" s="10" t="s">
        <v>38</v>
      </c>
      <c r="F148" s="1" t="s">
        <v>36</v>
      </c>
      <c r="G148" s="1" t="s">
        <v>79</v>
      </c>
      <c r="I148" s="18">
        <v>44869</v>
      </c>
      <c r="J148" s="3">
        <v>3.14</v>
      </c>
      <c r="K148" s="3">
        <v>2.41</v>
      </c>
      <c r="L148" s="3">
        <v>1.78</v>
      </c>
      <c r="M148" s="2">
        <f t="shared" si="6"/>
        <v>10.823995026691227</v>
      </c>
      <c r="N148">
        <f>100</f>
        <v>100</v>
      </c>
      <c r="R148" s="18">
        <v>44901</v>
      </c>
      <c r="S148" s="3">
        <v>3.43</v>
      </c>
      <c r="T148" s="3">
        <v>3.14</v>
      </c>
      <c r="U148" s="3">
        <v>2.62</v>
      </c>
      <c r="V148" s="2">
        <f t="shared" si="7"/>
        <v>22.344414385839418</v>
      </c>
      <c r="W148" s="2">
        <f>100</f>
        <v>100</v>
      </c>
      <c r="Y148" s="4"/>
      <c r="AA148" s="18">
        <v>44967</v>
      </c>
      <c r="AB148" s="3">
        <v>2.71</v>
      </c>
      <c r="AC148" s="3">
        <v>2.46</v>
      </c>
      <c r="AD148" s="3">
        <v>1.67</v>
      </c>
      <c r="AE148" s="2">
        <f t="shared" si="8"/>
        <v>9.0761002497795413</v>
      </c>
      <c r="AF148" s="16">
        <v>65</v>
      </c>
    </row>
    <row r="149" spans="1:35" x14ac:dyDescent="0.2">
      <c r="A149" s="1" t="s">
        <v>37</v>
      </c>
      <c r="B149" t="s">
        <v>35</v>
      </c>
      <c r="C149" s="8" t="s">
        <v>105</v>
      </c>
      <c r="D149" s="9">
        <v>4</v>
      </c>
      <c r="E149" s="10" t="s">
        <v>38</v>
      </c>
      <c r="F149" s="1" t="s">
        <v>36</v>
      </c>
      <c r="G149" s="1" t="s">
        <v>79</v>
      </c>
      <c r="I149" s="18">
        <v>44869</v>
      </c>
      <c r="J149" s="3">
        <v>2.35</v>
      </c>
      <c r="K149" s="3">
        <v>2.21</v>
      </c>
      <c r="L149" s="3">
        <v>1.63</v>
      </c>
      <c r="M149" s="2">
        <f t="shared" si="6"/>
        <v>6.8039357054386302</v>
      </c>
      <c r="N149">
        <f>100</f>
        <v>100</v>
      </c>
      <c r="R149" s="18">
        <v>44901</v>
      </c>
      <c r="S149" s="3">
        <v>3.19</v>
      </c>
      <c r="T149" s="3">
        <v>1.99</v>
      </c>
      <c r="U149" s="3">
        <v>2.44</v>
      </c>
      <c r="V149" s="2">
        <f t="shared" si="7"/>
        <v>12.292154932444717</v>
      </c>
      <c r="W149" s="2">
        <f>100</f>
        <v>100</v>
      </c>
      <c r="Y149" s="4"/>
      <c r="AA149" s="18">
        <v>44967</v>
      </c>
      <c r="AB149" s="3">
        <v>3.04</v>
      </c>
      <c r="AC149" s="3">
        <v>2.77</v>
      </c>
      <c r="AD149" s="3">
        <v>3</v>
      </c>
      <c r="AE149" s="2">
        <f t="shared" si="8"/>
        <v>19.872618710772926</v>
      </c>
      <c r="AF149" s="16">
        <v>85</v>
      </c>
      <c r="AI149" t="s">
        <v>130</v>
      </c>
    </row>
    <row r="150" spans="1:35" x14ac:dyDescent="0.2">
      <c r="A150" s="1" t="s">
        <v>37</v>
      </c>
      <c r="B150" t="s">
        <v>35</v>
      </c>
      <c r="C150" s="8" t="s">
        <v>105</v>
      </c>
      <c r="D150" s="9">
        <v>5</v>
      </c>
      <c r="E150" s="10" t="s">
        <v>38</v>
      </c>
      <c r="F150" s="1" t="s">
        <v>36</v>
      </c>
      <c r="G150" s="1" t="s">
        <v>79</v>
      </c>
      <c r="I150" s="18">
        <v>44869</v>
      </c>
      <c r="J150" s="3">
        <v>2.38</v>
      </c>
      <c r="K150" s="3">
        <v>1.67</v>
      </c>
      <c r="L150" s="3">
        <v>1.23</v>
      </c>
      <c r="M150" s="2">
        <f t="shared" si="6"/>
        <v>3.9300931397326613</v>
      </c>
      <c r="N150">
        <f>100</f>
        <v>100</v>
      </c>
      <c r="R150" s="18">
        <v>44901</v>
      </c>
      <c r="S150" s="3">
        <v>3.06</v>
      </c>
      <c r="T150" s="3">
        <v>1.36</v>
      </c>
      <c r="U150" s="3">
        <v>1.87</v>
      </c>
      <c r="V150" s="2">
        <f t="shared" si="7"/>
        <v>6.2683950816655694</v>
      </c>
      <c r="W150" s="2">
        <f>100</f>
        <v>100</v>
      </c>
      <c r="Y150" s="4"/>
      <c r="AA150" s="18">
        <v>44967</v>
      </c>
      <c r="AB150" s="3">
        <v>2.33</v>
      </c>
      <c r="AC150" s="3">
        <v>2.04</v>
      </c>
      <c r="AD150" s="3">
        <v>1.82</v>
      </c>
      <c r="AE150" s="2">
        <f t="shared" si="8"/>
        <v>6.8164840118952323</v>
      </c>
      <c r="AF150" s="16">
        <v>92.5</v>
      </c>
    </row>
    <row r="151" spans="1:35" x14ac:dyDescent="0.2">
      <c r="A151" s="1" t="s">
        <v>37</v>
      </c>
      <c r="B151" t="s">
        <v>35</v>
      </c>
      <c r="C151" s="8" t="s">
        <v>105</v>
      </c>
      <c r="D151" s="9">
        <v>6</v>
      </c>
      <c r="E151" s="10" t="s">
        <v>38</v>
      </c>
      <c r="F151" s="1" t="s">
        <v>36</v>
      </c>
      <c r="G151" s="1" t="s">
        <v>79</v>
      </c>
      <c r="I151" s="18">
        <v>44869</v>
      </c>
      <c r="J151" s="3">
        <v>1.6</v>
      </c>
      <c r="K151" s="3">
        <v>1.7</v>
      </c>
      <c r="L151" s="3">
        <v>1.24</v>
      </c>
      <c r="M151" s="2">
        <f t="shared" si="6"/>
        <v>2.7154670260568734</v>
      </c>
      <c r="N151">
        <f>100</f>
        <v>100</v>
      </c>
      <c r="R151" s="18">
        <v>44901</v>
      </c>
      <c r="S151" s="3">
        <v>1.83</v>
      </c>
      <c r="T151" s="3">
        <v>2.29</v>
      </c>
      <c r="U151" s="3">
        <v>1.62</v>
      </c>
      <c r="V151" s="2">
        <f t="shared" si="7"/>
        <v>5.4933148902902129</v>
      </c>
      <c r="W151" s="2">
        <f>(70+70)/2</f>
        <v>70</v>
      </c>
      <c r="Y151" s="4"/>
      <c r="AA151" s="18">
        <v>44967</v>
      </c>
      <c r="AB151" s="3">
        <v>0.62</v>
      </c>
      <c r="AC151" s="3">
        <v>0.77</v>
      </c>
      <c r="AD151" s="3">
        <v>0</v>
      </c>
      <c r="AE151" s="2">
        <f t="shared" si="8"/>
        <v>7.2177698517143798E-2</v>
      </c>
      <c r="AF151" s="16">
        <v>2.5</v>
      </c>
    </row>
    <row r="152" spans="1:35" x14ac:dyDescent="0.2">
      <c r="A152" s="1" t="s">
        <v>37</v>
      </c>
      <c r="B152" t="s">
        <v>35</v>
      </c>
      <c r="C152" s="8" t="s">
        <v>105</v>
      </c>
      <c r="D152" s="9">
        <v>7</v>
      </c>
      <c r="E152" s="10" t="s">
        <v>38</v>
      </c>
      <c r="F152" s="1" t="s">
        <v>36</v>
      </c>
      <c r="G152" s="1" t="s">
        <v>79</v>
      </c>
      <c r="I152" s="18">
        <v>44869</v>
      </c>
      <c r="J152" s="3">
        <v>2</v>
      </c>
      <c r="K152" s="3">
        <v>1.31</v>
      </c>
      <c r="L152" s="3">
        <v>1.27</v>
      </c>
      <c r="M152" s="2">
        <f t="shared" si="6"/>
        <v>2.6139621674193876</v>
      </c>
      <c r="N152">
        <f>100</f>
        <v>100</v>
      </c>
      <c r="R152" s="18">
        <v>44901</v>
      </c>
      <c r="S152" s="3">
        <v>2.37</v>
      </c>
      <c r="T152" s="3">
        <v>1.4</v>
      </c>
      <c r="U152" s="3">
        <v>1.27</v>
      </c>
      <c r="V152" s="2">
        <f t="shared" si="7"/>
        <v>3.3174222929736108</v>
      </c>
      <c r="W152" s="2">
        <f>(90+85)/2</f>
        <v>87.5</v>
      </c>
      <c r="Y152" s="4"/>
      <c r="AA152" s="18">
        <v>44967</v>
      </c>
      <c r="AE152" s="2" t="str">
        <f t="shared" si="8"/>
        <v/>
      </c>
      <c r="AF152" s="16">
        <v>0</v>
      </c>
      <c r="AG152" t="s">
        <v>84</v>
      </c>
    </row>
    <row r="153" spans="1:35" x14ac:dyDescent="0.2">
      <c r="A153" s="1" t="s">
        <v>37</v>
      </c>
      <c r="B153" t="s">
        <v>35</v>
      </c>
      <c r="C153" s="8" t="s">
        <v>105</v>
      </c>
      <c r="D153" s="9">
        <v>8</v>
      </c>
      <c r="E153" s="10" t="s">
        <v>38</v>
      </c>
      <c r="F153" s="1" t="s">
        <v>36</v>
      </c>
      <c r="G153" s="1" t="s">
        <v>79</v>
      </c>
      <c r="I153" s="18">
        <v>44869</v>
      </c>
      <c r="J153" s="3">
        <v>2.85</v>
      </c>
      <c r="K153" s="3">
        <v>1.8</v>
      </c>
      <c r="L153" s="3">
        <v>1.41</v>
      </c>
      <c r="M153" s="2">
        <f t="shared" si="6"/>
        <v>5.7661351160178489</v>
      </c>
      <c r="N153">
        <f>100</f>
        <v>100</v>
      </c>
      <c r="R153" s="18">
        <v>44901</v>
      </c>
      <c r="S153" s="3">
        <v>3.46</v>
      </c>
      <c r="T153" s="3">
        <v>1.74</v>
      </c>
      <c r="U153" s="3">
        <v>2.15</v>
      </c>
      <c r="V153" s="2">
        <f t="shared" si="7"/>
        <v>10.280285869319744</v>
      </c>
      <c r="W153" s="2">
        <f>100</f>
        <v>100</v>
      </c>
      <c r="Y153" s="4"/>
      <c r="AA153" s="18">
        <v>44967</v>
      </c>
      <c r="AB153" s="3">
        <v>3.49</v>
      </c>
      <c r="AC153" s="3">
        <v>1.99</v>
      </c>
      <c r="AD153" s="3">
        <v>2.19</v>
      </c>
      <c r="AE153" s="2">
        <f t="shared" si="8"/>
        <v>11.973135034202013</v>
      </c>
      <c r="AF153" s="16">
        <v>100</v>
      </c>
    </row>
    <row r="154" spans="1:35" x14ac:dyDescent="0.2">
      <c r="A154" s="1" t="s">
        <v>37</v>
      </c>
      <c r="B154" t="s">
        <v>35</v>
      </c>
      <c r="C154" s="8" t="s">
        <v>106</v>
      </c>
      <c r="D154" s="9">
        <v>1</v>
      </c>
      <c r="E154" s="10" t="s">
        <v>38</v>
      </c>
      <c r="F154" s="1" t="s">
        <v>36</v>
      </c>
      <c r="G154" s="1" t="s">
        <v>79</v>
      </c>
      <c r="I154" s="18">
        <v>44869</v>
      </c>
      <c r="J154" s="3">
        <v>1.93</v>
      </c>
      <c r="K154" s="3">
        <v>1.83</v>
      </c>
      <c r="L154" s="3">
        <v>1.44</v>
      </c>
      <c r="M154" s="2">
        <f t="shared" si="6"/>
        <v>4.0521237903219172</v>
      </c>
      <c r="N154">
        <f>100</f>
        <v>100</v>
      </c>
      <c r="R154" s="18">
        <v>44901</v>
      </c>
      <c r="S154" s="3">
        <v>2.57</v>
      </c>
      <c r="T154" s="3">
        <v>1.99</v>
      </c>
      <c r="U154" s="3">
        <v>2.19</v>
      </c>
      <c r="V154" s="2">
        <f t="shared" si="7"/>
        <v>8.8168931340685308</v>
      </c>
      <c r="W154" s="2">
        <f>100</f>
        <v>100</v>
      </c>
      <c r="Y154" s="4"/>
      <c r="AA154" s="18">
        <v>44967</v>
      </c>
      <c r="AB154" s="3">
        <v>3.03</v>
      </c>
      <c r="AC154" s="3">
        <v>2.62</v>
      </c>
      <c r="AD154" s="3">
        <v>2.8</v>
      </c>
      <c r="AE154" s="2">
        <f t="shared" si="8"/>
        <v>17.477169234975815</v>
      </c>
      <c r="AF154" s="16">
        <v>90</v>
      </c>
    </row>
    <row r="155" spans="1:35" x14ac:dyDescent="0.2">
      <c r="A155" s="1" t="s">
        <v>37</v>
      </c>
      <c r="B155" t="s">
        <v>35</v>
      </c>
      <c r="C155" s="8" t="s">
        <v>106</v>
      </c>
      <c r="D155" s="9">
        <v>2</v>
      </c>
      <c r="E155" s="10" t="s">
        <v>38</v>
      </c>
      <c r="F155" s="1" t="s">
        <v>36</v>
      </c>
      <c r="G155" s="1" t="s">
        <v>79</v>
      </c>
      <c r="I155" s="18">
        <v>44869</v>
      </c>
      <c r="J155" s="3">
        <v>2.58</v>
      </c>
      <c r="K155" s="3">
        <v>1.49</v>
      </c>
      <c r="L155" s="3">
        <v>1.1100000000000001</v>
      </c>
      <c r="M155" s="2">
        <f t="shared" si="6"/>
        <v>3.424493072045554</v>
      </c>
      <c r="N155">
        <f>100</f>
        <v>100</v>
      </c>
      <c r="R155" s="18">
        <v>44901</v>
      </c>
      <c r="S155" s="3">
        <v>2.64</v>
      </c>
      <c r="T155" s="3">
        <v>1.47</v>
      </c>
      <c r="U155" s="3">
        <v>1.88</v>
      </c>
      <c r="V155" s="2">
        <f t="shared" si="7"/>
        <v>5.8173263865603886</v>
      </c>
      <c r="W155" s="2">
        <f>(80+85)/2</f>
        <v>82.5</v>
      </c>
      <c r="Y155" s="4"/>
      <c r="AA155" s="18">
        <v>44967</v>
      </c>
      <c r="AE155" s="2" t="str">
        <f t="shared" si="8"/>
        <v/>
      </c>
      <c r="AF155" s="16">
        <v>0</v>
      </c>
      <c r="AG155" t="s">
        <v>84</v>
      </c>
    </row>
    <row r="156" spans="1:35" x14ac:dyDescent="0.2">
      <c r="A156" s="1" t="s">
        <v>37</v>
      </c>
      <c r="B156" t="s">
        <v>35</v>
      </c>
      <c r="C156" s="8" t="s">
        <v>106</v>
      </c>
      <c r="D156" s="9">
        <v>3</v>
      </c>
      <c r="E156" s="10" t="s">
        <v>38</v>
      </c>
      <c r="F156" s="1" t="s">
        <v>36</v>
      </c>
      <c r="G156" s="1" t="s">
        <v>79</v>
      </c>
      <c r="I156" s="18">
        <v>44869</v>
      </c>
      <c r="J156" s="3">
        <v>1.87</v>
      </c>
      <c r="K156" s="3">
        <v>1.62</v>
      </c>
      <c r="L156" s="3">
        <v>1.18</v>
      </c>
      <c r="M156" s="2">
        <f t="shared" si="6"/>
        <v>2.8786413484843272</v>
      </c>
      <c r="N156">
        <f>100</f>
        <v>100</v>
      </c>
      <c r="R156" s="18">
        <v>44901</v>
      </c>
      <c r="S156" s="3">
        <v>2.2999999999999998</v>
      </c>
      <c r="T156" s="3">
        <v>1.52</v>
      </c>
      <c r="U156" s="3">
        <v>1.24</v>
      </c>
      <c r="V156" s="2">
        <f t="shared" si="7"/>
        <v>3.44013820346043</v>
      </c>
      <c r="W156" s="2">
        <f>100</f>
        <v>100</v>
      </c>
      <c r="Y156" s="4"/>
      <c r="AA156" s="18">
        <v>44967</v>
      </c>
      <c r="AE156" s="2" t="str">
        <f t="shared" si="8"/>
        <v/>
      </c>
      <c r="AF156" s="16">
        <v>0</v>
      </c>
      <c r="AG156" t="s">
        <v>84</v>
      </c>
    </row>
    <row r="157" spans="1:35" x14ac:dyDescent="0.2">
      <c r="A157" s="1" t="s">
        <v>37</v>
      </c>
      <c r="B157" t="s">
        <v>35</v>
      </c>
      <c r="C157" s="8" t="s">
        <v>106</v>
      </c>
      <c r="D157" s="9">
        <v>4</v>
      </c>
      <c r="E157" s="10" t="s">
        <v>38</v>
      </c>
      <c r="F157" s="1" t="s">
        <v>36</v>
      </c>
      <c r="G157" s="1" t="s">
        <v>79</v>
      </c>
      <c r="I157" s="18">
        <v>44869</v>
      </c>
      <c r="J157" s="3">
        <v>2.33</v>
      </c>
      <c r="K157" s="3">
        <v>1.69</v>
      </c>
      <c r="L157" s="3">
        <v>1.1599999999999999</v>
      </c>
      <c r="M157" s="2">
        <f t="shared" si="6"/>
        <v>3.7159985091290375</v>
      </c>
      <c r="N157">
        <f>100</f>
        <v>100</v>
      </c>
      <c r="R157" s="18">
        <v>44901</v>
      </c>
      <c r="S157" s="3">
        <v>2.57</v>
      </c>
      <c r="T157" s="3">
        <v>1.51</v>
      </c>
      <c r="U157" s="3">
        <v>2.41</v>
      </c>
      <c r="V157" s="2">
        <f t="shared" si="7"/>
        <v>7.7541669521846268</v>
      </c>
      <c r="W157" s="2">
        <f>(90+85)/2</f>
        <v>87.5</v>
      </c>
      <c r="Y157" s="4"/>
      <c r="AA157" s="18">
        <v>44967</v>
      </c>
      <c r="AB157" s="3">
        <v>3.11</v>
      </c>
      <c r="AC157" s="3">
        <v>2.2799999999999998</v>
      </c>
      <c r="AD157" s="3">
        <v>1.53</v>
      </c>
      <c r="AE157" s="2">
        <f t="shared" si="8"/>
        <v>8.8642139624618483</v>
      </c>
      <c r="AF157" s="16">
        <v>65</v>
      </c>
    </row>
    <row r="158" spans="1:35" x14ac:dyDescent="0.2">
      <c r="A158" s="1" t="s">
        <v>37</v>
      </c>
      <c r="B158" t="s">
        <v>35</v>
      </c>
      <c r="C158" s="8" t="s">
        <v>106</v>
      </c>
      <c r="D158" s="9">
        <v>5</v>
      </c>
      <c r="E158" s="10" t="s">
        <v>38</v>
      </c>
      <c r="F158" s="1" t="s">
        <v>36</v>
      </c>
      <c r="G158" s="1" t="s">
        <v>79</v>
      </c>
      <c r="I158" s="18">
        <v>44869</v>
      </c>
      <c r="J158" s="3">
        <v>2.57</v>
      </c>
      <c r="K158" s="3">
        <v>1.94</v>
      </c>
      <c r="L158" s="3">
        <v>0.99</v>
      </c>
      <c r="M158" s="2">
        <f t="shared" si="6"/>
        <v>4.332097815220858</v>
      </c>
      <c r="N158">
        <f>100</f>
        <v>100</v>
      </c>
      <c r="R158" s="18">
        <v>44901</v>
      </c>
      <c r="S158" s="3">
        <v>3.1</v>
      </c>
      <c r="T158" s="3">
        <v>2.17</v>
      </c>
      <c r="U158" s="3">
        <v>1.56</v>
      </c>
      <c r="V158" s="2">
        <f t="shared" si="7"/>
        <v>8.4685537333375773</v>
      </c>
      <c r="W158" s="2">
        <f>100</f>
        <v>100</v>
      </c>
      <c r="Y158" s="4"/>
      <c r="AA158" s="18">
        <v>44967</v>
      </c>
      <c r="AB158" s="3">
        <v>2.35</v>
      </c>
      <c r="AC158" s="3">
        <v>3.2</v>
      </c>
      <c r="AD158" s="3">
        <v>2.11</v>
      </c>
      <c r="AE158" s="2">
        <f t="shared" si="8"/>
        <v>13.010284528545341</v>
      </c>
      <c r="AF158" s="16">
        <v>77.5</v>
      </c>
    </row>
    <row r="159" spans="1:35" x14ac:dyDescent="0.2">
      <c r="A159" s="1" t="s">
        <v>37</v>
      </c>
      <c r="B159" t="s">
        <v>35</v>
      </c>
      <c r="C159" s="8" t="s">
        <v>106</v>
      </c>
      <c r="D159" s="9">
        <v>6</v>
      </c>
      <c r="E159" s="10" t="s">
        <v>38</v>
      </c>
      <c r="F159" s="1" t="s">
        <v>36</v>
      </c>
      <c r="G159" s="1" t="s">
        <v>79</v>
      </c>
      <c r="I159" s="18">
        <v>44869</v>
      </c>
      <c r="J159" s="3">
        <v>2.2799999999999998</v>
      </c>
      <c r="K159" s="3">
        <v>2.37</v>
      </c>
      <c r="L159" s="3">
        <v>1.23</v>
      </c>
      <c r="M159" s="2">
        <f t="shared" si="6"/>
        <v>5.8018933126496304</v>
      </c>
      <c r="N159">
        <f>100</f>
        <v>100</v>
      </c>
      <c r="R159" s="18">
        <v>44901</v>
      </c>
      <c r="S159" s="3">
        <v>3</v>
      </c>
      <c r="T159" s="3">
        <v>2.78</v>
      </c>
      <c r="U159" s="3">
        <v>1.78</v>
      </c>
      <c r="V159" s="2">
        <f t="shared" si="7"/>
        <v>12.248441437815885</v>
      </c>
      <c r="W159" s="2">
        <f>(80+90)/2</f>
        <v>85</v>
      </c>
      <c r="Y159" s="4"/>
      <c r="AA159" s="18">
        <v>44967</v>
      </c>
      <c r="AE159" s="2" t="str">
        <f t="shared" si="8"/>
        <v/>
      </c>
      <c r="AF159" s="16">
        <v>0</v>
      </c>
      <c r="AG159" t="s">
        <v>84</v>
      </c>
    </row>
    <row r="160" spans="1:35" x14ac:dyDescent="0.2">
      <c r="A160" s="1" t="s">
        <v>37</v>
      </c>
      <c r="B160" t="s">
        <v>35</v>
      </c>
      <c r="C160" s="8" t="s">
        <v>106</v>
      </c>
      <c r="D160" s="9">
        <v>7</v>
      </c>
      <c r="E160" s="10" t="s">
        <v>38</v>
      </c>
      <c r="F160" s="1" t="s">
        <v>36</v>
      </c>
      <c r="G160" s="1" t="s">
        <v>79</v>
      </c>
      <c r="I160" s="18">
        <v>44869</v>
      </c>
      <c r="J160" s="3">
        <v>1.55</v>
      </c>
      <c r="K160" s="3">
        <v>1.68</v>
      </c>
      <c r="L160" s="3">
        <v>1.19</v>
      </c>
      <c r="M160" s="2">
        <f t="shared" si="6"/>
        <v>2.5068328761842711</v>
      </c>
      <c r="N160">
        <f>100</f>
        <v>100</v>
      </c>
      <c r="R160" s="18">
        <v>44901</v>
      </c>
      <c r="S160" s="3">
        <v>2.35</v>
      </c>
      <c r="T160" s="3">
        <v>1.51</v>
      </c>
      <c r="U160" s="3">
        <v>1.82</v>
      </c>
      <c r="V160" s="2">
        <f t="shared" si="7"/>
        <v>5.1166559952825548</v>
      </c>
      <c r="W160" s="2">
        <f>(100+95)/2</f>
        <v>97.5</v>
      </c>
      <c r="Y160" s="4"/>
      <c r="AA160" s="18">
        <v>44967</v>
      </c>
      <c r="AB160" s="3">
        <v>1.3</v>
      </c>
      <c r="AC160" s="3">
        <v>0</v>
      </c>
      <c r="AD160" s="3">
        <v>1.7</v>
      </c>
      <c r="AE160" s="2">
        <f t="shared" si="8"/>
        <v>0.73768522497105316</v>
      </c>
      <c r="AF160" s="16">
        <v>20</v>
      </c>
    </row>
    <row r="161" spans="1:33" x14ac:dyDescent="0.2">
      <c r="A161" s="1" t="s">
        <v>37</v>
      </c>
      <c r="B161" t="s">
        <v>35</v>
      </c>
      <c r="C161" s="8" t="s">
        <v>106</v>
      </c>
      <c r="D161" s="9">
        <v>8</v>
      </c>
      <c r="E161" s="10" t="s">
        <v>38</v>
      </c>
      <c r="F161" s="1" t="s">
        <v>36</v>
      </c>
      <c r="G161" s="1" t="s">
        <v>79</v>
      </c>
      <c r="I161" s="18">
        <v>44869</v>
      </c>
      <c r="J161" s="3">
        <v>2.21</v>
      </c>
      <c r="K161" s="3">
        <v>0.87</v>
      </c>
      <c r="L161" s="3">
        <v>0.79</v>
      </c>
      <c r="M161" s="2">
        <f t="shared" si="6"/>
        <v>1.1957443564295498</v>
      </c>
      <c r="N161">
        <f>100</f>
        <v>100</v>
      </c>
      <c r="R161" s="18">
        <v>44901</v>
      </c>
      <c r="S161" s="3">
        <v>2.74</v>
      </c>
      <c r="T161" s="3">
        <v>1.03</v>
      </c>
      <c r="U161" s="3">
        <v>0.99</v>
      </c>
      <c r="V161" s="2">
        <f t="shared" si="7"/>
        <v>2.1952459861599598</v>
      </c>
      <c r="W161" s="2">
        <f>100</f>
        <v>100</v>
      </c>
      <c r="Y161" s="4"/>
      <c r="AA161" s="18">
        <v>44967</v>
      </c>
      <c r="AB161" s="3">
        <v>2.62</v>
      </c>
      <c r="AC161" s="3">
        <v>1.07</v>
      </c>
      <c r="AD161" s="3">
        <v>0.89</v>
      </c>
      <c r="AE161" s="2">
        <f t="shared" si="8"/>
        <v>1.9762565578525022</v>
      </c>
      <c r="AF161" s="16">
        <v>99</v>
      </c>
    </row>
    <row r="162" spans="1:33" x14ac:dyDescent="0.2">
      <c r="A162" s="1" t="s">
        <v>37</v>
      </c>
      <c r="B162" t="s">
        <v>35</v>
      </c>
      <c r="C162" s="7" t="s">
        <v>107</v>
      </c>
      <c r="D162" s="9">
        <v>1</v>
      </c>
      <c r="E162" s="10" t="s">
        <v>38</v>
      </c>
      <c r="F162" s="1" t="s">
        <v>36</v>
      </c>
      <c r="G162" s="1" t="s">
        <v>80</v>
      </c>
      <c r="I162" s="18">
        <v>44869</v>
      </c>
      <c r="J162" s="3">
        <v>2.2599999999999998</v>
      </c>
      <c r="K162" s="3">
        <v>1.78</v>
      </c>
      <c r="L162" s="3">
        <v>1.28</v>
      </c>
      <c r="M162" s="2">
        <f t="shared" si="6"/>
        <v>4.1550971471754155</v>
      </c>
      <c r="N162">
        <f>100</f>
        <v>100</v>
      </c>
      <c r="R162" s="18">
        <v>44910</v>
      </c>
      <c r="S162" s="3">
        <v>2.2400000000000002</v>
      </c>
      <c r="T162" s="3">
        <v>1.82</v>
      </c>
      <c r="U162" s="3">
        <v>1.17</v>
      </c>
      <c r="V162" s="2">
        <f t="shared" si="7"/>
        <v>3.9320613475301363</v>
      </c>
      <c r="W162" s="2">
        <f>100</f>
        <v>100</v>
      </c>
      <c r="Y162" s="4"/>
      <c r="AA162" s="18">
        <v>44966</v>
      </c>
      <c r="AE162" s="2" t="str">
        <f t="shared" si="8"/>
        <v/>
      </c>
      <c r="AF162" s="16">
        <v>0</v>
      </c>
      <c r="AG162" t="s">
        <v>84</v>
      </c>
    </row>
    <row r="163" spans="1:33" x14ac:dyDescent="0.2">
      <c r="A163" s="1" t="s">
        <v>37</v>
      </c>
      <c r="B163" t="s">
        <v>35</v>
      </c>
      <c r="C163" s="7" t="s">
        <v>107</v>
      </c>
      <c r="D163" s="9">
        <v>2</v>
      </c>
      <c r="E163" s="10" t="s">
        <v>38</v>
      </c>
      <c r="F163" s="1" t="s">
        <v>36</v>
      </c>
      <c r="G163" s="1" t="s">
        <v>80</v>
      </c>
      <c r="I163" s="18">
        <v>44869</v>
      </c>
      <c r="J163" s="3">
        <v>2.38</v>
      </c>
      <c r="K163" s="3">
        <v>1.78</v>
      </c>
      <c r="L163" s="3">
        <v>1.84</v>
      </c>
      <c r="M163" s="2">
        <f t="shared" si="6"/>
        <v>6.1238421569931845</v>
      </c>
      <c r="N163">
        <f>100</f>
        <v>100</v>
      </c>
      <c r="R163" s="18">
        <v>44910</v>
      </c>
      <c r="S163" s="3">
        <v>1.88</v>
      </c>
      <c r="T163" s="3">
        <v>1.71</v>
      </c>
      <c r="U163" s="3">
        <v>1</v>
      </c>
      <c r="V163" s="2">
        <f t="shared" si="7"/>
        <v>2.7109800463493836</v>
      </c>
      <c r="W163" s="2">
        <f>(65+40)/2</f>
        <v>52.5</v>
      </c>
      <c r="Y163" s="4"/>
      <c r="AA163" s="18">
        <v>44966</v>
      </c>
      <c r="AE163" s="2" t="str">
        <f t="shared" si="8"/>
        <v/>
      </c>
      <c r="AF163" s="16">
        <v>0</v>
      </c>
      <c r="AG163" t="s">
        <v>84</v>
      </c>
    </row>
    <row r="164" spans="1:33" x14ac:dyDescent="0.2">
      <c r="A164" s="1" t="s">
        <v>37</v>
      </c>
      <c r="B164" t="s">
        <v>35</v>
      </c>
      <c r="C164" s="7" t="s">
        <v>107</v>
      </c>
      <c r="D164" s="9">
        <v>3</v>
      </c>
      <c r="E164" s="10" t="s">
        <v>38</v>
      </c>
      <c r="F164" s="1" t="s">
        <v>36</v>
      </c>
      <c r="G164" s="1" t="s">
        <v>80</v>
      </c>
      <c r="I164" s="18">
        <v>44869</v>
      </c>
      <c r="J164" s="3">
        <v>2.0699999999999998</v>
      </c>
      <c r="K164" s="3">
        <v>2.08</v>
      </c>
      <c r="L164" s="3">
        <v>1.8</v>
      </c>
      <c r="M164" s="2">
        <f t="shared" si="6"/>
        <v>6.1187637724686565</v>
      </c>
      <c r="N164">
        <f>100</f>
        <v>100</v>
      </c>
      <c r="R164" s="18">
        <v>44910</v>
      </c>
      <c r="S164" s="3">
        <v>2.23</v>
      </c>
      <c r="T164" s="3">
        <v>1.94</v>
      </c>
      <c r="U164" s="3">
        <v>1.88</v>
      </c>
      <c r="V164" s="2">
        <f t="shared" si="7"/>
        <v>6.3894206189552154</v>
      </c>
      <c r="W164" s="2">
        <f>(95+95)/2</f>
        <v>95</v>
      </c>
      <c r="Y164" s="4"/>
      <c r="AA164" s="18">
        <v>44966</v>
      </c>
      <c r="AE164" s="2" t="str">
        <f t="shared" si="8"/>
        <v/>
      </c>
      <c r="AF164" s="16">
        <v>0</v>
      </c>
      <c r="AG164" t="s">
        <v>84</v>
      </c>
    </row>
    <row r="165" spans="1:33" x14ac:dyDescent="0.2">
      <c r="A165" s="1" t="s">
        <v>37</v>
      </c>
      <c r="B165" t="s">
        <v>35</v>
      </c>
      <c r="C165" s="7" t="s">
        <v>107</v>
      </c>
      <c r="D165" s="9">
        <v>4</v>
      </c>
      <c r="E165" s="10" t="s">
        <v>38</v>
      </c>
      <c r="F165" s="1" t="s">
        <v>36</v>
      </c>
      <c r="G165" s="1" t="s">
        <v>80</v>
      </c>
      <c r="I165" s="18">
        <v>44869</v>
      </c>
      <c r="J165" s="3">
        <v>2.04</v>
      </c>
      <c r="K165" s="3">
        <v>2.02</v>
      </c>
      <c r="L165" s="3">
        <v>1.17</v>
      </c>
      <c r="M165" s="2">
        <f t="shared" si="6"/>
        <v>4.0760680277798746</v>
      </c>
      <c r="N165">
        <f>100</f>
        <v>100</v>
      </c>
      <c r="R165" s="18">
        <v>44910</v>
      </c>
      <c r="S165" s="3">
        <v>2.58</v>
      </c>
      <c r="T165" s="3">
        <v>2.0499999999999998</v>
      </c>
      <c r="U165" s="3">
        <v>1.87</v>
      </c>
      <c r="V165" s="2">
        <f t="shared" si="7"/>
        <v>7.7843388080297036</v>
      </c>
      <c r="W165" s="2">
        <f>(100+95)/2</f>
        <v>97.5</v>
      </c>
      <c r="Y165" s="4"/>
      <c r="AA165" s="18">
        <v>44966</v>
      </c>
      <c r="AE165" s="2" t="str">
        <f t="shared" si="8"/>
        <v/>
      </c>
      <c r="AF165" s="16">
        <v>0</v>
      </c>
      <c r="AG165" t="s">
        <v>84</v>
      </c>
    </row>
    <row r="166" spans="1:33" x14ac:dyDescent="0.2">
      <c r="A166" s="1" t="s">
        <v>37</v>
      </c>
      <c r="B166" t="s">
        <v>35</v>
      </c>
      <c r="C166" s="7" t="s">
        <v>107</v>
      </c>
      <c r="D166" s="9">
        <v>5</v>
      </c>
      <c r="E166" s="10" t="s">
        <v>38</v>
      </c>
      <c r="F166" s="1" t="s">
        <v>36</v>
      </c>
      <c r="G166" s="1" t="s">
        <v>80</v>
      </c>
      <c r="I166" s="18">
        <v>44869</v>
      </c>
      <c r="J166" s="3">
        <v>2.16</v>
      </c>
      <c r="K166" s="3">
        <v>2.4300000000000002</v>
      </c>
      <c r="L166" s="3">
        <v>1.76</v>
      </c>
      <c r="M166" s="2">
        <f t="shared" si="6"/>
        <v>7.4458054960678508</v>
      </c>
      <c r="N166">
        <f>100</f>
        <v>100</v>
      </c>
      <c r="R166" s="18">
        <v>44910</v>
      </c>
      <c r="S166" s="3">
        <v>2.5299999999999998</v>
      </c>
      <c r="T166" s="3">
        <v>2.58</v>
      </c>
      <c r="U166" s="3">
        <v>2.13</v>
      </c>
      <c r="V166" s="2">
        <f t="shared" si="7"/>
        <v>11.020269758365522</v>
      </c>
      <c r="W166" s="2">
        <f>(95+100)/2</f>
        <v>97.5</v>
      </c>
      <c r="Y166" s="4"/>
      <c r="AA166" s="18">
        <v>44966</v>
      </c>
      <c r="AB166" s="3">
        <v>4.2699999999999996</v>
      </c>
      <c r="AC166" s="3">
        <v>4.51</v>
      </c>
      <c r="AD166" s="3">
        <v>3.59</v>
      </c>
      <c r="AE166" s="2">
        <f t="shared" si="8"/>
        <v>55.008246711790768</v>
      </c>
      <c r="AF166" s="16">
        <v>99</v>
      </c>
    </row>
    <row r="167" spans="1:33" x14ac:dyDescent="0.2">
      <c r="A167" s="1" t="s">
        <v>37</v>
      </c>
      <c r="B167" t="s">
        <v>35</v>
      </c>
      <c r="C167" s="7" t="s">
        <v>107</v>
      </c>
      <c r="D167" s="9">
        <v>6</v>
      </c>
      <c r="E167" s="10" t="s">
        <v>38</v>
      </c>
      <c r="F167" s="1" t="s">
        <v>36</v>
      </c>
      <c r="G167" s="1" t="s">
        <v>80</v>
      </c>
      <c r="I167" s="18">
        <v>44869</v>
      </c>
      <c r="J167" s="3">
        <v>2.38</v>
      </c>
      <c r="K167" s="3">
        <v>1.73</v>
      </c>
      <c r="L167" s="3">
        <v>1.54</v>
      </c>
      <c r="M167" s="2">
        <f t="shared" si="6"/>
        <v>4.9969194927285825</v>
      </c>
      <c r="N167">
        <f>100</f>
        <v>100</v>
      </c>
      <c r="R167" s="18">
        <v>44910</v>
      </c>
      <c r="S167" s="3">
        <v>2.5299999999999998</v>
      </c>
      <c r="T167" s="3">
        <v>1.92</v>
      </c>
      <c r="U167" s="3">
        <v>1.89</v>
      </c>
      <c r="V167" s="2">
        <f t="shared" si="7"/>
        <v>7.2110808119062622</v>
      </c>
      <c r="W167" s="2">
        <f>100</f>
        <v>100</v>
      </c>
      <c r="Y167" s="4"/>
      <c r="AA167" s="18">
        <v>44966</v>
      </c>
      <c r="AE167" s="2" t="str">
        <f t="shared" si="8"/>
        <v/>
      </c>
      <c r="AF167" s="16">
        <v>0</v>
      </c>
      <c r="AG167" t="s">
        <v>83</v>
      </c>
    </row>
    <row r="168" spans="1:33" x14ac:dyDescent="0.2">
      <c r="A168" s="1" t="s">
        <v>37</v>
      </c>
      <c r="B168" t="s">
        <v>35</v>
      </c>
      <c r="C168" s="7" t="s">
        <v>107</v>
      </c>
      <c r="D168" s="9">
        <v>7</v>
      </c>
      <c r="E168" s="10" t="s">
        <v>38</v>
      </c>
      <c r="F168" s="1" t="s">
        <v>36</v>
      </c>
      <c r="G168" s="1" t="s">
        <v>80</v>
      </c>
      <c r="I168" s="18">
        <v>44869</v>
      </c>
      <c r="J168" s="3">
        <v>2.0699999999999998</v>
      </c>
      <c r="K168" s="3">
        <v>1.49</v>
      </c>
      <c r="L168" s="3">
        <v>1.45</v>
      </c>
      <c r="M168" s="2">
        <f t="shared" si="6"/>
        <v>3.5131354649610795</v>
      </c>
      <c r="N168">
        <f>100</f>
        <v>100</v>
      </c>
      <c r="R168" s="18">
        <v>44910</v>
      </c>
      <c r="S168" s="3">
        <v>2.04</v>
      </c>
      <c r="T168" s="3">
        <v>1.99</v>
      </c>
      <c r="U168" s="3">
        <v>1.47</v>
      </c>
      <c r="V168" s="2">
        <f t="shared" si="7"/>
        <v>4.7952610529937356</v>
      </c>
      <c r="W168" s="2">
        <f>(100+95)/2</f>
        <v>97.5</v>
      </c>
      <c r="Y168" s="4"/>
      <c r="AA168" s="18">
        <v>44966</v>
      </c>
      <c r="AE168" s="2" t="str">
        <f t="shared" si="8"/>
        <v/>
      </c>
      <c r="AF168" s="16">
        <v>0</v>
      </c>
      <c r="AG168" t="s">
        <v>84</v>
      </c>
    </row>
    <row r="169" spans="1:33" x14ac:dyDescent="0.2">
      <c r="A169" s="1" t="s">
        <v>37</v>
      </c>
      <c r="B169" t="s">
        <v>35</v>
      </c>
      <c r="C169" s="7" t="s">
        <v>107</v>
      </c>
      <c r="D169" s="9">
        <v>8</v>
      </c>
      <c r="E169" s="10" t="s">
        <v>38</v>
      </c>
      <c r="F169" s="1" t="s">
        <v>36</v>
      </c>
      <c r="G169" s="1" t="s">
        <v>80</v>
      </c>
      <c r="I169" s="18">
        <v>44869</v>
      </c>
      <c r="J169" s="3">
        <v>2.37</v>
      </c>
      <c r="K169" s="3">
        <v>1.59</v>
      </c>
      <c r="L169" s="3">
        <v>1.31</v>
      </c>
      <c r="M169" s="2">
        <f t="shared" si="6"/>
        <v>3.913580143347231</v>
      </c>
      <c r="N169">
        <f>100</f>
        <v>100</v>
      </c>
      <c r="R169" s="18">
        <v>44910</v>
      </c>
      <c r="S169" s="3">
        <v>2.64</v>
      </c>
      <c r="T169" s="3">
        <v>1.83</v>
      </c>
      <c r="U169" s="3">
        <v>1.85</v>
      </c>
      <c r="V169" s="2">
        <f t="shared" si="7"/>
        <v>7.0198762180757788</v>
      </c>
      <c r="W169" s="2">
        <f>(95+95)/2</f>
        <v>95</v>
      </c>
      <c r="Y169" s="4"/>
      <c r="AA169" s="18">
        <v>44966</v>
      </c>
      <c r="AE169" s="2" t="str">
        <f t="shared" si="8"/>
        <v/>
      </c>
      <c r="AF169" s="16">
        <v>0</v>
      </c>
      <c r="AG169" t="s">
        <v>84</v>
      </c>
    </row>
    <row r="170" spans="1:33" x14ac:dyDescent="0.2">
      <c r="A170" s="1" t="s">
        <v>37</v>
      </c>
      <c r="B170" t="s">
        <v>35</v>
      </c>
      <c r="C170" s="7" t="s">
        <v>108</v>
      </c>
      <c r="D170" s="9">
        <v>1</v>
      </c>
      <c r="E170" s="10" t="s">
        <v>38</v>
      </c>
      <c r="F170" s="1" t="s">
        <v>36</v>
      </c>
      <c r="G170" s="1" t="s">
        <v>80</v>
      </c>
      <c r="I170" s="18">
        <v>44869</v>
      </c>
      <c r="J170" s="3">
        <v>1.97</v>
      </c>
      <c r="K170" s="3">
        <v>2.4500000000000002</v>
      </c>
      <c r="L170" s="3">
        <v>1.5</v>
      </c>
      <c r="M170" s="2">
        <f t="shared" si="6"/>
        <v>6.035181110871279</v>
      </c>
      <c r="N170">
        <f>100</f>
        <v>100</v>
      </c>
      <c r="R170" s="18">
        <v>44910</v>
      </c>
      <c r="S170" s="3">
        <v>2.11</v>
      </c>
      <c r="T170" s="3">
        <v>2.5</v>
      </c>
      <c r="U170" s="3">
        <v>1.73</v>
      </c>
      <c r="V170" s="2">
        <f t="shared" si="7"/>
        <v>7.4129842958680934</v>
      </c>
      <c r="W170" s="2">
        <f>(90+100)/2</f>
        <v>95</v>
      </c>
      <c r="Y170" s="4"/>
      <c r="AA170" s="18">
        <v>44967</v>
      </c>
      <c r="AB170" s="3">
        <v>3.17</v>
      </c>
      <c r="AC170" s="3">
        <v>2.12</v>
      </c>
      <c r="AD170" s="3">
        <v>1.88</v>
      </c>
      <c r="AE170" s="2">
        <f t="shared" si="8"/>
        <v>9.9588487118796447</v>
      </c>
      <c r="AF170" s="16">
        <v>77.5</v>
      </c>
    </row>
    <row r="171" spans="1:33" x14ac:dyDescent="0.2">
      <c r="A171" s="1" t="s">
        <v>37</v>
      </c>
      <c r="B171" t="s">
        <v>35</v>
      </c>
      <c r="C171" s="7" t="s">
        <v>108</v>
      </c>
      <c r="D171" s="9">
        <v>2</v>
      </c>
      <c r="E171" s="10" t="s">
        <v>38</v>
      </c>
      <c r="F171" s="1" t="s">
        <v>36</v>
      </c>
      <c r="G171" s="1" t="s">
        <v>80</v>
      </c>
      <c r="I171" s="18">
        <v>44869</v>
      </c>
      <c r="J171" s="3">
        <v>2.64</v>
      </c>
      <c r="K171" s="3">
        <v>0.97</v>
      </c>
      <c r="L171" s="3">
        <v>1.41</v>
      </c>
      <c r="M171" s="2">
        <f t="shared" si="6"/>
        <v>2.9362141754540141</v>
      </c>
      <c r="N171">
        <f>100</f>
        <v>100</v>
      </c>
      <c r="R171" s="18">
        <v>44910</v>
      </c>
      <c r="S171" s="3">
        <v>2.77</v>
      </c>
      <c r="T171" s="3">
        <v>1.64</v>
      </c>
      <c r="U171" s="3">
        <v>1.24</v>
      </c>
      <c r="V171" s="2">
        <f t="shared" si="7"/>
        <v>4.5112265195900276</v>
      </c>
      <c r="W171" s="2">
        <f>100</f>
        <v>100</v>
      </c>
      <c r="Y171" s="4"/>
      <c r="AA171" s="18">
        <v>44967</v>
      </c>
      <c r="AE171" s="2" t="str">
        <f t="shared" si="8"/>
        <v/>
      </c>
      <c r="AF171" s="16">
        <v>0</v>
      </c>
      <c r="AG171" t="s">
        <v>84</v>
      </c>
    </row>
    <row r="172" spans="1:33" x14ac:dyDescent="0.2">
      <c r="A172" s="1" t="s">
        <v>37</v>
      </c>
      <c r="B172" t="s">
        <v>35</v>
      </c>
      <c r="C172" s="7" t="s">
        <v>108</v>
      </c>
      <c r="D172" s="9">
        <v>3</v>
      </c>
      <c r="E172" s="10" t="s">
        <v>38</v>
      </c>
      <c r="F172" s="1" t="s">
        <v>36</v>
      </c>
      <c r="G172" s="1" t="s">
        <v>80</v>
      </c>
      <c r="I172" s="18">
        <v>44869</v>
      </c>
      <c r="J172" s="3">
        <v>1.95</v>
      </c>
      <c r="K172" s="3">
        <v>1.65</v>
      </c>
      <c r="L172" s="3">
        <v>1.08</v>
      </c>
      <c r="M172" s="2">
        <f t="shared" si="6"/>
        <v>2.8535783113426105</v>
      </c>
      <c r="N172">
        <f>100</f>
        <v>100</v>
      </c>
      <c r="R172" s="18">
        <v>44910</v>
      </c>
      <c r="S172" s="3">
        <v>2.14</v>
      </c>
      <c r="T172" s="3">
        <v>1.71</v>
      </c>
      <c r="U172" s="3">
        <v>1.2</v>
      </c>
      <c r="V172" s="2">
        <f t="shared" si="7"/>
        <v>3.5581941502942742</v>
      </c>
      <c r="W172" s="2">
        <f>(95+100)/2</f>
        <v>97.5</v>
      </c>
      <c r="Y172" s="4"/>
      <c r="AA172" s="18">
        <v>44967</v>
      </c>
      <c r="AE172" s="2" t="str">
        <f t="shared" si="8"/>
        <v/>
      </c>
      <c r="AF172" s="16">
        <v>0</v>
      </c>
      <c r="AG172" t="s">
        <v>84</v>
      </c>
    </row>
    <row r="173" spans="1:33" x14ac:dyDescent="0.2">
      <c r="A173" s="1" t="s">
        <v>37</v>
      </c>
      <c r="B173" t="s">
        <v>35</v>
      </c>
      <c r="C173" s="7" t="s">
        <v>108</v>
      </c>
      <c r="D173" s="9">
        <v>4</v>
      </c>
      <c r="E173" s="10" t="s">
        <v>38</v>
      </c>
      <c r="F173" s="1" t="s">
        <v>36</v>
      </c>
      <c r="G173" s="1" t="s">
        <v>80</v>
      </c>
      <c r="I173" s="18">
        <v>44869</v>
      </c>
      <c r="J173" s="3">
        <v>2.21</v>
      </c>
      <c r="K173" s="3">
        <v>1.84</v>
      </c>
      <c r="L173" s="3">
        <v>1.29</v>
      </c>
      <c r="M173" s="2">
        <f t="shared" si="6"/>
        <v>4.2511931650111245</v>
      </c>
      <c r="N173">
        <f>100</f>
        <v>100</v>
      </c>
      <c r="R173" s="18">
        <v>44910</v>
      </c>
      <c r="S173" s="3">
        <v>2.36</v>
      </c>
      <c r="T173" s="3">
        <v>2.02</v>
      </c>
      <c r="U173" s="3">
        <v>1.32</v>
      </c>
      <c r="V173" s="2">
        <f t="shared" si="7"/>
        <v>5.1693367734419784</v>
      </c>
      <c r="W173" s="2">
        <f>(100+95)/2</f>
        <v>97.5</v>
      </c>
      <c r="Y173" s="4"/>
      <c r="AA173" s="18">
        <v>44967</v>
      </c>
      <c r="AB173" s="3">
        <v>3.83</v>
      </c>
      <c r="AC173" s="3">
        <v>2.4</v>
      </c>
      <c r="AD173" s="3">
        <v>2.13</v>
      </c>
      <c r="AE173" s="2">
        <f t="shared" si="8"/>
        <v>15.432101391484029</v>
      </c>
      <c r="AF173" s="16">
        <v>100</v>
      </c>
    </row>
    <row r="174" spans="1:33" x14ac:dyDescent="0.2">
      <c r="A174" s="1" t="s">
        <v>37</v>
      </c>
      <c r="B174" t="s">
        <v>35</v>
      </c>
      <c r="C174" s="7" t="s">
        <v>108</v>
      </c>
      <c r="D174" s="9">
        <v>5</v>
      </c>
      <c r="E174" s="10" t="s">
        <v>38</v>
      </c>
      <c r="F174" s="1" t="s">
        <v>36</v>
      </c>
      <c r="G174" s="1" t="s">
        <v>80</v>
      </c>
      <c r="I174" s="18">
        <v>44869</v>
      </c>
      <c r="J174" s="3">
        <v>2.1800000000000002</v>
      </c>
      <c r="K174" s="3">
        <v>1.67</v>
      </c>
      <c r="L174" s="3">
        <v>1.41</v>
      </c>
      <c r="M174" s="2">
        <f t="shared" si="6"/>
        <v>4.0605776198031869</v>
      </c>
      <c r="N174">
        <f>100</f>
        <v>100</v>
      </c>
      <c r="R174" s="18">
        <v>44910</v>
      </c>
      <c r="S174" s="3">
        <v>2.75</v>
      </c>
      <c r="T174" s="3">
        <v>1.32</v>
      </c>
      <c r="U174" s="3">
        <v>2.04</v>
      </c>
      <c r="V174" s="2">
        <f t="shared" si="7"/>
        <v>6.0959463850256359</v>
      </c>
      <c r="W174" s="2">
        <f>(95+100)/2</f>
        <v>97.5</v>
      </c>
      <c r="Y174" s="4"/>
      <c r="AA174" s="18">
        <v>44967</v>
      </c>
      <c r="AE174" s="2" t="str">
        <f t="shared" si="8"/>
        <v/>
      </c>
      <c r="AF174" s="16">
        <v>0</v>
      </c>
      <c r="AG174" t="s">
        <v>84</v>
      </c>
    </row>
    <row r="175" spans="1:33" x14ac:dyDescent="0.2">
      <c r="A175" s="1" t="s">
        <v>37</v>
      </c>
      <c r="B175" t="s">
        <v>35</v>
      </c>
      <c r="C175" s="7" t="s">
        <v>108</v>
      </c>
      <c r="D175" s="9">
        <v>6</v>
      </c>
      <c r="E175" s="10" t="s">
        <v>38</v>
      </c>
      <c r="F175" s="1" t="s">
        <v>36</v>
      </c>
      <c r="G175" s="1" t="s">
        <v>80</v>
      </c>
      <c r="I175" s="18">
        <v>44869</v>
      </c>
      <c r="J175" s="3">
        <v>2.1800000000000002</v>
      </c>
      <c r="K175" s="3">
        <v>0.99</v>
      </c>
      <c r="L175" s="3">
        <v>0.8</v>
      </c>
      <c r="M175" s="2">
        <f t="shared" si="6"/>
        <v>1.3714893691612615</v>
      </c>
      <c r="N175">
        <f>100</f>
        <v>100</v>
      </c>
      <c r="R175" s="18">
        <v>44910</v>
      </c>
      <c r="S175" s="3">
        <v>2.17</v>
      </c>
      <c r="T175" s="3">
        <v>1.23</v>
      </c>
      <c r="U175" s="3">
        <v>1.19</v>
      </c>
      <c r="V175" s="2">
        <f t="shared" si="7"/>
        <v>2.4952861487355422</v>
      </c>
      <c r="W175" s="2">
        <f>(95+80)/2</f>
        <v>87.5</v>
      </c>
      <c r="Y175" s="4"/>
      <c r="AA175" s="18">
        <v>44967</v>
      </c>
      <c r="AB175" s="3">
        <v>3.15</v>
      </c>
      <c r="AC175" s="3">
        <v>1.87</v>
      </c>
      <c r="AD175" s="3">
        <v>2.0099999999999998</v>
      </c>
      <c r="AE175" s="2">
        <f t="shared" si="8"/>
        <v>9.3111622624523047</v>
      </c>
      <c r="AF175" s="16">
        <v>95.5</v>
      </c>
    </row>
    <row r="176" spans="1:33" x14ac:dyDescent="0.2">
      <c r="A176" s="1" t="s">
        <v>37</v>
      </c>
      <c r="B176" t="s">
        <v>35</v>
      </c>
      <c r="C176" s="7" t="s">
        <v>108</v>
      </c>
      <c r="D176" s="9">
        <v>7</v>
      </c>
      <c r="E176" s="10" t="s">
        <v>38</v>
      </c>
      <c r="F176" s="1" t="s">
        <v>36</v>
      </c>
      <c r="G176" s="1" t="s">
        <v>80</v>
      </c>
      <c r="I176" s="18">
        <v>44869</v>
      </c>
      <c r="J176" s="3">
        <v>2.19</v>
      </c>
      <c r="K176" s="3">
        <v>1.84</v>
      </c>
      <c r="L176" s="3">
        <v>1.22</v>
      </c>
      <c r="M176" s="2">
        <f t="shared" si="6"/>
        <v>4.0263994479266199</v>
      </c>
      <c r="N176">
        <f>100</f>
        <v>100</v>
      </c>
      <c r="R176" s="18">
        <v>44910</v>
      </c>
      <c r="S176" s="3">
        <v>2.37</v>
      </c>
      <c r="T176" s="3">
        <v>1.89</v>
      </c>
      <c r="U176" s="3">
        <v>1.49</v>
      </c>
      <c r="V176" s="2">
        <f t="shared" si="7"/>
        <v>5.3163263959163007</v>
      </c>
      <c r="W176" s="2">
        <f>100</f>
        <v>100</v>
      </c>
      <c r="Y176" s="4"/>
      <c r="AA176" s="18">
        <v>44967</v>
      </c>
      <c r="AE176" s="2" t="str">
        <f t="shared" si="8"/>
        <v/>
      </c>
      <c r="AF176" s="16">
        <v>0</v>
      </c>
      <c r="AG176" t="s">
        <v>84</v>
      </c>
    </row>
    <row r="177" spans="1:35" x14ac:dyDescent="0.2">
      <c r="A177" s="1" t="s">
        <v>37</v>
      </c>
      <c r="B177" t="s">
        <v>35</v>
      </c>
      <c r="C177" s="7" t="s">
        <v>108</v>
      </c>
      <c r="D177" s="9">
        <v>8</v>
      </c>
      <c r="E177" s="10" t="s">
        <v>38</v>
      </c>
      <c r="F177" s="1" t="s">
        <v>36</v>
      </c>
      <c r="G177" s="1" t="s">
        <v>80</v>
      </c>
      <c r="I177" s="18">
        <v>44869</v>
      </c>
      <c r="J177" s="3">
        <v>2.0499999999999998</v>
      </c>
      <c r="K177" s="3">
        <v>1.43</v>
      </c>
      <c r="L177" s="3">
        <v>1.1100000000000001</v>
      </c>
      <c r="M177" s="2">
        <f t="shared" si="6"/>
        <v>2.5968758303746755</v>
      </c>
      <c r="N177">
        <f>100</f>
        <v>100</v>
      </c>
      <c r="R177" s="18">
        <v>44910</v>
      </c>
      <c r="S177" s="3">
        <v>2.13</v>
      </c>
      <c r="T177" s="3">
        <v>1.73</v>
      </c>
      <c r="U177" s="3">
        <v>1.9</v>
      </c>
      <c r="V177" s="2">
        <f t="shared" si="7"/>
        <v>5.5109027040622527</v>
      </c>
      <c r="W177" s="2">
        <f>100</f>
        <v>100</v>
      </c>
      <c r="Y177" s="4"/>
      <c r="AA177" s="18">
        <v>44967</v>
      </c>
      <c r="AE177" s="2" t="str">
        <f t="shared" si="8"/>
        <v/>
      </c>
      <c r="AF177" s="16">
        <v>0</v>
      </c>
      <c r="AG177" t="s">
        <v>84</v>
      </c>
    </row>
    <row r="178" spans="1:35" x14ac:dyDescent="0.2">
      <c r="A178" s="1" t="s">
        <v>37</v>
      </c>
      <c r="B178" t="s">
        <v>35</v>
      </c>
      <c r="C178" s="7" t="s">
        <v>109</v>
      </c>
      <c r="D178" s="9">
        <v>1</v>
      </c>
      <c r="E178" s="10" t="s">
        <v>38</v>
      </c>
      <c r="F178" s="1" t="s">
        <v>36</v>
      </c>
      <c r="G178" s="1" t="s">
        <v>80</v>
      </c>
      <c r="I178" s="18">
        <v>44867</v>
      </c>
      <c r="J178" s="3">
        <v>1.94</v>
      </c>
      <c r="K178" s="3">
        <v>1.76</v>
      </c>
      <c r="L178" s="3">
        <v>1.34</v>
      </c>
      <c r="M178" s="2">
        <f t="shared" si="6"/>
        <v>3.6606230298709974</v>
      </c>
      <c r="N178">
        <f>100</f>
        <v>100</v>
      </c>
      <c r="R178" s="18">
        <v>44910</v>
      </c>
      <c r="S178" s="3">
        <v>2.48</v>
      </c>
      <c r="T178" s="3">
        <v>2.3199999999999998</v>
      </c>
      <c r="U178" s="3">
        <v>2.57</v>
      </c>
      <c r="V178" s="2">
        <f t="shared" si="7"/>
        <v>11.643922042245194</v>
      </c>
      <c r="W178" s="2">
        <f>(95+95)/2</f>
        <v>95</v>
      </c>
      <c r="Y178" s="4"/>
      <c r="AA178" s="18">
        <v>44967</v>
      </c>
      <c r="AE178" s="2" t="str">
        <f t="shared" si="8"/>
        <v/>
      </c>
      <c r="AF178" s="16">
        <v>0</v>
      </c>
      <c r="AG178" t="s">
        <v>84</v>
      </c>
    </row>
    <row r="179" spans="1:35" x14ac:dyDescent="0.2">
      <c r="A179" s="1" t="s">
        <v>37</v>
      </c>
      <c r="B179" t="s">
        <v>35</v>
      </c>
      <c r="C179" s="7" t="s">
        <v>109</v>
      </c>
      <c r="D179" s="9">
        <v>2</v>
      </c>
      <c r="E179" s="10" t="s">
        <v>38</v>
      </c>
      <c r="F179" s="1" t="s">
        <v>36</v>
      </c>
      <c r="G179" s="1" t="s">
        <v>80</v>
      </c>
      <c r="I179" s="18">
        <v>44867</v>
      </c>
      <c r="J179" s="3">
        <v>1.79</v>
      </c>
      <c r="K179" s="3">
        <v>1.1499999999999999</v>
      </c>
      <c r="L179" s="3">
        <v>1.51</v>
      </c>
      <c r="M179" s="2">
        <f t="shared" si="6"/>
        <v>2.486830552108406</v>
      </c>
      <c r="N179">
        <f>100</f>
        <v>100</v>
      </c>
      <c r="R179" s="18">
        <v>44910</v>
      </c>
      <c r="S179" s="3">
        <v>1.94</v>
      </c>
      <c r="T179" s="3">
        <v>1.36</v>
      </c>
      <c r="U179" s="3">
        <v>1.8</v>
      </c>
      <c r="V179" s="2">
        <f t="shared" si="7"/>
        <v>3.8036958717044569</v>
      </c>
      <c r="W179" s="2">
        <f>(95+100)/2</f>
        <v>97.5</v>
      </c>
      <c r="Y179" s="4"/>
      <c r="AA179" s="18">
        <v>44967</v>
      </c>
      <c r="AB179" s="3">
        <v>2.4500000000000002</v>
      </c>
      <c r="AC179" s="3">
        <v>1.77</v>
      </c>
      <c r="AD179" s="3">
        <v>2.0299999999999998</v>
      </c>
      <c r="AE179" s="2">
        <f t="shared" si="8"/>
        <v>6.946454056168732</v>
      </c>
      <c r="AF179" s="16">
        <v>100</v>
      </c>
    </row>
    <row r="180" spans="1:35" x14ac:dyDescent="0.2">
      <c r="A180" s="1" t="s">
        <v>37</v>
      </c>
      <c r="B180" t="s">
        <v>35</v>
      </c>
      <c r="C180" s="7" t="s">
        <v>109</v>
      </c>
      <c r="D180" s="9">
        <v>3</v>
      </c>
      <c r="E180" s="10" t="s">
        <v>38</v>
      </c>
      <c r="F180" s="1" t="s">
        <v>36</v>
      </c>
      <c r="G180" s="1" t="s">
        <v>80</v>
      </c>
      <c r="I180" s="18">
        <v>44867</v>
      </c>
      <c r="J180" s="3">
        <v>2.29</v>
      </c>
      <c r="K180" s="3">
        <v>1.41</v>
      </c>
      <c r="L180" s="3">
        <v>1.53</v>
      </c>
      <c r="M180" s="2">
        <f t="shared" si="6"/>
        <v>3.8865121810439001</v>
      </c>
      <c r="N180">
        <f>100</f>
        <v>100</v>
      </c>
      <c r="R180" s="18">
        <v>44910</v>
      </c>
      <c r="S180" s="3">
        <v>2.48</v>
      </c>
      <c r="T180" s="3">
        <v>1.34</v>
      </c>
      <c r="U180" s="3">
        <v>1.78</v>
      </c>
      <c r="V180" s="2">
        <f t="shared" si="7"/>
        <v>4.7401355267011951</v>
      </c>
      <c r="W180" s="2">
        <f>100</f>
        <v>100</v>
      </c>
      <c r="Y180" s="4"/>
      <c r="AA180" s="18">
        <v>44967</v>
      </c>
      <c r="AB180" s="3">
        <v>3.13</v>
      </c>
      <c r="AC180" s="3">
        <v>2.09</v>
      </c>
      <c r="AD180" s="3">
        <v>2.21</v>
      </c>
      <c r="AE180" s="2">
        <f t="shared" si="8"/>
        <v>11.363474422253724</v>
      </c>
      <c r="AF180" s="16">
        <v>100</v>
      </c>
    </row>
    <row r="181" spans="1:35" x14ac:dyDescent="0.2">
      <c r="A181" s="1" t="s">
        <v>37</v>
      </c>
      <c r="B181" t="s">
        <v>35</v>
      </c>
      <c r="C181" s="7" t="s">
        <v>109</v>
      </c>
      <c r="D181" s="9">
        <v>4</v>
      </c>
      <c r="E181" s="10" t="s">
        <v>38</v>
      </c>
      <c r="F181" s="1" t="s">
        <v>36</v>
      </c>
      <c r="G181" s="1" t="s">
        <v>80</v>
      </c>
      <c r="I181" s="18">
        <v>44867</v>
      </c>
      <c r="J181" s="3">
        <v>2.62</v>
      </c>
      <c r="K181" s="3">
        <v>2.02</v>
      </c>
      <c r="L181" s="3">
        <v>1.2</v>
      </c>
      <c r="M181" s="2">
        <f t="shared" si="6"/>
        <v>5.3338761178774163</v>
      </c>
      <c r="N181">
        <f>100</f>
        <v>100</v>
      </c>
      <c r="R181" s="18">
        <v>44910</v>
      </c>
      <c r="S181" s="3">
        <v>2.9</v>
      </c>
      <c r="T181" s="3">
        <v>2.4</v>
      </c>
      <c r="U181" s="3">
        <v>1.47</v>
      </c>
      <c r="V181" s="2">
        <f t="shared" si="7"/>
        <v>8.5280515712057525</v>
      </c>
      <c r="W181" s="2">
        <f>100</f>
        <v>100</v>
      </c>
      <c r="Y181" s="4"/>
      <c r="AA181" s="18">
        <v>44967</v>
      </c>
      <c r="AB181" s="3">
        <v>2.85</v>
      </c>
      <c r="AC181" s="3">
        <v>1.68</v>
      </c>
      <c r="AD181" s="3">
        <v>2.58</v>
      </c>
      <c r="AE181" s="2">
        <f t="shared" si="8"/>
        <v>10.155327843425965</v>
      </c>
      <c r="AF181" s="16">
        <v>72.5</v>
      </c>
    </row>
    <row r="182" spans="1:35" x14ac:dyDescent="0.2">
      <c r="A182" s="1" t="s">
        <v>37</v>
      </c>
      <c r="B182" t="s">
        <v>35</v>
      </c>
      <c r="C182" s="7" t="s">
        <v>109</v>
      </c>
      <c r="D182" s="9">
        <v>5</v>
      </c>
      <c r="E182" s="10" t="s">
        <v>38</v>
      </c>
      <c r="F182" s="1" t="s">
        <v>36</v>
      </c>
      <c r="G182" s="1" t="s">
        <v>80</v>
      </c>
      <c r="I182" s="18">
        <v>44867</v>
      </c>
      <c r="J182" s="3">
        <v>2.39</v>
      </c>
      <c r="K182" s="3">
        <v>1.06</v>
      </c>
      <c r="L182" s="3">
        <v>0.88</v>
      </c>
      <c r="M182" s="2">
        <f t="shared" si="6"/>
        <v>1.7661649053381752</v>
      </c>
      <c r="N182">
        <f>100</f>
        <v>100</v>
      </c>
      <c r="R182" s="18">
        <v>44910</v>
      </c>
      <c r="S182" s="3">
        <v>2.91</v>
      </c>
      <c r="T182" s="3">
        <v>1.48</v>
      </c>
      <c r="U182" s="3">
        <v>1.19</v>
      </c>
      <c r="V182" s="2">
        <f t="shared" si="7"/>
        <v>4.0732906635245607</v>
      </c>
      <c r="W182" s="2">
        <f>(95+100)/2</f>
        <v>97.5</v>
      </c>
      <c r="Y182" s="4"/>
      <c r="AA182" s="18">
        <v>44967</v>
      </c>
      <c r="AE182" s="2" t="str">
        <f t="shared" si="8"/>
        <v/>
      </c>
      <c r="AF182" s="16">
        <v>0</v>
      </c>
      <c r="AG182" t="s">
        <v>84</v>
      </c>
    </row>
    <row r="183" spans="1:35" x14ac:dyDescent="0.2">
      <c r="A183" s="1" t="s">
        <v>37</v>
      </c>
      <c r="B183" t="s">
        <v>35</v>
      </c>
      <c r="C183" s="7" t="s">
        <v>109</v>
      </c>
      <c r="D183" s="9">
        <v>6</v>
      </c>
      <c r="E183" s="10" t="s">
        <v>38</v>
      </c>
      <c r="F183" s="1" t="s">
        <v>36</v>
      </c>
      <c r="G183" s="1" t="s">
        <v>80</v>
      </c>
      <c r="I183" s="18">
        <v>44867</v>
      </c>
      <c r="J183" s="3">
        <v>2.21</v>
      </c>
      <c r="K183" s="3">
        <v>1.05</v>
      </c>
      <c r="L183" s="3">
        <v>1.21</v>
      </c>
      <c r="M183" s="2">
        <f t="shared" si="6"/>
        <v>2.2163535618012649</v>
      </c>
      <c r="N183">
        <f>100</f>
        <v>100</v>
      </c>
      <c r="R183" s="18">
        <v>44910</v>
      </c>
      <c r="S183" s="3">
        <v>2.71</v>
      </c>
      <c r="T183" s="3">
        <v>1.78</v>
      </c>
      <c r="U183" s="3">
        <v>1.55</v>
      </c>
      <c r="V183" s="2">
        <f t="shared" si="7"/>
        <v>5.9004841477513716</v>
      </c>
      <c r="W183" s="2">
        <f>(95+100)/2</f>
        <v>97.5</v>
      </c>
      <c r="Y183" s="4"/>
      <c r="AA183" s="18">
        <v>44967</v>
      </c>
      <c r="AB183" s="3">
        <v>3.33</v>
      </c>
      <c r="AC183" s="3">
        <v>2.09</v>
      </c>
      <c r="AD183" s="3">
        <v>2.4300000000000002</v>
      </c>
      <c r="AE183" s="2">
        <f t="shared" si="8"/>
        <v>13.358293865698123</v>
      </c>
      <c r="AF183" s="16">
        <v>100</v>
      </c>
    </row>
    <row r="184" spans="1:35" x14ac:dyDescent="0.2">
      <c r="A184" s="1" t="s">
        <v>37</v>
      </c>
      <c r="B184" t="s">
        <v>35</v>
      </c>
      <c r="C184" s="7" t="s">
        <v>109</v>
      </c>
      <c r="D184" s="9">
        <v>7</v>
      </c>
      <c r="E184" s="10" t="s">
        <v>38</v>
      </c>
      <c r="F184" s="1" t="s">
        <v>36</v>
      </c>
      <c r="G184" s="1" t="s">
        <v>80</v>
      </c>
      <c r="I184" s="18">
        <v>44867</v>
      </c>
      <c r="J184" s="3">
        <v>1.59</v>
      </c>
      <c r="K184" s="3">
        <v>1.34</v>
      </c>
      <c r="L184" s="3">
        <v>0.98</v>
      </c>
      <c r="M184" s="2">
        <f t="shared" si="6"/>
        <v>1.6803625121814949</v>
      </c>
      <c r="N184">
        <f>100</f>
        <v>100</v>
      </c>
      <c r="R184" s="18">
        <v>44910</v>
      </c>
      <c r="S184" s="3">
        <v>1.84</v>
      </c>
      <c r="T184" s="3">
        <v>1.41</v>
      </c>
      <c r="U184" s="3">
        <v>1.29</v>
      </c>
      <c r="V184" s="2">
        <f t="shared" si="7"/>
        <v>2.6337542011370036</v>
      </c>
      <c r="W184" s="2">
        <f>100</f>
        <v>100</v>
      </c>
      <c r="Y184" s="4"/>
      <c r="AA184" s="18">
        <v>44967</v>
      </c>
      <c r="AB184" s="3">
        <v>2.48</v>
      </c>
      <c r="AC184" s="3">
        <v>2.2200000000000002</v>
      </c>
      <c r="AD184" s="3">
        <v>1.61</v>
      </c>
      <c r="AE184" s="2">
        <f t="shared" si="8"/>
        <v>7.1429748138177143</v>
      </c>
      <c r="AF184" s="16">
        <v>92.5</v>
      </c>
    </row>
    <row r="185" spans="1:35" x14ac:dyDescent="0.2">
      <c r="A185" s="1" t="s">
        <v>37</v>
      </c>
      <c r="B185" t="s">
        <v>35</v>
      </c>
      <c r="C185" s="7" t="s">
        <v>109</v>
      </c>
      <c r="D185" s="9">
        <v>8</v>
      </c>
      <c r="E185" s="10" t="s">
        <v>38</v>
      </c>
      <c r="F185" s="1" t="s">
        <v>36</v>
      </c>
      <c r="G185" s="1" t="s">
        <v>80</v>
      </c>
      <c r="I185" s="18">
        <v>44867</v>
      </c>
      <c r="J185" s="3">
        <v>1.87</v>
      </c>
      <c r="K185" s="3">
        <v>1.38</v>
      </c>
      <c r="L185" s="3">
        <v>1.45</v>
      </c>
      <c r="M185" s="2">
        <f t="shared" si="6"/>
        <v>2.9406569765148127</v>
      </c>
      <c r="N185">
        <f>100</f>
        <v>100</v>
      </c>
      <c r="R185" s="18">
        <v>44910</v>
      </c>
      <c r="S185" s="3">
        <v>2.12</v>
      </c>
      <c r="T185" s="3">
        <v>1.86</v>
      </c>
      <c r="U185" s="3">
        <v>1.55</v>
      </c>
      <c r="V185" s="2">
        <f t="shared" si="7"/>
        <v>4.840324843414991</v>
      </c>
      <c r="W185" s="2">
        <f>(95+95)/2</f>
        <v>95</v>
      </c>
      <c r="Y185" s="4"/>
      <c r="AA185" s="18">
        <v>44967</v>
      </c>
      <c r="AB185" s="3">
        <v>2.5299999999999998</v>
      </c>
      <c r="AC185" s="3">
        <v>1.03</v>
      </c>
      <c r="AD185" s="3">
        <v>0.72</v>
      </c>
      <c r="AE185" s="2">
        <f t="shared" si="8"/>
        <v>1.5213407861934634</v>
      </c>
      <c r="AF185" s="16">
        <v>17.5</v>
      </c>
      <c r="AI185" t="s">
        <v>130</v>
      </c>
    </row>
    <row r="186" spans="1:35" x14ac:dyDescent="0.2">
      <c r="A186" s="1" t="s">
        <v>37</v>
      </c>
      <c r="B186" t="s">
        <v>35</v>
      </c>
      <c r="C186" s="7" t="s">
        <v>110</v>
      </c>
      <c r="D186" s="9">
        <v>1</v>
      </c>
      <c r="E186" s="10" t="s">
        <v>38</v>
      </c>
      <c r="F186" s="1" t="s">
        <v>36</v>
      </c>
      <c r="G186" s="1" t="s">
        <v>80</v>
      </c>
      <c r="I186" s="18">
        <v>44869</v>
      </c>
      <c r="J186" s="3">
        <v>2.81</v>
      </c>
      <c r="K186" s="3">
        <v>1.55</v>
      </c>
      <c r="L186" s="3">
        <v>0.91</v>
      </c>
      <c r="M186" s="2">
        <f t="shared" si="6"/>
        <v>3.3389231567452384</v>
      </c>
      <c r="N186">
        <f>100</f>
        <v>100</v>
      </c>
      <c r="R186" s="18">
        <v>44910</v>
      </c>
      <c r="S186" s="3">
        <v>2.75</v>
      </c>
      <c r="T186" s="3">
        <v>1.62</v>
      </c>
      <c r="U186" s="3">
        <v>1.61</v>
      </c>
      <c r="V186" s="2">
        <f t="shared" si="7"/>
        <v>5.6333615930001031</v>
      </c>
      <c r="W186" s="2">
        <f>(95+95)/2</f>
        <v>95</v>
      </c>
      <c r="Y186" s="4"/>
      <c r="AA186" s="18">
        <v>44967</v>
      </c>
      <c r="AE186" s="2" t="str">
        <f t="shared" si="8"/>
        <v/>
      </c>
      <c r="AF186" s="16">
        <v>0</v>
      </c>
      <c r="AG186" t="s">
        <v>84</v>
      </c>
    </row>
    <row r="187" spans="1:35" x14ac:dyDescent="0.2">
      <c r="A187" s="1" t="s">
        <v>37</v>
      </c>
      <c r="B187" t="s">
        <v>35</v>
      </c>
      <c r="C187" s="7" t="s">
        <v>110</v>
      </c>
      <c r="D187" s="9">
        <v>2</v>
      </c>
      <c r="E187" s="10" t="s">
        <v>38</v>
      </c>
      <c r="F187" s="1" t="s">
        <v>36</v>
      </c>
      <c r="G187" s="1" t="s">
        <v>80</v>
      </c>
      <c r="I187" s="18">
        <v>44869</v>
      </c>
      <c r="J187" s="3">
        <v>2.6</v>
      </c>
      <c r="K187" s="3">
        <v>1.5</v>
      </c>
      <c r="L187" s="3">
        <v>1.1599999999999999</v>
      </c>
      <c r="M187" s="2">
        <f t="shared" si="6"/>
        <v>3.6121561092077403</v>
      </c>
      <c r="N187">
        <f>100</f>
        <v>100</v>
      </c>
      <c r="R187" s="18">
        <v>44910</v>
      </c>
      <c r="S187" s="3">
        <v>2.92</v>
      </c>
      <c r="T187" s="3">
        <v>0.59</v>
      </c>
      <c r="U187" s="3">
        <v>1.42</v>
      </c>
      <c r="V187" s="2">
        <f t="shared" si="7"/>
        <v>2.3163535975576819</v>
      </c>
      <c r="W187" s="2">
        <f>(50+70)/2</f>
        <v>60</v>
      </c>
      <c r="Y187" s="4"/>
      <c r="Z187" t="s">
        <v>86</v>
      </c>
      <c r="AA187" s="18">
        <v>44967</v>
      </c>
      <c r="AE187" s="2" t="str">
        <f t="shared" si="8"/>
        <v/>
      </c>
      <c r="AF187" s="16">
        <v>0</v>
      </c>
      <c r="AG187" t="s">
        <v>84</v>
      </c>
    </row>
    <row r="188" spans="1:35" x14ac:dyDescent="0.2">
      <c r="A188" s="1" t="s">
        <v>37</v>
      </c>
      <c r="B188" t="s">
        <v>35</v>
      </c>
      <c r="C188" s="7" t="s">
        <v>110</v>
      </c>
      <c r="D188" s="9">
        <v>3</v>
      </c>
      <c r="E188" s="10" t="s">
        <v>38</v>
      </c>
      <c r="F188" s="1" t="s">
        <v>36</v>
      </c>
      <c r="G188" s="1" t="s">
        <v>80</v>
      </c>
      <c r="I188" s="18">
        <v>44869</v>
      </c>
      <c r="J188" s="3">
        <v>2.11</v>
      </c>
      <c r="K188" s="3">
        <v>1.2</v>
      </c>
      <c r="L188" s="3">
        <v>0.97</v>
      </c>
      <c r="M188" s="2">
        <f t="shared" si="6"/>
        <v>1.9508856446307337</v>
      </c>
      <c r="N188">
        <f>100</f>
        <v>100</v>
      </c>
      <c r="R188" s="18">
        <v>44910</v>
      </c>
      <c r="S188" s="3">
        <v>2.34</v>
      </c>
      <c r="T188" s="3">
        <v>1.43</v>
      </c>
      <c r="U188" s="3">
        <v>1.33</v>
      </c>
      <c r="V188" s="2">
        <f t="shared" si="7"/>
        <v>3.4999666939553942</v>
      </c>
      <c r="W188" s="2">
        <f>100</f>
        <v>100</v>
      </c>
      <c r="Y188" s="4"/>
      <c r="AA188" s="18">
        <v>44967</v>
      </c>
      <c r="AB188" s="3">
        <v>3.3</v>
      </c>
      <c r="AC188" s="3">
        <v>3.27</v>
      </c>
      <c r="AD188" s="3">
        <v>2.97</v>
      </c>
      <c r="AE188" s="2">
        <f t="shared" si="8"/>
        <v>25.229753609861199</v>
      </c>
      <c r="AF188" s="16">
        <v>85</v>
      </c>
    </row>
    <row r="189" spans="1:35" x14ac:dyDescent="0.2">
      <c r="A189" s="1" t="s">
        <v>37</v>
      </c>
      <c r="B189" t="s">
        <v>35</v>
      </c>
      <c r="C189" s="7" t="s">
        <v>110</v>
      </c>
      <c r="D189" s="9">
        <v>4</v>
      </c>
      <c r="E189" s="10" t="s">
        <v>38</v>
      </c>
      <c r="F189" s="1" t="s">
        <v>36</v>
      </c>
      <c r="G189" s="1" t="s">
        <v>80</v>
      </c>
      <c r="I189" s="18">
        <v>44869</v>
      </c>
      <c r="J189" s="3">
        <v>2.29</v>
      </c>
      <c r="K189" s="3">
        <v>2.04</v>
      </c>
      <c r="L189" s="3">
        <v>1.59</v>
      </c>
      <c r="M189" s="2">
        <f t="shared" si="6"/>
        <v>5.9248672264331264</v>
      </c>
      <c r="N189">
        <f>100</f>
        <v>100</v>
      </c>
      <c r="R189" s="18">
        <v>44910</v>
      </c>
      <c r="S189" s="3">
        <v>2.54</v>
      </c>
      <c r="T189" s="3">
        <v>1.84</v>
      </c>
      <c r="U189" s="3">
        <v>1.47</v>
      </c>
      <c r="V189" s="2">
        <f t="shared" si="7"/>
        <v>5.4641120194292281</v>
      </c>
      <c r="W189" s="2">
        <f>(100+95)/2</f>
        <v>97.5</v>
      </c>
      <c r="Y189" s="4"/>
      <c r="AA189" s="18">
        <v>44967</v>
      </c>
      <c r="AB189" s="3">
        <v>2.77</v>
      </c>
      <c r="AC189" s="3">
        <v>1.5</v>
      </c>
      <c r="AD189" s="3">
        <v>1.99</v>
      </c>
      <c r="AE189" s="2">
        <f t="shared" si="8"/>
        <v>6.6246130077231031</v>
      </c>
      <c r="AF189" s="16">
        <v>92.5</v>
      </c>
    </row>
    <row r="190" spans="1:35" x14ac:dyDescent="0.2">
      <c r="A190" s="1" t="s">
        <v>37</v>
      </c>
      <c r="B190" t="s">
        <v>35</v>
      </c>
      <c r="C190" s="7" t="s">
        <v>110</v>
      </c>
      <c r="D190" s="9">
        <v>5</v>
      </c>
      <c r="E190" s="10" t="s">
        <v>38</v>
      </c>
      <c r="F190" s="1" t="s">
        <v>36</v>
      </c>
      <c r="G190" s="1" t="s">
        <v>80</v>
      </c>
      <c r="I190" s="18">
        <v>44869</v>
      </c>
      <c r="J190" s="3">
        <v>2.73</v>
      </c>
      <c r="K190" s="3">
        <v>1.78</v>
      </c>
      <c r="L190" s="3">
        <v>1.46</v>
      </c>
      <c r="M190" s="2">
        <f t="shared" si="6"/>
        <v>5.6270731062553194</v>
      </c>
      <c r="N190">
        <f>100</f>
        <v>100</v>
      </c>
      <c r="R190" s="18">
        <v>44910</v>
      </c>
      <c r="S190" s="3">
        <v>2.99</v>
      </c>
      <c r="T190" s="3">
        <v>1.66</v>
      </c>
      <c r="U190" s="3">
        <v>1.91</v>
      </c>
      <c r="V190" s="2">
        <f t="shared" si="7"/>
        <v>7.4823412368813944</v>
      </c>
      <c r="W190" s="2">
        <f>100</f>
        <v>100</v>
      </c>
      <c r="Y190" s="4"/>
      <c r="AA190" s="18">
        <v>44967</v>
      </c>
      <c r="AE190" s="2" t="str">
        <f t="shared" si="8"/>
        <v/>
      </c>
      <c r="AF190" s="16">
        <v>0</v>
      </c>
      <c r="AG190" t="s">
        <v>84</v>
      </c>
    </row>
    <row r="191" spans="1:35" x14ac:dyDescent="0.2">
      <c r="A191" s="1" t="s">
        <v>37</v>
      </c>
      <c r="B191" t="s">
        <v>35</v>
      </c>
      <c r="C191" s="7" t="s">
        <v>110</v>
      </c>
      <c r="D191" s="9">
        <v>6</v>
      </c>
      <c r="E191" s="10" t="s">
        <v>38</v>
      </c>
      <c r="F191" s="1" t="s">
        <v>36</v>
      </c>
      <c r="G191" s="1" t="s">
        <v>80</v>
      </c>
      <c r="I191" s="18">
        <v>44869</v>
      </c>
      <c r="J191" s="3">
        <v>1.86</v>
      </c>
      <c r="K191" s="3">
        <v>1.43</v>
      </c>
      <c r="L191" s="3">
        <v>1.27</v>
      </c>
      <c r="M191" s="2">
        <f t="shared" si="6"/>
        <v>2.6623819641928406</v>
      </c>
      <c r="N191">
        <f>100</f>
        <v>100</v>
      </c>
      <c r="R191" s="18">
        <v>44910</v>
      </c>
      <c r="S191" s="3">
        <v>2.37</v>
      </c>
      <c r="T191" s="3">
        <v>1.72</v>
      </c>
      <c r="U191" s="3">
        <v>1.38</v>
      </c>
      <c r="V191" s="2">
        <f t="shared" si="7"/>
        <v>4.4719982375228149</v>
      </c>
      <c r="W191" s="2">
        <f>(95+95)/2</f>
        <v>95</v>
      </c>
      <c r="Y191" s="4"/>
      <c r="AA191" s="18">
        <v>44967</v>
      </c>
      <c r="AE191" s="2" t="str">
        <f t="shared" si="8"/>
        <v/>
      </c>
      <c r="AF191" s="16">
        <v>0</v>
      </c>
      <c r="AG191" t="s">
        <v>84</v>
      </c>
    </row>
    <row r="192" spans="1:35" x14ac:dyDescent="0.2">
      <c r="A192" s="1" t="s">
        <v>37</v>
      </c>
      <c r="B192" t="s">
        <v>35</v>
      </c>
      <c r="C192" s="7" t="s">
        <v>110</v>
      </c>
      <c r="D192" s="9">
        <v>7</v>
      </c>
      <c r="E192" s="10" t="s">
        <v>38</v>
      </c>
      <c r="F192" s="1" t="s">
        <v>36</v>
      </c>
      <c r="G192" s="1" t="s">
        <v>80</v>
      </c>
      <c r="I192" s="18">
        <v>44869</v>
      </c>
      <c r="J192" s="3">
        <v>2.48</v>
      </c>
      <c r="K192" s="3">
        <v>2.44</v>
      </c>
      <c r="L192" s="3">
        <v>1.64</v>
      </c>
      <c r="M192" s="2">
        <f t="shared" si="6"/>
        <v>8.1059122320511552</v>
      </c>
      <c r="N192">
        <f>100</f>
        <v>100</v>
      </c>
      <c r="R192" s="18">
        <v>44910</v>
      </c>
      <c r="S192" s="3">
        <v>2.38</v>
      </c>
      <c r="T192" s="3">
        <v>2.99</v>
      </c>
      <c r="U192" s="3">
        <v>1.88</v>
      </c>
      <c r="V192" s="2">
        <f t="shared" si="7"/>
        <v>11.083189772381161</v>
      </c>
      <c r="W192" s="2">
        <f>100</f>
        <v>100</v>
      </c>
      <c r="Y192" s="4"/>
      <c r="AA192" s="18">
        <v>44967</v>
      </c>
      <c r="AE192" s="2" t="str">
        <f t="shared" si="8"/>
        <v/>
      </c>
      <c r="AF192" s="16">
        <v>0</v>
      </c>
      <c r="AG192" t="s">
        <v>84</v>
      </c>
    </row>
    <row r="193" spans="1:33" x14ac:dyDescent="0.2">
      <c r="A193" s="1" t="s">
        <v>37</v>
      </c>
      <c r="B193" t="s">
        <v>35</v>
      </c>
      <c r="C193" s="7" t="s">
        <v>110</v>
      </c>
      <c r="D193" s="9">
        <v>8</v>
      </c>
      <c r="E193" s="10" t="s">
        <v>38</v>
      </c>
      <c r="F193" s="1" t="s">
        <v>36</v>
      </c>
      <c r="G193" s="1" t="s">
        <v>80</v>
      </c>
      <c r="I193" s="18">
        <v>44869</v>
      </c>
      <c r="J193" s="3">
        <v>1.95</v>
      </c>
      <c r="K193" s="3">
        <v>1.51</v>
      </c>
      <c r="L193" s="3">
        <v>1.38</v>
      </c>
      <c r="M193" s="2">
        <f t="shared" si="6"/>
        <v>3.1978654502495152</v>
      </c>
      <c r="N193">
        <f>100</f>
        <v>100</v>
      </c>
      <c r="R193" s="18">
        <v>44910</v>
      </c>
      <c r="S193" s="3">
        <v>2</v>
      </c>
      <c r="T193" s="3">
        <v>1.54</v>
      </c>
      <c r="U193" s="3">
        <v>1.1499999999999999</v>
      </c>
      <c r="V193" s="2">
        <f t="shared" si="7"/>
        <v>2.8416098250801376</v>
      </c>
      <c r="W193" s="2">
        <f>(90+95)/2</f>
        <v>92.5</v>
      </c>
      <c r="Y193" s="4"/>
      <c r="AA193" s="18">
        <v>44967</v>
      </c>
      <c r="AE193" s="2" t="str">
        <f t="shared" si="8"/>
        <v/>
      </c>
      <c r="AF193" s="16">
        <v>0</v>
      </c>
      <c r="AG193" t="s">
        <v>84</v>
      </c>
    </row>
    <row r="194" spans="1:33" x14ac:dyDescent="0.2">
      <c r="A194" s="1" t="s">
        <v>37</v>
      </c>
      <c r="B194" t="s">
        <v>35</v>
      </c>
      <c r="C194" s="8" t="s">
        <v>111</v>
      </c>
      <c r="D194" s="9">
        <v>1</v>
      </c>
      <c r="E194" s="10" t="s">
        <v>38</v>
      </c>
      <c r="F194" s="1" t="s">
        <v>36</v>
      </c>
      <c r="G194" s="1" t="s">
        <v>80</v>
      </c>
      <c r="I194" s="18">
        <v>44867</v>
      </c>
      <c r="J194" s="3">
        <v>1.88</v>
      </c>
      <c r="K194" s="3">
        <v>1.65</v>
      </c>
      <c r="L194" s="3">
        <v>1.1200000000000001</v>
      </c>
      <c r="M194" s="2">
        <f t="shared" ref="M194:M257" si="9">IF(N194=0,"",PI()*((K194+L194)/4)^2*J194)</f>
        <v>2.8323523369281718</v>
      </c>
      <c r="N194">
        <f>100</f>
        <v>100</v>
      </c>
      <c r="R194" s="18">
        <v>44910</v>
      </c>
      <c r="S194" s="3">
        <v>1.97</v>
      </c>
      <c r="T194" s="3">
        <v>2.06</v>
      </c>
      <c r="U194" s="3">
        <v>1.68</v>
      </c>
      <c r="V194" s="2">
        <f t="shared" ref="V194:V257" si="10">IF(W194=0,"",PI()*((T194+U194)/4)^2*S194)</f>
        <v>5.4105239100415385</v>
      </c>
      <c r="W194" s="2">
        <f>100</f>
        <v>100</v>
      </c>
      <c r="Y194" s="4"/>
      <c r="AA194" s="18">
        <v>44967</v>
      </c>
      <c r="AE194" s="2" t="str">
        <f t="shared" ref="AE194:AE257" si="11">IF(AF194=0,"",PI()*((AC194+AD194)/4)^2*AB194)</f>
        <v/>
      </c>
      <c r="AF194" s="16">
        <v>0</v>
      </c>
      <c r="AG194" t="s">
        <v>84</v>
      </c>
    </row>
    <row r="195" spans="1:33" x14ac:dyDescent="0.2">
      <c r="A195" s="1" t="s">
        <v>37</v>
      </c>
      <c r="B195" t="s">
        <v>35</v>
      </c>
      <c r="C195" s="8" t="s">
        <v>111</v>
      </c>
      <c r="D195" s="9">
        <v>2</v>
      </c>
      <c r="E195" s="10" t="s">
        <v>38</v>
      </c>
      <c r="F195" s="1" t="s">
        <v>36</v>
      </c>
      <c r="G195" s="1" t="s">
        <v>80</v>
      </c>
      <c r="I195" s="18">
        <v>44867</v>
      </c>
      <c r="J195" s="3">
        <v>2.3199999999999998</v>
      </c>
      <c r="K195" s="3">
        <v>1.42</v>
      </c>
      <c r="L195" s="3">
        <v>1.1299999999999999</v>
      </c>
      <c r="M195" s="2">
        <f t="shared" si="9"/>
        <v>2.9620899033453059</v>
      </c>
      <c r="N195">
        <f>100</f>
        <v>100</v>
      </c>
      <c r="R195" s="18">
        <v>44910</v>
      </c>
      <c r="S195" s="3">
        <v>2.56</v>
      </c>
      <c r="T195" s="3">
        <v>1.76</v>
      </c>
      <c r="U195" s="3">
        <v>1.36</v>
      </c>
      <c r="V195" s="2">
        <f t="shared" si="10"/>
        <v>4.8930431243367183</v>
      </c>
      <c r="W195" s="2">
        <f>100</f>
        <v>100</v>
      </c>
      <c r="Y195" s="4"/>
      <c r="AA195" s="18">
        <v>44967</v>
      </c>
      <c r="AE195" s="2" t="str">
        <f t="shared" si="11"/>
        <v/>
      </c>
      <c r="AF195" s="16">
        <v>0</v>
      </c>
      <c r="AG195" t="s">
        <v>84</v>
      </c>
    </row>
    <row r="196" spans="1:33" x14ac:dyDescent="0.2">
      <c r="A196" s="1" t="s">
        <v>37</v>
      </c>
      <c r="B196" t="s">
        <v>35</v>
      </c>
      <c r="C196" s="8" t="s">
        <v>111</v>
      </c>
      <c r="D196" s="9">
        <v>3</v>
      </c>
      <c r="E196" s="10" t="s">
        <v>38</v>
      </c>
      <c r="F196" s="1" t="s">
        <v>36</v>
      </c>
      <c r="G196" s="1" t="s">
        <v>80</v>
      </c>
      <c r="I196" s="18">
        <v>44867</v>
      </c>
      <c r="J196" s="3">
        <v>2.06</v>
      </c>
      <c r="K196" s="3">
        <v>1.72</v>
      </c>
      <c r="L196" s="3">
        <v>1.1000000000000001</v>
      </c>
      <c r="M196" s="2">
        <f t="shared" si="9"/>
        <v>3.2165871826199623</v>
      </c>
      <c r="N196">
        <f>100</f>
        <v>100</v>
      </c>
      <c r="R196" s="18">
        <v>44910</v>
      </c>
      <c r="S196" s="3">
        <v>2.39</v>
      </c>
      <c r="T196" s="3">
        <v>1.77</v>
      </c>
      <c r="U196" s="3">
        <v>1.22</v>
      </c>
      <c r="V196" s="2">
        <f t="shared" si="10"/>
        <v>4.1953690270522435</v>
      </c>
      <c r="W196" s="2">
        <f>(100+95)/2</f>
        <v>97.5</v>
      </c>
      <c r="Y196" s="4"/>
      <c r="AA196" s="18">
        <v>44967</v>
      </c>
      <c r="AE196" s="2" t="str">
        <f t="shared" si="11"/>
        <v/>
      </c>
      <c r="AF196" s="16">
        <v>0</v>
      </c>
      <c r="AG196" t="s">
        <v>84</v>
      </c>
    </row>
    <row r="197" spans="1:33" x14ac:dyDescent="0.2">
      <c r="A197" s="1" t="s">
        <v>37</v>
      </c>
      <c r="B197" t="s">
        <v>35</v>
      </c>
      <c r="C197" s="8" t="s">
        <v>111</v>
      </c>
      <c r="D197" s="9">
        <v>4</v>
      </c>
      <c r="E197" s="10" t="s">
        <v>38</v>
      </c>
      <c r="F197" s="1" t="s">
        <v>36</v>
      </c>
      <c r="G197" s="1" t="s">
        <v>80</v>
      </c>
      <c r="I197" s="18">
        <v>44867</v>
      </c>
      <c r="J197" s="3">
        <v>1.97</v>
      </c>
      <c r="K197" s="3">
        <v>1.94</v>
      </c>
      <c r="L197" s="3">
        <v>0.96</v>
      </c>
      <c r="M197" s="2">
        <f t="shared" si="9"/>
        <v>3.2530602879299759</v>
      </c>
      <c r="N197">
        <f>100</f>
        <v>100</v>
      </c>
      <c r="R197" s="18">
        <v>44910</v>
      </c>
      <c r="S197" s="3">
        <v>2.4700000000000002</v>
      </c>
      <c r="T197" s="3">
        <v>2.41</v>
      </c>
      <c r="U197" s="3">
        <v>1.29</v>
      </c>
      <c r="V197" s="2">
        <f t="shared" si="10"/>
        <v>6.6394222791425852</v>
      </c>
      <c r="W197" s="2">
        <f>100</f>
        <v>100</v>
      </c>
      <c r="Y197" s="4"/>
      <c r="AA197" s="18">
        <v>44967</v>
      </c>
      <c r="AE197" s="2" t="str">
        <f t="shared" si="11"/>
        <v/>
      </c>
      <c r="AF197" s="16">
        <v>0</v>
      </c>
      <c r="AG197" t="s">
        <v>84</v>
      </c>
    </row>
    <row r="198" spans="1:33" x14ac:dyDescent="0.2">
      <c r="A198" s="1" t="s">
        <v>37</v>
      </c>
      <c r="B198" t="s">
        <v>35</v>
      </c>
      <c r="C198" s="8" t="s">
        <v>111</v>
      </c>
      <c r="D198" s="9">
        <v>5</v>
      </c>
      <c r="E198" s="10" t="s">
        <v>38</v>
      </c>
      <c r="F198" s="1" t="s">
        <v>36</v>
      </c>
      <c r="G198" s="1" t="s">
        <v>80</v>
      </c>
      <c r="I198" s="18">
        <v>44867</v>
      </c>
      <c r="J198" s="3">
        <v>2.13</v>
      </c>
      <c r="K198" s="3">
        <v>2.2799999999999998</v>
      </c>
      <c r="L198" s="3">
        <v>1.5</v>
      </c>
      <c r="M198" s="2">
        <f t="shared" si="9"/>
        <v>5.9757592602754119</v>
      </c>
      <c r="N198">
        <f>100</f>
        <v>100</v>
      </c>
      <c r="R198" s="18">
        <v>44910</v>
      </c>
      <c r="V198" s="2" t="str">
        <f t="shared" si="10"/>
        <v/>
      </c>
      <c r="W198" s="2">
        <v>0</v>
      </c>
      <c r="X198" t="s">
        <v>83</v>
      </c>
      <c r="Y198" s="4"/>
      <c r="AA198" s="18">
        <v>44967</v>
      </c>
      <c r="AE198" s="2" t="str">
        <f t="shared" si="11"/>
        <v/>
      </c>
      <c r="AF198" s="16">
        <v>0</v>
      </c>
      <c r="AG198" t="s">
        <v>83</v>
      </c>
    </row>
    <row r="199" spans="1:33" x14ac:dyDescent="0.2">
      <c r="A199" s="1" t="s">
        <v>37</v>
      </c>
      <c r="B199" t="s">
        <v>35</v>
      </c>
      <c r="C199" s="8" t="s">
        <v>111</v>
      </c>
      <c r="D199" s="9">
        <v>6</v>
      </c>
      <c r="E199" s="10" t="s">
        <v>38</v>
      </c>
      <c r="F199" s="1" t="s">
        <v>36</v>
      </c>
      <c r="G199" s="1" t="s">
        <v>80</v>
      </c>
      <c r="I199" s="18">
        <v>44867</v>
      </c>
      <c r="J199" s="3">
        <v>2.6</v>
      </c>
      <c r="K199" s="3">
        <v>2.2000000000000002</v>
      </c>
      <c r="L199" s="3">
        <v>0.89</v>
      </c>
      <c r="M199" s="2">
        <f t="shared" si="9"/>
        <v>4.874389132557865</v>
      </c>
      <c r="N199">
        <f>100</f>
        <v>100</v>
      </c>
      <c r="R199" s="18">
        <v>44910</v>
      </c>
      <c r="S199" s="3">
        <v>2.78</v>
      </c>
      <c r="T199" s="3">
        <v>2.5</v>
      </c>
      <c r="U199" s="3">
        <v>1.23</v>
      </c>
      <c r="V199" s="2">
        <f t="shared" si="10"/>
        <v>7.5943804447349885</v>
      </c>
      <c r="W199" s="2">
        <f>(100+95)/2</f>
        <v>97.5</v>
      </c>
      <c r="Y199" s="4"/>
      <c r="AA199" s="18">
        <v>44967</v>
      </c>
      <c r="AE199" s="2" t="str">
        <f t="shared" si="11"/>
        <v/>
      </c>
      <c r="AF199" s="16">
        <v>0</v>
      </c>
      <c r="AG199" t="s">
        <v>84</v>
      </c>
    </row>
    <row r="200" spans="1:33" x14ac:dyDescent="0.2">
      <c r="A200" s="1" t="s">
        <v>37</v>
      </c>
      <c r="B200" t="s">
        <v>35</v>
      </c>
      <c r="C200" s="8" t="s">
        <v>111</v>
      </c>
      <c r="D200" s="9">
        <v>7</v>
      </c>
      <c r="E200" s="10" t="s">
        <v>38</v>
      </c>
      <c r="F200" s="1" t="s">
        <v>36</v>
      </c>
      <c r="G200" s="1" t="s">
        <v>80</v>
      </c>
      <c r="I200" s="18">
        <v>44867</v>
      </c>
      <c r="J200" s="3">
        <v>2.4500000000000002</v>
      </c>
      <c r="K200" s="3">
        <v>2.29</v>
      </c>
      <c r="L200" s="3">
        <v>1.02</v>
      </c>
      <c r="M200" s="2">
        <f t="shared" si="9"/>
        <v>5.2705017510242556</v>
      </c>
      <c r="N200">
        <f>100</f>
        <v>100</v>
      </c>
      <c r="R200" s="18">
        <v>44910</v>
      </c>
      <c r="S200" s="3">
        <v>2.37</v>
      </c>
      <c r="T200" s="3">
        <v>2.12</v>
      </c>
      <c r="U200" s="3">
        <v>1.23</v>
      </c>
      <c r="V200" s="2">
        <f t="shared" si="10"/>
        <v>5.2223725515712589</v>
      </c>
      <c r="W200" s="2">
        <f>100</f>
        <v>100</v>
      </c>
      <c r="Y200" s="4"/>
      <c r="AA200" s="18">
        <v>44967</v>
      </c>
      <c r="AE200" s="2" t="str">
        <f t="shared" si="11"/>
        <v/>
      </c>
      <c r="AF200" s="16">
        <v>0</v>
      </c>
      <c r="AG200" t="s">
        <v>84</v>
      </c>
    </row>
    <row r="201" spans="1:33" x14ac:dyDescent="0.2">
      <c r="A201" s="1" t="s">
        <v>37</v>
      </c>
      <c r="B201" t="s">
        <v>35</v>
      </c>
      <c r="C201" s="8" t="s">
        <v>111</v>
      </c>
      <c r="D201" s="9">
        <v>8</v>
      </c>
      <c r="E201" s="10" t="s">
        <v>38</v>
      </c>
      <c r="F201" s="1" t="s">
        <v>36</v>
      </c>
      <c r="G201" s="1" t="s">
        <v>80</v>
      </c>
      <c r="I201" s="18">
        <v>44867</v>
      </c>
      <c r="J201" s="3">
        <v>2.2400000000000002</v>
      </c>
      <c r="K201" s="3">
        <v>1.22</v>
      </c>
      <c r="L201" s="3">
        <v>1.41</v>
      </c>
      <c r="M201" s="2">
        <f t="shared" si="9"/>
        <v>3.0422115115861335</v>
      </c>
      <c r="N201">
        <f>100</f>
        <v>100</v>
      </c>
      <c r="R201" s="18">
        <v>44910</v>
      </c>
      <c r="S201" s="3">
        <v>2.68</v>
      </c>
      <c r="T201" s="3">
        <v>1.49</v>
      </c>
      <c r="U201" s="3">
        <v>1.07</v>
      </c>
      <c r="V201" s="2">
        <f t="shared" si="10"/>
        <v>3.4486142204398167</v>
      </c>
      <c r="W201" s="2">
        <f>100</f>
        <v>100</v>
      </c>
      <c r="Y201" s="4"/>
      <c r="AA201" s="18">
        <v>44967</v>
      </c>
      <c r="AE201" s="2" t="str">
        <f t="shared" si="11"/>
        <v/>
      </c>
      <c r="AF201" s="16">
        <v>0</v>
      </c>
      <c r="AG201" t="s">
        <v>84</v>
      </c>
    </row>
    <row r="202" spans="1:33" x14ac:dyDescent="0.2">
      <c r="A202" s="1" t="s">
        <v>37</v>
      </c>
      <c r="B202" t="s">
        <v>35</v>
      </c>
      <c r="C202" s="8" t="s">
        <v>112</v>
      </c>
      <c r="D202" s="9">
        <v>1</v>
      </c>
      <c r="E202" s="10" t="s">
        <v>38</v>
      </c>
      <c r="F202" s="1" t="s">
        <v>36</v>
      </c>
      <c r="G202" s="1" t="s">
        <v>80</v>
      </c>
      <c r="I202" s="18">
        <v>44869</v>
      </c>
      <c r="J202" s="3">
        <v>2.52</v>
      </c>
      <c r="K202" s="3">
        <v>1.34</v>
      </c>
      <c r="L202" s="3">
        <v>1.35</v>
      </c>
      <c r="M202" s="2">
        <f t="shared" si="9"/>
        <v>3.5804283796009746</v>
      </c>
      <c r="N202">
        <f>100</f>
        <v>100</v>
      </c>
      <c r="R202" s="18">
        <v>44910</v>
      </c>
      <c r="S202" s="3">
        <v>2.72</v>
      </c>
      <c r="T202" s="3">
        <v>1.7</v>
      </c>
      <c r="U202" s="3">
        <v>1.46</v>
      </c>
      <c r="V202" s="2">
        <f t="shared" si="10"/>
        <v>5.3330168922866612</v>
      </c>
      <c r="W202" s="2">
        <f>100</f>
        <v>100</v>
      </c>
      <c r="Y202" s="4"/>
      <c r="AA202" s="18">
        <v>44967</v>
      </c>
      <c r="AB202" s="3">
        <v>3.53</v>
      </c>
      <c r="AC202" s="3">
        <v>2.5299999999999998</v>
      </c>
      <c r="AD202" s="3">
        <v>1.04</v>
      </c>
      <c r="AE202" s="2">
        <f t="shared" si="11"/>
        <v>8.8336670789937521</v>
      </c>
      <c r="AF202" s="16">
        <v>57.5</v>
      </c>
    </row>
    <row r="203" spans="1:33" x14ac:dyDescent="0.2">
      <c r="A203" s="1" t="s">
        <v>37</v>
      </c>
      <c r="B203" t="s">
        <v>35</v>
      </c>
      <c r="C203" s="8" t="s">
        <v>112</v>
      </c>
      <c r="D203" s="9">
        <v>2</v>
      </c>
      <c r="E203" s="10" t="s">
        <v>38</v>
      </c>
      <c r="F203" s="1" t="s">
        <v>36</v>
      </c>
      <c r="G203" s="1" t="s">
        <v>80</v>
      </c>
      <c r="I203" s="18">
        <v>44869</v>
      </c>
      <c r="J203" s="3">
        <v>1.88</v>
      </c>
      <c r="K203" s="3">
        <v>1.73</v>
      </c>
      <c r="L203" s="3">
        <v>0.97</v>
      </c>
      <c r="M203" s="2">
        <f t="shared" si="9"/>
        <v>2.6910097272486775</v>
      </c>
      <c r="N203">
        <f>100</f>
        <v>100</v>
      </c>
      <c r="R203" s="18">
        <v>44910</v>
      </c>
      <c r="S203" s="3">
        <v>2.0499999999999998</v>
      </c>
      <c r="T203" s="3">
        <v>1.1000000000000001</v>
      </c>
      <c r="U203" s="3">
        <v>1.95</v>
      </c>
      <c r="V203" s="2">
        <f t="shared" si="10"/>
        <v>3.7444102876899397</v>
      </c>
      <c r="W203" s="2">
        <f>100</f>
        <v>100</v>
      </c>
      <c r="Y203" s="4"/>
      <c r="AA203" s="18">
        <v>44967</v>
      </c>
      <c r="AE203" s="2" t="str">
        <f t="shared" si="11"/>
        <v/>
      </c>
      <c r="AF203" s="16">
        <v>0</v>
      </c>
      <c r="AG203" t="s">
        <v>84</v>
      </c>
    </row>
    <row r="204" spans="1:33" x14ac:dyDescent="0.2">
      <c r="A204" s="1" t="s">
        <v>37</v>
      </c>
      <c r="B204" t="s">
        <v>35</v>
      </c>
      <c r="C204" s="8" t="s">
        <v>112</v>
      </c>
      <c r="D204" s="9">
        <v>3</v>
      </c>
      <c r="E204" s="10" t="s">
        <v>38</v>
      </c>
      <c r="F204" s="1" t="s">
        <v>36</v>
      </c>
      <c r="G204" s="1" t="s">
        <v>80</v>
      </c>
      <c r="I204" s="18">
        <v>44869</v>
      </c>
      <c r="J204" s="3">
        <v>2.15</v>
      </c>
      <c r="K204" s="3">
        <v>1.29</v>
      </c>
      <c r="L204" s="3">
        <v>1.4</v>
      </c>
      <c r="M204" s="2">
        <f t="shared" si="9"/>
        <v>3.054730561961148</v>
      </c>
      <c r="N204">
        <f>100</f>
        <v>100</v>
      </c>
      <c r="R204" s="18">
        <v>44910</v>
      </c>
      <c r="S204" s="3">
        <v>2.2200000000000002</v>
      </c>
      <c r="T204" s="3">
        <v>1.1100000000000001</v>
      </c>
      <c r="U204" s="3">
        <v>1.49</v>
      </c>
      <c r="V204" s="2">
        <f t="shared" si="10"/>
        <v>2.9466568294345468</v>
      </c>
      <c r="W204" s="2">
        <f>(95+100)/2</f>
        <v>97.5</v>
      </c>
      <c r="Y204" s="4"/>
      <c r="AA204" s="18">
        <v>44967</v>
      </c>
      <c r="AB204" s="3">
        <v>3.8</v>
      </c>
      <c r="AC204" s="3">
        <v>2.29</v>
      </c>
      <c r="AD204" s="3">
        <v>2.0499999999999998</v>
      </c>
      <c r="AE204" s="2">
        <f t="shared" si="11"/>
        <v>14.053773364164527</v>
      </c>
      <c r="AF204" s="16">
        <v>100</v>
      </c>
    </row>
    <row r="205" spans="1:33" x14ac:dyDescent="0.2">
      <c r="A205" s="1" t="s">
        <v>37</v>
      </c>
      <c r="B205" t="s">
        <v>35</v>
      </c>
      <c r="C205" s="8" t="s">
        <v>112</v>
      </c>
      <c r="D205" s="9">
        <v>4</v>
      </c>
      <c r="E205" s="10" t="s">
        <v>38</v>
      </c>
      <c r="F205" s="1" t="s">
        <v>36</v>
      </c>
      <c r="G205" s="1" t="s">
        <v>80</v>
      </c>
      <c r="I205" s="18">
        <v>44869</v>
      </c>
      <c r="J205" s="3">
        <v>2.75</v>
      </c>
      <c r="K205" s="3">
        <v>1.54</v>
      </c>
      <c r="L205" s="3">
        <v>1.0900000000000001</v>
      </c>
      <c r="M205" s="2">
        <f t="shared" si="9"/>
        <v>3.7348578825276189</v>
      </c>
      <c r="N205">
        <f>100</f>
        <v>100</v>
      </c>
      <c r="Q205" t="s">
        <v>81</v>
      </c>
      <c r="R205" s="18">
        <v>44910</v>
      </c>
      <c r="S205" s="3">
        <v>2.97</v>
      </c>
      <c r="T205" s="3">
        <v>2.29</v>
      </c>
      <c r="U205" s="3">
        <v>1.9</v>
      </c>
      <c r="V205" s="2">
        <f t="shared" si="10"/>
        <v>10.237982557093291</v>
      </c>
      <c r="W205" s="2">
        <f>100</f>
        <v>100</v>
      </c>
      <c r="Y205" s="4"/>
      <c r="AA205" s="18">
        <v>44967</v>
      </c>
      <c r="AB205" s="3">
        <v>2.86</v>
      </c>
      <c r="AC205" s="3">
        <v>1.7</v>
      </c>
      <c r="AD205" s="3">
        <v>2.11</v>
      </c>
      <c r="AE205" s="2">
        <f t="shared" si="11"/>
        <v>8.1516565699809931</v>
      </c>
      <c r="AF205" s="16">
        <v>87.5</v>
      </c>
    </row>
    <row r="206" spans="1:33" x14ac:dyDescent="0.2">
      <c r="A206" s="1" t="s">
        <v>37</v>
      </c>
      <c r="B206" t="s">
        <v>35</v>
      </c>
      <c r="C206" s="8" t="s">
        <v>112</v>
      </c>
      <c r="D206" s="9">
        <v>5</v>
      </c>
      <c r="E206" s="10" t="s">
        <v>38</v>
      </c>
      <c r="F206" s="1" t="s">
        <v>36</v>
      </c>
      <c r="G206" s="1" t="s">
        <v>80</v>
      </c>
      <c r="I206" s="18">
        <v>44869</v>
      </c>
      <c r="J206" s="3">
        <v>2.17</v>
      </c>
      <c r="K206" s="3">
        <v>1.4</v>
      </c>
      <c r="L206" s="3">
        <v>1.18</v>
      </c>
      <c r="M206" s="2">
        <f t="shared" si="9"/>
        <v>2.8361489516500353</v>
      </c>
      <c r="N206">
        <f>100</f>
        <v>100</v>
      </c>
      <c r="R206" s="18">
        <v>44910</v>
      </c>
      <c r="S206" s="3">
        <v>2.64</v>
      </c>
      <c r="T206" s="3">
        <v>1.56</v>
      </c>
      <c r="U206" s="3">
        <v>1.72</v>
      </c>
      <c r="V206" s="2">
        <f t="shared" si="10"/>
        <v>5.5767542167227724</v>
      </c>
      <c r="W206" s="2">
        <f>100</f>
        <v>100</v>
      </c>
      <c r="Y206" s="4"/>
      <c r="AA206" s="18">
        <v>44967</v>
      </c>
      <c r="AB206" s="3">
        <v>1.96</v>
      </c>
      <c r="AC206" s="3">
        <v>1.49</v>
      </c>
      <c r="AD206" s="3">
        <v>1.98</v>
      </c>
      <c r="AE206" s="2">
        <f t="shared" si="11"/>
        <v>4.6338813653696436</v>
      </c>
      <c r="AF206" s="16">
        <v>76.5</v>
      </c>
    </row>
    <row r="207" spans="1:33" x14ac:dyDescent="0.2">
      <c r="A207" s="1" t="s">
        <v>37</v>
      </c>
      <c r="B207" t="s">
        <v>35</v>
      </c>
      <c r="C207" s="8" t="s">
        <v>112</v>
      </c>
      <c r="D207" s="9">
        <v>6</v>
      </c>
      <c r="E207" s="10" t="s">
        <v>38</v>
      </c>
      <c r="F207" s="1" t="s">
        <v>36</v>
      </c>
      <c r="G207" s="1" t="s">
        <v>80</v>
      </c>
      <c r="I207" s="18">
        <v>44869</v>
      </c>
      <c r="J207" s="3">
        <v>2.4900000000000002</v>
      </c>
      <c r="K207" s="3">
        <v>1.49</v>
      </c>
      <c r="L207" s="3">
        <v>1.96</v>
      </c>
      <c r="M207" s="2">
        <f t="shared" si="9"/>
        <v>5.8192555207992358</v>
      </c>
      <c r="N207">
        <f>100</f>
        <v>100</v>
      </c>
      <c r="R207" s="18">
        <v>44910</v>
      </c>
      <c r="S207" s="3">
        <v>2.2799999999999998</v>
      </c>
      <c r="T207" s="3">
        <v>1.22</v>
      </c>
      <c r="U207" s="3">
        <v>1.22</v>
      </c>
      <c r="V207" s="2">
        <f t="shared" si="10"/>
        <v>2.6652895081937373</v>
      </c>
      <c r="W207" s="2">
        <f>100</f>
        <v>100</v>
      </c>
      <c r="Y207" s="4"/>
      <c r="AA207" s="18">
        <v>44967</v>
      </c>
      <c r="AB207" s="3">
        <v>3.61</v>
      </c>
      <c r="AC207" s="3">
        <v>2.41</v>
      </c>
      <c r="AD207" s="3">
        <v>2.64</v>
      </c>
      <c r="AE207" s="2">
        <f t="shared" si="11"/>
        <v>18.076729037494196</v>
      </c>
      <c r="AF207" s="16">
        <v>99</v>
      </c>
    </row>
    <row r="208" spans="1:33" x14ac:dyDescent="0.2">
      <c r="A208" s="1" t="s">
        <v>37</v>
      </c>
      <c r="B208" t="s">
        <v>35</v>
      </c>
      <c r="C208" s="8" t="s">
        <v>112</v>
      </c>
      <c r="D208" s="9">
        <v>7</v>
      </c>
      <c r="E208" s="10" t="s">
        <v>38</v>
      </c>
      <c r="F208" s="1" t="s">
        <v>36</v>
      </c>
      <c r="G208" s="1" t="s">
        <v>80</v>
      </c>
      <c r="I208" s="18">
        <v>44869</v>
      </c>
      <c r="J208" s="3">
        <v>1.96</v>
      </c>
      <c r="K208" s="3">
        <v>1.67</v>
      </c>
      <c r="L208" s="3">
        <v>1.35</v>
      </c>
      <c r="M208" s="2">
        <f t="shared" si="9"/>
        <v>3.5099412506305425</v>
      </c>
      <c r="N208">
        <f>100</f>
        <v>100</v>
      </c>
      <c r="R208" s="18">
        <v>44910</v>
      </c>
      <c r="S208" s="3">
        <v>2.69</v>
      </c>
      <c r="T208" s="3">
        <v>2.4700000000000002</v>
      </c>
      <c r="U208" s="3">
        <v>2.0499999999999998</v>
      </c>
      <c r="V208" s="2">
        <f t="shared" si="10"/>
        <v>10.790934083702087</v>
      </c>
      <c r="W208" s="2">
        <f>100</f>
        <v>100</v>
      </c>
      <c r="Y208" s="4"/>
      <c r="AA208" s="18">
        <v>44967</v>
      </c>
      <c r="AB208" s="3">
        <v>3.48</v>
      </c>
      <c r="AC208" s="3">
        <v>2.34</v>
      </c>
      <c r="AD208" s="3">
        <v>2.33</v>
      </c>
      <c r="AE208" s="2">
        <f t="shared" si="11"/>
        <v>14.901942904975188</v>
      </c>
      <c r="AF208" s="16">
        <v>100</v>
      </c>
    </row>
    <row r="209" spans="1:33" x14ac:dyDescent="0.2">
      <c r="A209" s="1" t="s">
        <v>37</v>
      </c>
      <c r="B209" t="s">
        <v>35</v>
      </c>
      <c r="C209" s="8" t="s">
        <v>112</v>
      </c>
      <c r="D209" s="9">
        <v>8</v>
      </c>
      <c r="E209" s="10" t="s">
        <v>38</v>
      </c>
      <c r="F209" s="1" t="s">
        <v>36</v>
      </c>
      <c r="G209" s="1" t="s">
        <v>80</v>
      </c>
      <c r="I209" s="18">
        <v>44869</v>
      </c>
      <c r="J209" s="3">
        <v>1.82</v>
      </c>
      <c r="K209" s="3">
        <v>1.21</v>
      </c>
      <c r="L209" s="3">
        <v>1.2</v>
      </c>
      <c r="M209" s="2">
        <f t="shared" si="9"/>
        <v>2.0755603381370675</v>
      </c>
      <c r="N209">
        <f>100</f>
        <v>100</v>
      </c>
      <c r="R209" s="18">
        <v>44910</v>
      </c>
      <c r="S209" s="3">
        <v>2.42</v>
      </c>
      <c r="T209" s="3">
        <v>1.78</v>
      </c>
      <c r="U209" s="3">
        <v>1.22</v>
      </c>
      <c r="V209" s="2">
        <f t="shared" si="10"/>
        <v>4.2764929996991059</v>
      </c>
      <c r="W209" s="2">
        <f>100</f>
        <v>100</v>
      </c>
      <c r="Y209" s="4"/>
      <c r="AA209" s="18">
        <v>44967</v>
      </c>
      <c r="AB209" s="3">
        <v>2.64</v>
      </c>
      <c r="AC209" s="3">
        <v>1.4</v>
      </c>
      <c r="AD209" s="3">
        <v>1.49</v>
      </c>
      <c r="AE209" s="2">
        <f t="shared" si="11"/>
        <v>4.3294178403378059</v>
      </c>
      <c r="AF209" s="16">
        <v>82.5</v>
      </c>
    </row>
    <row r="210" spans="1:33" x14ac:dyDescent="0.2">
      <c r="A210" s="1" t="s">
        <v>37</v>
      </c>
      <c r="B210" t="s">
        <v>35</v>
      </c>
      <c r="C210" s="8" t="s">
        <v>113</v>
      </c>
      <c r="D210" s="9">
        <v>1</v>
      </c>
      <c r="E210" s="10" t="s">
        <v>38</v>
      </c>
      <c r="F210" s="1" t="s">
        <v>36</v>
      </c>
      <c r="G210" s="1" t="s">
        <v>80</v>
      </c>
      <c r="I210" s="18">
        <v>44869</v>
      </c>
      <c r="J210" s="3">
        <v>2.5299999999999998</v>
      </c>
      <c r="K210" s="3">
        <v>2.5099999999999998</v>
      </c>
      <c r="L210" s="3">
        <v>1.57</v>
      </c>
      <c r="M210" s="2">
        <f t="shared" si="9"/>
        <v>8.2693378818908965</v>
      </c>
      <c r="N210">
        <f>100</f>
        <v>100</v>
      </c>
      <c r="R210" s="18">
        <v>44910</v>
      </c>
      <c r="S210" s="3">
        <v>2.8</v>
      </c>
      <c r="T210" s="3">
        <v>1.83</v>
      </c>
      <c r="U210" s="3">
        <v>1.74</v>
      </c>
      <c r="V210" s="2">
        <f t="shared" si="10"/>
        <v>7.0068747368788973</v>
      </c>
      <c r="W210" s="2">
        <f>100</f>
        <v>100</v>
      </c>
      <c r="Y210" s="4"/>
      <c r="AA210" s="18">
        <v>44967</v>
      </c>
      <c r="AE210" s="2" t="str">
        <f t="shared" si="11"/>
        <v/>
      </c>
      <c r="AF210" s="16">
        <v>0</v>
      </c>
      <c r="AG210" t="s">
        <v>84</v>
      </c>
    </row>
    <row r="211" spans="1:33" x14ac:dyDescent="0.2">
      <c r="A211" s="1" t="s">
        <v>37</v>
      </c>
      <c r="B211" t="s">
        <v>35</v>
      </c>
      <c r="C211" s="8" t="s">
        <v>113</v>
      </c>
      <c r="D211" s="9">
        <v>2</v>
      </c>
      <c r="E211" s="10" t="s">
        <v>38</v>
      </c>
      <c r="F211" s="1" t="s">
        <v>36</v>
      </c>
      <c r="G211" s="1" t="s">
        <v>80</v>
      </c>
      <c r="I211" s="18">
        <v>44869</v>
      </c>
      <c r="J211" s="3">
        <v>1.9</v>
      </c>
      <c r="K211" s="3">
        <v>1.54</v>
      </c>
      <c r="L211" s="3">
        <v>1.08</v>
      </c>
      <c r="M211" s="2">
        <f t="shared" si="9"/>
        <v>2.5608613975920864</v>
      </c>
      <c r="N211">
        <f>100</f>
        <v>100</v>
      </c>
      <c r="R211" s="18">
        <v>44910</v>
      </c>
      <c r="S211" s="3">
        <v>1.86</v>
      </c>
      <c r="T211" s="3">
        <v>1.3</v>
      </c>
      <c r="U211" s="3">
        <v>1.34</v>
      </c>
      <c r="V211" s="2">
        <f t="shared" si="10"/>
        <v>2.5453686334209085</v>
      </c>
      <c r="W211" s="2">
        <f>(85+90)/2</f>
        <v>87.5</v>
      </c>
      <c r="Y211" s="4"/>
      <c r="AA211" s="18">
        <v>44967</v>
      </c>
      <c r="AE211" s="2" t="str">
        <f t="shared" si="11"/>
        <v/>
      </c>
      <c r="AF211" s="16">
        <v>0</v>
      </c>
      <c r="AG211" t="s">
        <v>84</v>
      </c>
    </row>
    <row r="212" spans="1:33" x14ac:dyDescent="0.2">
      <c r="A212" s="1" t="s">
        <v>37</v>
      </c>
      <c r="B212" t="s">
        <v>35</v>
      </c>
      <c r="C212" s="8" t="s">
        <v>113</v>
      </c>
      <c r="D212" s="9">
        <v>3</v>
      </c>
      <c r="E212" s="10" t="s">
        <v>38</v>
      </c>
      <c r="F212" s="1" t="s">
        <v>36</v>
      </c>
      <c r="G212" s="1" t="s">
        <v>80</v>
      </c>
      <c r="I212" s="18">
        <v>44869</v>
      </c>
      <c r="J212" s="3">
        <v>1.86</v>
      </c>
      <c r="K212" s="3">
        <v>1.68</v>
      </c>
      <c r="L212" s="3">
        <v>1.84</v>
      </c>
      <c r="M212" s="2">
        <f t="shared" si="9"/>
        <v>4.5250997927482812</v>
      </c>
      <c r="N212">
        <f>100</f>
        <v>100</v>
      </c>
      <c r="R212" s="18">
        <v>44910</v>
      </c>
      <c r="S212" s="3">
        <v>1.85</v>
      </c>
      <c r="T212" s="3">
        <v>1.58</v>
      </c>
      <c r="U212" s="3">
        <v>1.64</v>
      </c>
      <c r="V212" s="2">
        <f t="shared" si="10"/>
        <v>3.766286571783672</v>
      </c>
      <c r="W212" s="2">
        <f>(95+95)/2</f>
        <v>95</v>
      </c>
      <c r="Y212" s="4"/>
      <c r="AA212" s="18">
        <v>44967</v>
      </c>
      <c r="AE212" s="2" t="str">
        <f t="shared" si="11"/>
        <v/>
      </c>
      <c r="AF212" s="16">
        <v>0</v>
      </c>
      <c r="AG212" t="s">
        <v>84</v>
      </c>
    </row>
    <row r="213" spans="1:33" x14ac:dyDescent="0.2">
      <c r="A213" s="1" t="s">
        <v>37</v>
      </c>
      <c r="B213" t="s">
        <v>35</v>
      </c>
      <c r="C213" s="8" t="s">
        <v>113</v>
      </c>
      <c r="D213" s="9">
        <v>4</v>
      </c>
      <c r="E213" s="10" t="s">
        <v>38</v>
      </c>
      <c r="F213" s="1" t="s">
        <v>36</v>
      </c>
      <c r="G213" s="1" t="s">
        <v>80</v>
      </c>
      <c r="I213" s="18">
        <v>44869</v>
      </c>
      <c r="J213" s="3">
        <v>2.41</v>
      </c>
      <c r="K213" s="3">
        <v>2.2200000000000002</v>
      </c>
      <c r="L213" s="3">
        <v>1.1100000000000001</v>
      </c>
      <c r="M213" s="2">
        <f t="shared" si="9"/>
        <v>5.2472940206940244</v>
      </c>
      <c r="N213">
        <f>100</f>
        <v>100</v>
      </c>
      <c r="R213" s="18">
        <v>44910</v>
      </c>
      <c r="S213" s="3">
        <v>2.68</v>
      </c>
      <c r="T213" s="3">
        <v>2.35</v>
      </c>
      <c r="U213" s="3">
        <v>1.44</v>
      </c>
      <c r="V213" s="2">
        <f t="shared" si="10"/>
        <v>7.5586302984343821</v>
      </c>
      <c r="W213" s="2">
        <f>100</f>
        <v>100</v>
      </c>
      <c r="Y213" s="4"/>
      <c r="AA213" s="18">
        <v>44967</v>
      </c>
      <c r="AB213" s="3">
        <v>3.4</v>
      </c>
      <c r="AC213" s="3">
        <v>2.94</v>
      </c>
      <c r="AD213" s="3">
        <v>1.8</v>
      </c>
      <c r="AE213" s="2">
        <f t="shared" si="11"/>
        <v>14.999110009556231</v>
      </c>
      <c r="AF213" s="16">
        <v>87.5</v>
      </c>
    </row>
    <row r="214" spans="1:33" x14ac:dyDescent="0.2">
      <c r="A214" s="1" t="s">
        <v>37</v>
      </c>
      <c r="B214" t="s">
        <v>35</v>
      </c>
      <c r="C214" s="8" t="s">
        <v>113</v>
      </c>
      <c r="D214" s="9">
        <v>5</v>
      </c>
      <c r="E214" s="10" t="s">
        <v>38</v>
      </c>
      <c r="F214" s="1" t="s">
        <v>36</v>
      </c>
      <c r="G214" s="1" t="s">
        <v>80</v>
      </c>
      <c r="I214" s="18">
        <v>44869</v>
      </c>
      <c r="J214" s="3">
        <v>2.3199999999999998</v>
      </c>
      <c r="K214" s="3">
        <v>2.06</v>
      </c>
      <c r="L214" s="3">
        <v>1.7</v>
      </c>
      <c r="M214" s="2">
        <f t="shared" si="9"/>
        <v>6.4401141434117024</v>
      </c>
      <c r="N214">
        <f>100</f>
        <v>100</v>
      </c>
      <c r="R214" s="18">
        <v>44910</v>
      </c>
      <c r="S214" s="3">
        <v>2.4</v>
      </c>
      <c r="T214" s="3">
        <v>2.16</v>
      </c>
      <c r="U214" s="3">
        <v>1.97</v>
      </c>
      <c r="V214" s="2">
        <f t="shared" si="10"/>
        <v>8.037874759952361</v>
      </c>
      <c r="W214" s="2">
        <f>(95+100)/2</f>
        <v>97.5</v>
      </c>
      <c r="Y214" s="4"/>
      <c r="AA214" s="18">
        <v>44967</v>
      </c>
      <c r="AE214" s="2" t="str">
        <f t="shared" si="11"/>
        <v/>
      </c>
      <c r="AF214" s="16">
        <v>0</v>
      </c>
      <c r="AG214" t="s">
        <v>84</v>
      </c>
    </row>
    <row r="215" spans="1:33" x14ac:dyDescent="0.2">
      <c r="A215" s="1" t="s">
        <v>37</v>
      </c>
      <c r="B215" t="s">
        <v>35</v>
      </c>
      <c r="C215" s="8" t="s">
        <v>113</v>
      </c>
      <c r="D215" s="9">
        <v>6</v>
      </c>
      <c r="E215" s="10" t="s">
        <v>38</v>
      </c>
      <c r="F215" s="1" t="s">
        <v>36</v>
      </c>
      <c r="G215" s="1" t="s">
        <v>80</v>
      </c>
      <c r="I215" s="18">
        <v>44869</v>
      </c>
      <c r="J215" s="3">
        <v>2.16</v>
      </c>
      <c r="K215" s="3">
        <v>2.27</v>
      </c>
      <c r="L215" s="3">
        <v>1.6</v>
      </c>
      <c r="M215" s="2">
        <f t="shared" si="9"/>
        <v>6.351928066829112</v>
      </c>
      <c r="N215">
        <f>100</f>
        <v>100</v>
      </c>
      <c r="R215" s="18">
        <v>44910</v>
      </c>
      <c r="S215" s="3">
        <v>2.68</v>
      </c>
      <c r="T215" s="3">
        <v>1.94</v>
      </c>
      <c r="U215" s="3">
        <v>1.74</v>
      </c>
      <c r="V215" s="2">
        <f t="shared" si="10"/>
        <v>7.1262379789557126</v>
      </c>
      <c r="W215" s="2">
        <f>(90+90)/2</f>
        <v>90</v>
      </c>
      <c r="Y215" s="4"/>
      <c r="AA215" s="18">
        <v>44967</v>
      </c>
      <c r="AB215" s="3">
        <v>2.5</v>
      </c>
      <c r="AC215" s="3">
        <v>2.0099999999999998</v>
      </c>
      <c r="AD215" s="3">
        <v>2.2999999999999998</v>
      </c>
      <c r="AE215" s="2">
        <f t="shared" si="11"/>
        <v>9.1185217644295857</v>
      </c>
      <c r="AF215" s="16">
        <v>72.5</v>
      </c>
    </row>
    <row r="216" spans="1:33" x14ac:dyDescent="0.2">
      <c r="A216" s="1" t="s">
        <v>37</v>
      </c>
      <c r="B216" t="s">
        <v>35</v>
      </c>
      <c r="C216" s="8" t="s">
        <v>113</v>
      </c>
      <c r="D216" s="9">
        <v>7</v>
      </c>
      <c r="E216" s="10" t="s">
        <v>38</v>
      </c>
      <c r="F216" s="1" t="s">
        <v>36</v>
      </c>
      <c r="G216" s="1" t="s">
        <v>80</v>
      </c>
      <c r="I216" s="18">
        <v>44869</v>
      </c>
      <c r="J216" s="3">
        <v>2.73</v>
      </c>
      <c r="K216" s="3">
        <v>1.81</v>
      </c>
      <c r="L216" s="3">
        <v>1.05</v>
      </c>
      <c r="M216" s="2">
        <f t="shared" si="9"/>
        <v>4.3845457228248383</v>
      </c>
      <c r="N216">
        <f>100</f>
        <v>100</v>
      </c>
      <c r="R216" s="18">
        <v>44910</v>
      </c>
      <c r="S216" s="3">
        <v>2.4300000000000002</v>
      </c>
      <c r="T216" s="3">
        <v>1.97</v>
      </c>
      <c r="U216" s="3">
        <v>0.97</v>
      </c>
      <c r="V216" s="2">
        <f t="shared" si="10"/>
        <v>4.1241155458238765</v>
      </c>
      <c r="W216" s="2">
        <f>(90+95)/2</f>
        <v>92.5</v>
      </c>
      <c r="Y216" s="4"/>
      <c r="AA216" s="18">
        <v>44967</v>
      </c>
      <c r="AE216" s="2" t="str">
        <f t="shared" si="11"/>
        <v/>
      </c>
      <c r="AF216" s="16">
        <v>0</v>
      </c>
      <c r="AG216" t="s">
        <v>84</v>
      </c>
    </row>
    <row r="217" spans="1:33" x14ac:dyDescent="0.2">
      <c r="A217" s="1" t="s">
        <v>37</v>
      </c>
      <c r="B217" t="s">
        <v>35</v>
      </c>
      <c r="C217" s="8" t="s">
        <v>113</v>
      </c>
      <c r="D217" s="9">
        <v>8</v>
      </c>
      <c r="E217" s="10" t="s">
        <v>38</v>
      </c>
      <c r="F217" s="1" t="s">
        <v>36</v>
      </c>
      <c r="G217" s="1" t="s">
        <v>80</v>
      </c>
      <c r="I217" s="18">
        <v>44869</v>
      </c>
      <c r="J217" s="3">
        <v>2.1800000000000002</v>
      </c>
      <c r="K217" s="3">
        <v>1.76</v>
      </c>
      <c r="L217" s="3">
        <v>1.19</v>
      </c>
      <c r="M217" s="2">
        <f t="shared" si="9"/>
        <v>3.7250354967466306</v>
      </c>
      <c r="N217">
        <f>100</f>
        <v>100</v>
      </c>
      <c r="R217" s="18">
        <v>44910</v>
      </c>
      <c r="S217" s="3">
        <v>2.4500000000000002</v>
      </c>
      <c r="T217" s="3">
        <v>2.16</v>
      </c>
      <c r="U217" s="3">
        <v>1.47</v>
      </c>
      <c r="V217" s="2">
        <f t="shared" si="10"/>
        <v>6.338831748804</v>
      </c>
      <c r="W217" s="2">
        <f>100</f>
        <v>100</v>
      </c>
      <c r="Y217" s="4"/>
      <c r="AA217" s="18">
        <v>44967</v>
      </c>
      <c r="AB217" s="3">
        <v>2.62</v>
      </c>
      <c r="AC217" s="3">
        <v>1.08</v>
      </c>
      <c r="AD217" s="3">
        <v>1.98</v>
      </c>
      <c r="AE217" s="2">
        <f t="shared" si="11"/>
        <v>4.8169710290263676</v>
      </c>
      <c r="AF217" s="16">
        <v>42.5</v>
      </c>
    </row>
    <row r="218" spans="1:33" x14ac:dyDescent="0.2">
      <c r="A218" s="1" t="s">
        <v>37</v>
      </c>
      <c r="B218" t="s">
        <v>35</v>
      </c>
      <c r="C218" s="8" t="s">
        <v>114</v>
      </c>
      <c r="D218" s="9">
        <v>1</v>
      </c>
      <c r="E218" s="10" t="s">
        <v>38</v>
      </c>
      <c r="F218" s="1" t="s">
        <v>36</v>
      </c>
      <c r="G218" s="1" t="s">
        <v>80</v>
      </c>
      <c r="I218" s="18">
        <v>44867</v>
      </c>
      <c r="J218" s="3">
        <v>2.09</v>
      </c>
      <c r="K218" s="3">
        <v>1.46</v>
      </c>
      <c r="L218" s="3">
        <v>1.35</v>
      </c>
      <c r="M218" s="2">
        <f t="shared" si="9"/>
        <v>3.2403268238563538</v>
      </c>
      <c r="N218">
        <f>100</f>
        <v>100</v>
      </c>
      <c r="R218" s="18">
        <v>44910</v>
      </c>
      <c r="S218" s="3">
        <v>2.5299999999999998</v>
      </c>
      <c r="T218" s="3">
        <v>1.83</v>
      </c>
      <c r="U218" s="3">
        <v>1.74</v>
      </c>
      <c r="V218" s="2">
        <f t="shared" si="10"/>
        <v>6.3312118158227184</v>
      </c>
      <c r="W218" s="2">
        <f>100</f>
        <v>100</v>
      </c>
      <c r="Y218" s="4"/>
      <c r="AA218" s="18">
        <v>44967</v>
      </c>
      <c r="AE218" s="2" t="str">
        <f t="shared" si="11"/>
        <v/>
      </c>
      <c r="AF218" s="16">
        <v>0</v>
      </c>
      <c r="AG218" t="s">
        <v>84</v>
      </c>
    </row>
    <row r="219" spans="1:33" x14ac:dyDescent="0.2">
      <c r="A219" s="1" t="s">
        <v>37</v>
      </c>
      <c r="B219" t="s">
        <v>35</v>
      </c>
      <c r="C219" s="8" t="s">
        <v>114</v>
      </c>
      <c r="D219" s="9">
        <v>2</v>
      </c>
      <c r="E219" s="10" t="s">
        <v>38</v>
      </c>
      <c r="F219" s="1" t="s">
        <v>36</v>
      </c>
      <c r="G219" s="1" t="s">
        <v>80</v>
      </c>
      <c r="I219" s="18">
        <v>44867</v>
      </c>
      <c r="J219" s="3">
        <v>1.66</v>
      </c>
      <c r="K219" s="3">
        <v>1.31</v>
      </c>
      <c r="L219" s="3">
        <v>1.1599999999999999</v>
      </c>
      <c r="M219" s="2">
        <f t="shared" si="9"/>
        <v>1.9885287968546685</v>
      </c>
      <c r="N219">
        <f>100</f>
        <v>100</v>
      </c>
      <c r="R219" s="18">
        <v>44910</v>
      </c>
      <c r="S219" s="3">
        <v>1.92</v>
      </c>
      <c r="T219" s="3">
        <v>1.73</v>
      </c>
      <c r="U219" s="3">
        <v>1.06</v>
      </c>
      <c r="V219" s="2">
        <f t="shared" si="10"/>
        <v>2.9345365649769972</v>
      </c>
      <c r="W219" s="2">
        <f>(100+95)/2</f>
        <v>97.5</v>
      </c>
      <c r="Y219" s="4"/>
      <c r="AA219" s="18">
        <v>44967</v>
      </c>
      <c r="AE219" s="2" t="str">
        <f t="shared" si="11"/>
        <v/>
      </c>
      <c r="AF219" s="16">
        <v>0</v>
      </c>
      <c r="AG219" t="s">
        <v>84</v>
      </c>
    </row>
    <row r="220" spans="1:33" x14ac:dyDescent="0.2">
      <c r="A220" s="1" t="s">
        <v>37</v>
      </c>
      <c r="B220" t="s">
        <v>35</v>
      </c>
      <c r="C220" s="8" t="s">
        <v>114</v>
      </c>
      <c r="D220" s="9">
        <v>3</v>
      </c>
      <c r="E220" s="10" t="s">
        <v>38</v>
      </c>
      <c r="F220" s="1" t="s">
        <v>36</v>
      </c>
      <c r="G220" s="1" t="s">
        <v>80</v>
      </c>
      <c r="I220" s="18">
        <v>44867</v>
      </c>
      <c r="J220" s="3">
        <v>1.7</v>
      </c>
      <c r="K220" s="3">
        <v>1.83</v>
      </c>
      <c r="L220" s="3">
        <v>1.1100000000000001</v>
      </c>
      <c r="M220" s="2">
        <f t="shared" si="9"/>
        <v>2.8851837151854292</v>
      </c>
      <c r="N220">
        <f>100</f>
        <v>100</v>
      </c>
      <c r="R220" s="18">
        <v>44910</v>
      </c>
      <c r="S220" s="3">
        <v>2.29</v>
      </c>
      <c r="T220" s="3">
        <v>2.27</v>
      </c>
      <c r="U220" s="3">
        <v>1.23</v>
      </c>
      <c r="V220" s="2">
        <f t="shared" si="10"/>
        <v>5.5080954946767289</v>
      </c>
      <c r="W220" s="2">
        <f>100</f>
        <v>100</v>
      </c>
      <c r="Y220" s="4"/>
      <c r="AA220" s="18">
        <v>44967</v>
      </c>
      <c r="AB220" s="3">
        <v>2.52</v>
      </c>
      <c r="AC220" s="3">
        <v>2.31</v>
      </c>
      <c r="AD220" s="3">
        <v>1.67</v>
      </c>
      <c r="AE220" s="2">
        <f t="shared" si="11"/>
        <v>7.837843272512993</v>
      </c>
      <c r="AF220" s="16">
        <v>52.5</v>
      </c>
    </row>
    <row r="221" spans="1:33" x14ac:dyDescent="0.2">
      <c r="A221" s="1" t="s">
        <v>37</v>
      </c>
      <c r="B221" t="s">
        <v>35</v>
      </c>
      <c r="C221" s="8" t="s">
        <v>114</v>
      </c>
      <c r="D221" s="9">
        <v>4</v>
      </c>
      <c r="E221" s="10" t="s">
        <v>38</v>
      </c>
      <c r="F221" s="1" t="s">
        <v>36</v>
      </c>
      <c r="G221" s="1" t="s">
        <v>80</v>
      </c>
      <c r="I221" s="18">
        <v>44867</v>
      </c>
      <c r="J221" s="3">
        <v>2.2400000000000002</v>
      </c>
      <c r="K221" s="3">
        <v>2.41</v>
      </c>
      <c r="L221" s="3">
        <v>1.2</v>
      </c>
      <c r="M221" s="2">
        <f t="shared" si="9"/>
        <v>5.7318169469186566</v>
      </c>
      <c r="N221">
        <f>100</f>
        <v>100</v>
      </c>
      <c r="R221" s="18">
        <v>44910</v>
      </c>
      <c r="S221" s="3">
        <v>2.75</v>
      </c>
      <c r="T221" s="3">
        <v>3.01</v>
      </c>
      <c r="U221" s="3">
        <v>1.57</v>
      </c>
      <c r="V221" s="2">
        <f t="shared" si="10"/>
        <v>11.326442898849537</v>
      </c>
      <c r="W221" s="2">
        <f>100</f>
        <v>100</v>
      </c>
      <c r="Y221" s="4"/>
      <c r="AA221" s="18">
        <v>44967</v>
      </c>
      <c r="AB221" s="3">
        <v>2.94</v>
      </c>
      <c r="AC221" s="3">
        <v>3.62</v>
      </c>
      <c r="AD221" s="3">
        <v>1.46</v>
      </c>
      <c r="AE221" s="2">
        <f t="shared" si="11"/>
        <v>14.897199885466431</v>
      </c>
      <c r="AF221" s="16">
        <v>82.5</v>
      </c>
    </row>
    <row r="222" spans="1:33" x14ac:dyDescent="0.2">
      <c r="A222" s="1" t="s">
        <v>37</v>
      </c>
      <c r="B222" t="s">
        <v>35</v>
      </c>
      <c r="C222" s="8" t="s">
        <v>114</v>
      </c>
      <c r="D222" s="9">
        <v>5</v>
      </c>
      <c r="E222" s="10" t="s">
        <v>38</v>
      </c>
      <c r="F222" s="1" t="s">
        <v>36</v>
      </c>
      <c r="G222" s="1" t="s">
        <v>80</v>
      </c>
      <c r="I222" s="18">
        <v>44867</v>
      </c>
      <c r="J222" s="3">
        <v>2.2400000000000002</v>
      </c>
      <c r="K222" s="3">
        <v>0.98</v>
      </c>
      <c r="L222" s="3">
        <v>0.77</v>
      </c>
      <c r="M222" s="2">
        <f t="shared" si="9"/>
        <v>1.3469578502266237</v>
      </c>
      <c r="N222">
        <f>100</f>
        <v>100</v>
      </c>
      <c r="R222" s="18">
        <v>44910</v>
      </c>
      <c r="S222" s="3">
        <v>2.56</v>
      </c>
      <c r="T222" s="3">
        <v>1.92</v>
      </c>
      <c r="U222" s="3">
        <v>1.46</v>
      </c>
      <c r="V222" s="2">
        <f t="shared" si="10"/>
        <v>5.7425297778673965</v>
      </c>
      <c r="W222" s="2">
        <f>100</f>
        <v>100</v>
      </c>
      <c r="Y222" s="4"/>
      <c r="AA222" s="18">
        <v>44967</v>
      </c>
      <c r="AE222" s="2" t="str">
        <f t="shared" si="11"/>
        <v/>
      </c>
      <c r="AF222" s="16">
        <v>0</v>
      </c>
      <c r="AG222" t="s">
        <v>84</v>
      </c>
    </row>
    <row r="223" spans="1:33" x14ac:dyDescent="0.2">
      <c r="A223" s="1" t="s">
        <v>37</v>
      </c>
      <c r="B223" t="s">
        <v>35</v>
      </c>
      <c r="C223" s="8" t="s">
        <v>114</v>
      </c>
      <c r="D223" s="9">
        <v>6</v>
      </c>
      <c r="E223" s="10" t="s">
        <v>38</v>
      </c>
      <c r="F223" s="1" t="s">
        <v>36</v>
      </c>
      <c r="G223" s="1" t="s">
        <v>80</v>
      </c>
      <c r="I223" s="18">
        <v>44867</v>
      </c>
      <c r="J223" s="3">
        <v>2.2200000000000002</v>
      </c>
      <c r="K223" s="3">
        <v>1</v>
      </c>
      <c r="L223" s="3">
        <v>1.01</v>
      </c>
      <c r="M223" s="2">
        <f t="shared" si="9"/>
        <v>1.7610633515678267</v>
      </c>
      <c r="N223">
        <f>100</f>
        <v>100</v>
      </c>
      <c r="R223" s="18">
        <v>44910</v>
      </c>
      <c r="S223" s="3">
        <v>2.37</v>
      </c>
      <c r="T223" s="3">
        <v>1.24</v>
      </c>
      <c r="U223" s="3">
        <v>1.35</v>
      </c>
      <c r="V223" s="2">
        <f t="shared" si="10"/>
        <v>3.1216036812827048</v>
      </c>
      <c r="W223" s="2">
        <f>100</f>
        <v>100</v>
      </c>
      <c r="Y223" s="4"/>
      <c r="AA223" s="18">
        <v>44967</v>
      </c>
      <c r="AB223" s="3">
        <v>2.85</v>
      </c>
      <c r="AC223" s="3">
        <v>1.96</v>
      </c>
      <c r="AD223" s="3">
        <v>1.58</v>
      </c>
      <c r="AE223" s="2">
        <f t="shared" si="11"/>
        <v>7.0126356324074175</v>
      </c>
      <c r="AF223" s="16">
        <v>96.5</v>
      </c>
    </row>
    <row r="224" spans="1:33" x14ac:dyDescent="0.2">
      <c r="A224" s="1" t="s">
        <v>37</v>
      </c>
      <c r="B224" t="s">
        <v>35</v>
      </c>
      <c r="C224" s="8" t="s">
        <v>114</v>
      </c>
      <c r="D224" s="9">
        <v>7</v>
      </c>
      <c r="E224" s="10" t="s">
        <v>38</v>
      </c>
      <c r="F224" s="1" t="s">
        <v>36</v>
      </c>
      <c r="G224" s="1" t="s">
        <v>80</v>
      </c>
      <c r="I224" s="18">
        <v>44867</v>
      </c>
      <c r="J224" s="3">
        <v>1.67</v>
      </c>
      <c r="K224" s="3">
        <v>1.05</v>
      </c>
      <c r="L224" s="3">
        <v>0.62</v>
      </c>
      <c r="M224" s="2">
        <f t="shared" si="9"/>
        <v>0.91449072157289235</v>
      </c>
      <c r="N224">
        <f>100</f>
        <v>100</v>
      </c>
      <c r="R224" s="18">
        <v>44910</v>
      </c>
      <c r="S224" s="3">
        <v>2.19</v>
      </c>
      <c r="T224" s="3">
        <v>1.28</v>
      </c>
      <c r="U224" s="3">
        <v>1.17</v>
      </c>
      <c r="V224" s="2">
        <f t="shared" si="10"/>
        <v>2.5811079804967685</v>
      </c>
      <c r="W224" s="2">
        <f>(95+100)/2</f>
        <v>97.5</v>
      </c>
      <c r="Y224" s="4"/>
      <c r="AA224" s="18">
        <v>44967</v>
      </c>
      <c r="AB224" s="3">
        <v>1.99</v>
      </c>
      <c r="AC224" s="3">
        <v>0.86</v>
      </c>
      <c r="AD224" s="3">
        <v>0.78</v>
      </c>
      <c r="AE224" s="2">
        <f t="shared" si="11"/>
        <v>1.0509224328862041</v>
      </c>
      <c r="AF224" s="16">
        <v>16</v>
      </c>
    </row>
    <row r="225" spans="1:33" x14ac:dyDescent="0.2">
      <c r="A225" s="1" t="s">
        <v>37</v>
      </c>
      <c r="B225" t="s">
        <v>35</v>
      </c>
      <c r="C225" s="8" t="s">
        <v>114</v>
      </c>
      <c r="D225" s="9">
        <v>8</v>
      </c>
      <c r="E225" s="10" t="s">
        <v>38</v>
      </c>
      <c r="F225" s="1" t="s">
        <v>36</v>
      </c>
      <c r="G225" s="1" t="s">
        <v>80</v>
      </c>
      <c r="I225" s="18">
        <v>44867</v>
      </c>
      <c r="J225" s="3">
        <v>1.75</v>
      </c>
      <c r="K225" s="3">
        <v>1.46</v>
      </c>
      <c r="L225" s="3">
        <v>0.78</v>
      </c>
      <c r="M225" s="2">
        <f t="shared" si="9"/>
        <v>1.7241060482900785</v>
      </c>
      <c r="N225">
        <f>100</f>
        <v>100</v>
      </c>
      <c r="R225" s="18">
        <v>44910</v>
      </c>
      <c r="S225" s="3">
        <v>2.34</v>
      </c>
      <c r="T225" s="3">
        <v>1.69</v>
      </c>
      <c r="U225" s="3">
        <v>1.36</v>
      </c>
      <c r="V225" s="2">
        <f t="shared" si="10"/>
        <v>4.2741073527777855</v>
      </c>
      <c r="W225" s="2">
        <f>100</f>
        <v>100</v>
      </c>
      <c r="Y225" s="4"/>
      <c r="AA225" s="18">
        <v>44967</v>
      </c>
      <c r="AE225" s="2" t="str">
        <f t="shared" si="11"/>
        <v/>
      </c>
      <c r="AF225" s="16">
        <v>0</v>
      </c>
      <c r="AG225" t="s">
        <v>84</v>
      </c>
    </row>
    <row r="226" spans="1:33" x14ac:dyDescent="0.2">
      <c r="A226" s="1" t="s">
        <v>37</v>
      </c>
      <c r="B226" t="s">
        <v>35</v>
      </c>
      <c r="C226" s="8" t="s">
        <v>115</v>
      </c>
      <c r="D226" s="9">
        <v>1</v>
      </c>
      <c r="E226" s="10" t="s">
        <v>38</v>
      </c>
      <c r="F226" s="1" t="s">
        <v>36</v>
      </c>
      <c r="G226" s="1" t="s">
        <v>80</v>
      </c>
      <c r="I226" s="18">
        <v>44867</v>
      </c>
      <c r="J226" s="3">
        <v>2.08</v>
      </c>
      <c r="K226" s="3">
        <v>1.63</v>
      </c>
      <c r="L226" s="3">
        <v>0.69</v>
      </c>
      <c r="M226" s="2">
        <f t="shared" si="9"/>
        <v>2.1982100788286214</v>
      </c>
      <c r="N226">
        <f>100</f>
        <v>100</v>
      </c>
      <c r="R226" s="18">
        <v>44910</v>
      </c>
      <c r="S226" s="3">
        <v>2.38</v>
      </c>
      <c r="T226" s="3">
        <v>1.77</v>
      </c>
      <c r="U226" s="3">
        <v>0.71</v>
      </c>
      <c r="V226" s="2">
        <f t="shared" si="10"/>
        <v>2.8741551541750012</v>
      </c>
      <c r="W226" s="2">
        <f>100</f>
        <v>100</v>
      </c>
      <c r="Y226" s="4"/>
      <c r="AA226" s="18">
        <v>44967</v>
      </c>
      <c r="AE226" s="2" t="str">
        <f t="shared" si="11"/>
        <v/>
      </c>
      <c r="AF226" s="16">
        <v>0</v>
      </c>
      <c r="AG226" t="s">
        <v>84</v>
      </c>
    </row>
    <row r="227" spans="1:33" x14ac:dyDescent="0.2">
      <c r="A227" s="1" t="s">
        <v>37</v>
      </c>
      <c r="B227" t="s">
        <v>35</v>
      </c>
      <c r="C227" s="8" t="s">
        <v>115</v>
      </c>
      <c r="D227" s="9">
        <v>2</v>
      </c>
      <c r="E227" s="10" t="s">
        <v>38</v>
      </c>
      <c r="F227" s="1" t="s">
        <v>36</v>
      </c>
      <c r="G227" s="1" t="s">
        <v>80</v>
      </c>
      <c r="I227" s="18">
        <v>44867</v>
      </c>
      <c r="J227" s="3">
        <v>1.84</v>
      </c>
      <c r="K227" s="3">
        <v>1.0900000000000001</v>
      </c>
      <c r="L227" s="3">
        <v>1.3</v>
      </c>
      <c r="M227" s="2">
        <f t="shared" si="9"/>
        <v>2.06368551060558</v>
      </c>
      <c r="N227">
        <f>100</f>
        <v>100</v>
      </c>
      <c r="R227" s="18">
        <v>44910</v>
      </c>
      <c r="S227" s="3">
        <v>1.95</v>
      </c>
      <c r="T227" s="3">
        <v>1.22</v>
      </c>
      <c r="U227" s="3">
        <v>1.3</v>
      </c>
      <c r="V227" s="2">
        <f t="shared" si="10"/>
        <v>2.4314513422090882</v>
      </c>
      <c r="W227" s="2">
        <f>(95+100)/2</f>
        <v>97.5</v>
      </c>
      <c r="Y227" s="4"/>
      <c r="AA227" s="18">
        <v>44967</v>
      </c>
      <c r="AE227" s="2" t="str">
        <f t="shared" si="11"/>
        <v/>
      </c>
      <c r="AF227" s="16">
        <v>0</v>
      </c>
      <c r="AG227" t="s">
        <v>84</v>
      </c>
    </row>
    <row r="228" spans="1:33" x14ac:dyDescent="0.2">
      <c r="A228" s="1" t="s">
        <v>37</v>
      </c>
      <c r="B228" t="s">
        <v>35</v>
      </c>
      <c r="C228" s="8" t="s">
        <v>115</v>
      </c>
      <c r="D228" s="9">
        <v>3</v>
      </c>
      <c r="E228" s="10" t="s">
        <v>38</v>
      </c>
      <c r="F228" s="1" t="s">
        <v>36</v>
      </c>
      <c r="G228" s="1" t="s">
        <v>80</v>
      </c>
      <c r="I228" s="18">
        <v>44867</v>
      </c>
      <c r="J228" s="3">
        <v>1.82</v>
      </c>
      <c r="K228" s="3">
        <v>1.21</v>
      </c>
      <c r="L228" s="3">
        <v>1.06</v>
      </c>
      <c r="M228" s="2">
        <f t="shared" si="9"/>
        <v>1.8414205792576734</v>
      </c>
      <c r="N228">
        <f>100</f>
        <v>100</v>
      </c>
      <c r="R228" s="18">
        <v>44910</v>
      </c>
      <c r="S228" s="3">
        <v>2.35</v>
      </c>
      <c r="T228" s="3">
        <v>1.1100000000000001</v>
      </c>
      <c r="U228" s="3">
        <v>1.43</v>
      </c>
      <c r="V228" s="2">
        <f t="shared" si="10"/>
        <v>2.9769064396977991</v>
      </c>
      <c r="W228" s="2">
        <f>100</f>
        <v>100</v>
      </c>
      <c r="Y228" s="4"/>
      <c r="AA228" s="18">
        <v>44967</v>
      </c>
      <c r="AE228" s="2" t="str">
        <f t="shared" si="11"/>
        <v/>
      </c>
      <c r="AF228" s="16">
        <v>0</v>
      </c>
      <c r="AG228" t="s">
        <v>84</v>
      </c>
    </row>
    <row r="229" spans="1:33" x14ac:dyDescent="0.2">
      <c r="A229" s="1" t="s">
        <v>37</v>
      </c>
      <c r="B229" t="s">
        <v>35</v>
      </c>
      <c r="C229" s="8" t="s">
        <v>115</v>
      </c>
      <c r="D229" s="9">
        <v>4</v>
      </c>
      <c r="E229" s="10" t="s">
        <v>38</v>
      </c>
      <c r="F229" s="1" t="s">
        <v>36</v>
      </c>
      <c r="G229" s="1" t="s">
        <v>80</v>
      </c>
      <c r="I229" s="18">
        <v>44867</v>
      </c>
      <c r="J229" s="3">
        <v>2.2599999999999998</v>
      </c>
      <c r="K229" s="3">
        <v>1.75</v>
      </c>
      <c r="L229" s="3">
        <v>1.3</v>
      </c>
      <c r="M229" s="2">
        <f t="shared" si="9"/>
        <v>4.1279840244776898</v>
      </c>
      <c r="N229">
        <f>100</f>
        <v>100</v>
      </c>
      <c r="R229" s="18">
        <v>44910</v>
      </c>
      <c r="S229" s="3">
        <v>2.44</v>
      </c>
      <c r="T229" s="3">
        <v>1.86</v>
      </c>
      <c r="U229" s="3">
        <v>1.48</v>
      </c>
      <c r="V229" s="2">
        <f t="shared" si="10"/>
        <v>5.3445685284739097</v>
      </c>
      <c r="W229" s="2">
        <f>100</f>
        <v>100</v>
      </c>
      <c r="Y229" s="4"/>
      <c r="AA229" s="18">
        <v>44967</v>
      </c>
      <c r="AB229" s="3">
        <v>3.59</v>
      </c>
      <c r="AC229" s="3">
        <v>1.57</v>
      </c>
      <c r="AD229" s="3">
        <v>2.5499999999999998</v>
      </c>
      <c r="AE229" s="2">
        <f t="shared" si="11"/>
        <v>11.965167169834347</v>
      </c>
      <c r="AF229" s="16">
        <v>100</v>
      </c>
    </row>
    <row r="230" spans="1:33" x14ac:dyDescent="0.2">
      <c r="A230" s="1" t="s">
        <v>37</v>
      </c>
      <c r="B230" t="s">
        <v>35</v>
      </c>
      <c r="C230" s="8" t="s">
        <v>115</v>
      </c>
      <c r="D230" s="9">
        <v>5</v>
      </c>
      <c r="E230" s="10" t="s">
        <v>38</v>
      </c>
      <c r="F230" s="1" t="s">
        <v>36</v>
      </c>
      <c r="G230" s="1" t="s">
        <v>80</v>
      </c>
      <c r="I230" s="18">
        <v>44867</v>
      </c>
      <c r="J230" s="3">
        <v>2.83</v>
      </c>
      <c r="K230" s="3">
        <v>1.34</v>
      </c>
      <c r="L230" s="3">
        <v>1.3</v>
      </c>
      <c r="M230" s="2">
        <f t="shared" si="9"/>
        <v>3.872792060527511</v>
      </c>
      <c r="N230">
        <f>100</f>
        <v>100</v>
      </c>
      <c r="R230" s="18">
        <v>44910</v>
      </c>
      <c r="S230" s="3">
        <v>3.11</v>
      </c>
      <c r="T230" s="3">
        <v>1.57</v>
      </c>
      <c r="U230" s="3">
        <v>1.67</v>
      </c>
      <c r="V230" s="2">
        <f t="shared" si="10"/>
        <v>6.4103287034630192</v>
      </c>
      <c r="W230" s="2">
        <f>100</f>
        <v>100</v>
      </c>
      <c r="Y230" s="4"/>
      <c r="AA230" s="18">
        <v>44967</v>
      </c>
      <c r="AE230" s="2" t="str">
        <f t="shared" si="11"/>
        <v/>
      </c>
      <c r="AF230" s="16">
        <v>0</v>
      </c>
      <c r="AG230" t="s">
        <v>84</v>
      </c>
    </row>
    <row r="231" spans="1:33" x14ac:dyDescent="0.2">
      <c r="A231" s="1" t="s">
        <v>37</v>
      </c>
      <c r="B231" t="s">
        <v>35</v>
      </c>
      <c r="C231" s="8" t="s">
        <v>115</v>
      </c>
      <c r="D231" s="9">
        <v>6</v>
      </c>
      <c r="E231" s="10" t="s">
        <v>38</v>
      </c>
      <c r="F231" s="1" t="s">
        <v>36</v>
      </c>
      <c r="G231" s="1" t="s">
        <v>80</v>
      </c>
      <c r="I231" s="18">
        <v>44867</v>
      </c>
      <c r="J231" s="3">
        <v>1.96</v>
      </c>
      <c r="K231" s="3">
        <v>2.2200000000000002</v>
      </c>
      <c r="L231" s="3">
        <v>1.75</v>
      </c>
      <c r="M231" s="2">
        <f t="shared" si="9"/>
        <v>6.065505137610514</v>
      </c>
      <c r="N231">
        <f>100</f>
        <v>100</v>
      </c>
      <c r="R231" s="18">
        <v>44910</v>
      </c>
      <c r="S231" s="3">
        <v>2.59</v>
      </c>
      <c r="T231" s="3">
        <v>2.5</v>
      </c>
      <c r="U231" s="3">
        <v>2.31</v>
      </c>
      <c r="V231" s="2">
        <f t="shared" si="10"/>
        <v>11.765755165196362</v>
      </c>
      <c r="W231" s="2">
        <f>100</f>
        <v>100</v>
      </c>
      <c r="Y231" s="4"/>
      <c r="AA231" s="18">
        <v>44967</v>
      </c>
      <c r="AE231" s="2" t="str">
        <f t="shared" si="11"/>
        <v/>
      </c>
      <c r="AF231" s="16">
        <v>0</v>
      </c>
      <c r="AG231" t="s">
        <v>84</v>
      </c>
    </row>
    <row r="232" spans="1:33" x14ac:dyDescent="0.2">
      <c r="A232" s="1" t="s">
        <v>37</v>
      </c>
      <c r="B232" t="s">
        <v>35</v>
      </c>
      <c r="C232" s="8" t="s">
        <v>115</v>
      </c>
      <c r="D232" s="9">
        <v>7</v>
      </c>
      <c r="E232" s="10" t="s">
        <v>38</v>
      </c>
      <c r="F232" s="1" t="s">
        <v>36</v>
      </c>
      <c r="G232" s="1" t="s">
        <v>80</v>
      </c>
      <c r="I232" s="18">
        <v>44867</v>
      </c>
      <c r="J232" s="3">
        <v>1.56</v>
      </c>
      <c r="K232" s="3">
        <v>1.1299999999999999</v>
      </c>
      <c r="L232" s="3">
        <v>1.28</v>
      </c>
      <c r="M232" s="2">
        <f t="shared" si="9"/>
        <v>1.7790517184032006</v>
      </c>
      <c r="N232">
        <f>100</f>
        <v>100</v>
      </c>
      <c r="R232" s="18">
        <v>44910</v>
      </c>
      <c r="S232" s="3">
        <v>1.45</v>
      </c>
      <c r="T232" s="3">
        <v>1.39</v>
      </c>
      <c r="U232" s="3">
        <v>1.23</v>
      </c>
      <c r="V232" s="2">
        <f t="shared" si="10"/>
        <v>1.9543415928992238</v>
      </c>
      <c r="W232" s="2">
        <f>(85+75)/2</f>
        <v>80</v>
      </c>
      <c r="Y232" s="4"/>
      <c r="AA232" s="18">
        <v>44967</v>
      </c>
      <c r="AE232" s="2" t="str">
        <f t="shared" si="11"/>
        <v/>
      </c>
      <c r="AF232" s="16">
        <v>0</v>
      </c>
      <c r="AG232" t="s">
        <v>84</v>
      </c>
    </row>
    <row r="233" spans="1:33" x14ac:dyDescent="0.2">
      <c r="A233" s="1" t="s">
        <v>37</v>
      </c>
      <c r="B233" t="s">
        <v>35</v>
      </c>
      <c r="C233" s="8" t="s">
        <v>115</v>
      </c>
      <c r="D233" s="9">
        <v>8</v>
      </c>
      <c r="E233" s="10" t="s">
        <v>38</v>
      </c>
      <c r="F233" s="1" t="s">
        <v>36</v>
      </c>
      <c r="G233" s="1" t="s">
        <v>80</v>
      </c>
      <c r="I233" s="18">
        <v>44867</v>
      </c>
      <c r="J233" s="3">
        <v>1.82</v>
      </c>
      <c r="K233" s="3">
        <v>0.84</v>
      </c>
      <c r="L233" s="3">
        <v>0.94</v>
      </c>
      <c r="M233" s="2">
        <f t="shared" si="9"/>
        <v>1.132247271113356</v>
      </c>
      <c r="N233">
        <f>100</f>
        <v>100</v>
      </c>
      <c r="R233" s="18">
        <v>44910</v>
      </c>
      <c r="S233" s="3">
        <v>1.97</v>
      </c>
      <c r="T233" s="3">
        <v>1.05</v>
      </c>
      <c r="U233" s="3">
        <v>1.1499999999999999</v>
      </c>
      <c r="V233" s="2">
        <f t="shared" si="10"/>
        <v>1.8721536020904979</v>
      </c>
      <c r="W233" s="2">
        <f>(85+70)/2</f>
        <v>77.5</v>
      </c>
      <c r="Y233" s="4"/>
      <c r="AA233" s="18">
        <v>44967</v>
      </c>
      <c r="AE233" s="2" t="str">
        <f t="shared" si="11"/>
        <v/>
      </c>
      <c r="AF233" s="16">
        <v>0</v>
      </c>
      <c r="AG233" t="s">
        <v>84</v>
      </c>
    </row>
    <row r="234" spans="1:33" x14ac:dyDescent="0.2">
      <c r="A234" s="1" t="s">
        <v>37</v>
      </c>
      <c r="B234" t="s">
        <v>35</v>
      </c>
      <c r="C234" s="8" t="s">
        <v>116</v>
      </c>
      <c r="D234" s="9">
        <v>1</v>
      </c>
      <c r="E234" s="10" t="s">
        <v>38</v>
      </c>
      <c r="F234" s="1" t="s">
        <v>36</v>
      </c>
      <c r="G234" s="1" t="s">
        <v>80</v>
      </c>
      <c r="I234" s="18">
        <v>44867</v>
      </c>
      <c r="J234" s="3">
        <v>2.4</v>
      </c>
      <c r="K234" s="3">
        <v>1.65</v>
      </c>
      <c r="L234" s="3">
        <v>0.83</v>
      </c>
      <c r="M234" s="2">
        <f t="shared" si="9"/>
        <v>2.8983077184957997</v>
      </c>
      <c r="N234">
        <f>100</f>
        <v>100</v>
      </c>
      <c r="R234" s="18">
        <v>44910</v>
      </c>
      <c r="S234" s="3">
        <v>2.38</v>
      </c>
      <c r="T234" s="3">
        <v>1.59</v>
      </c>
      <c r="U234" s="3">
        <v>0.88</v>
      </c>
      <c r="V234" s="2">
        <f t="shared" si="10"/>
        <v>2.8510232147675385</v>
      </c>
      <c r="W234" s="2">
        <f>100</f>
        <v>100</v>
      </c>
      <c r="Y234" s="4"/>
      <c r="AA234" s="18">
        <v>44967</v>
      </c>
      <c r="AE234" s="2" t="str">
        <f t="shared" si="11"/>
        <v/>
      </c>
      <c r="AF234" s="16">
        <v>0</v>
      </c>
      <c r="AG234" t="s">
        <v>84</v>
      </c>
    </row>
    <row r="235" spans="1:33" x14ac:dyDescent="0.2">
      <c r="A235" s="1" t="s">
        <v>37</v>
      </c>
      <c r="B235" t="s">
        <v>35</v>
      </c>
      <c r="C235" s="8" t="s">
        <v>116</v>
      </c>
      <c r="D235" s="9">
        <v>2</v>
      </c>
      <c r="E235" s="10" t="s">
        <v>38</v>
      </c>
      <c r="F235" s="1" t="s">
        <v>36</v>
      </c>
      <c r="G235" s="1" t="s">
        <v>80</v>
      </c>
      <c r="I235" s="18">
        <v>44867</v>
      </c>
      <c r="J235" s="3">
        <v>1.85</v>
      </c>
      <c r="K235" s="3">
        <v>1.26</v>
      </c>
      <c r="L235" s="3">
        <v>0.69</v>
      </c>
      <c r="M235" s="2">
        <f t="shared" si="9"/>
        <v>1.3812453887974436</v>
      </c>
      <c r="N235">
        <f>100</f>
        <v>100</v>
      </c>
      <c r="R235" s="18">
        <v>44910</v>
      </c>
      <c r="S235" s="3">
        <v>2.12</v>
      </c>
      <c r="T235" s="3">
        <v>1.1599999999999999</v>
      </c>
      <c r="U235" s="3">
        <v>0.84</v>
      </c>
      <c r="V235" s="2">
        <f t="shared" si="10"/>
        <v>1.6650441064025905</v>
      </c>
      <c r="W235" s="2">
        <f>100</f>
        <v>100</v>
      </c>
      <c r="Y235" s="4"/>
      <c r="AA235" s="18">
        <v>44967</v>
      </c>
      <c r="AE235" s="2" t="str">
        <f t="shared" si="11"/>
        <v/>
      </c>
      <c r="AF235" s="16">
        <v>0</v>
      </c>
      <c r="AG235" t="s">
        <v>84</v>
      </c>
    </row>
    <row r="236" spans="1:33" x14ac:dyDescent="0.2">
      <c r="A236" s="1" t="s">
        <v>37</v>
      </c>
      <c r="B236" t="s">
        <v>35</v>
      </c>
      <c r="C236" s="8" t="s">
        <v>116</v>
      </c>
      <c r="D236" s="9">
        <v>3</v>
      </c>
      <c r="E236" s="10" t="s">
        <v>38</v>
      </c>
      <c r="F236" s="1" t="s">
        <v>36</v>
      </c>
      <c r="G236" s="1" t="s">
        <v>80</v>
      </c>
      <c r="I236" s="18">
        <v>44867</v>
      </c>
      <c r="J236" s="3">
        <v>1.77</v>
      </c>
      <c r="K236" s="3">
        <v>1.6</v>
      </c>
      <c r="L236" s="3">
        <v>0.95</v>
      </c>
      <c r="M236" s="2">
        <f t="shared" si="9"/>
        <v>2.2598703141901688</v>
      </c>
      <c r="N236">
        <f>100</f>
        <v>100</v>
      </c>
      <c r="R236" s="18">
        <v>44910</v>
      </c>
      <c r="S236" s="3">
        <v>2.2200000000000002</v>
      </c>
      <c r="T236" s="3">
        <v>1.62</v>
      </c>
      <c r="U236" s="3">
        <v>1.1299999999999999</v>
      </c>
      <c r="V236" s="2">
        <f t="shared" si="10"/>
        <v>3.2964633539347279</v>
      </c>
      <c r="W236" s="2">
        <f>(95+100)/2</f>
        <v>97.5</v>
      </c>
      <c r="Y236" s="4"/>
      <c r="AA236" s="18">
        <v>44967</v>
      </c>
      <c r="AE236" s="2" t="str">
        <f t="shared" si="11"/>
        <v/>
      </c>
      <c r="AF236" s="16">
        <v>0</v>
      </c>
      <c r="AG236" t="s">
        <v>84</v>
      </c>
    </row>
    <row r="237" spans="1:33" x14ac:dyDescent="0.2">
      <c r="A237" s="1" t="s">
        <v>37</v>
      </c>
      <c r="B237" t="s">
        <v>35</v>
      </c>
      <c r="C237" s="8" t="s">
        <v>116</v>
      </c>
      <c r="D237" s="9">
        <v>4</v>
      </c>
      <c r="E237" s="10" t="s">
        <v>38</v>
      </c>
      <c r="F237" s="1" t="s">
        <v>36</v>
      </c>
      <c r="G237" s="1" t="s">
        <v>80</v>
      </c>
      <c r="I237" s="18">
        <v>44867</v>
      </c>
      <c r="J237" s="3">
        <v>1.96</v>
      </c>
      <c r="K237" s="3">
        <v>1.1100000000000001</v>
      </c>
      <c r="L237" s="3">
        <v>1.22</v>
      </c>
      <c r="M237" s="2">
        <f t="shared" si="9"/>
        <v>2.0892855637415195</v>
      </c>
      <c r="N237">
        <f>100</f>
        <v>100</v>
      </c>
      <c r="R237" s="18">
        <v>44910</v>
      </c>
      <c r="S237" s="3">
        <v>2.23</v>
      </c>
      <c r="T237" s="3">
        <v>1.62</v>
      </c>
      <c r="U237" s="3">
        <v>1.03</v>
      </c>
      <c r="V237" s="2">
        <f t="shared" si="10"/>
        <v>3.0748681708706598</v>
      </c>
      <c r="W237" s="2">
        <f>100</f>
        <v>100</v>
      </c>
      <c r="Y237" s="4"/>
      <c r="AA237" s="18">
        <v>44967</v>
      </c>
      <c r="AE237" s="2" t="str">
        <f t="shared" si="11"/>
        <v/>
      </c>
      <c r="AF237" s="16">
        <v>0</v>
      </c>
      <c r="AG237" t="s">
        <v>84</v>
      </c>
    </row>
    <row r="238" spans="1:33" x14ac:dyDescent="0.2">
      <c r="A238" s="1" t="s">
        <v>37</v>
      </c>
      <c r="B238" t="s">
        <v>35</v>
      </c>
      <c r="C238" s="8" t="s">
        <v>116</v>
      </c>
      <c r="D238" s="9">
        <v>5</v>
      </c>
      <c r="E238" s="10" t="s">
        <v>38</v>
      </c>
      <c r="F238" s="1" t="s">
        <v>36</v>
      </c>
      <c r="G238" s="1" t="s">
        <v>80</v>
      </c>
      <c r="I238" s="18">
        <v>44867</v>
      </c>
      <c r="J238" s="3">
        <v>1.99</v>
      </c>
      <c r="K238" s="3">
        <v>1.17</v>
      </c>
      <c r="L238" s="3">
        <v>1.4</v>
      </c>
      <c r="M238" s="2">
        <f t="shared" si="9"/>
        <v>2.5807694738883429</v>
      </c>
      <c r="N238">
        <f>100</f>
        <v>100</v>
      </c>
      <c r="R238" s="18">
        <v>44910</v>
      </c>
      <c r="S238" s="3">
        <v>2.42</v>
      </c>
      <c r="T238" s="3">
        <v>1.71</v>
      </c>
      <c r="U238" s="3">
        <v>1.3</v>
      </c>
      <c r="V238" s="2">
        <f t="shared" si="10"/>
        <v>4.3050504696193181</v>
      </c>
      <c r="W238" s="2">
        <f>100</f>
        <v>100</v>
      </c>
      <c r="Y238" s="4"/>
      <c r="AA238" s="18">
        <v>44967</v>
      </c>
      <c r="AE238" s="2" t="str">
        <f t="shared" si="11"/>
        <v/>
      </c>
      <c r="AF238" s="16">
        <v>0</v>
      </c>
      <c r="AG238" t="s">
        <v>84</v>
      </c>
    </row>
    <row r="239" spans="1:33" x14ac:dyDescent="0.2">
      <c r="A239" s="1" t="s">
        <v>37</v>
      </c>
      <c r="B239" t="s">
        <v>35</v>
      </c>
      <c r="C239" s="8" t="s">
        <v>116</v>
      </c>
      <c r="D239" s="9">
        <v>6</v>
      </c>
      <c r="E239" s="10" t="s">
        <v>38</v>
      </c>
      <c r="F239" s="1" t="s">
        <v>36</v>
      </c>
      <c r="G239" s="1" t="s">
        <v>80</v>
      </c>
      <c r="I239" s="18">
        <v>44867</v>
      </c>
      <c r="J239" s="3">
        <v>2.38</v>
      </c>
      <c r="K239" s="3">
        <v>1.56</v>
      </c>
      <c r="L239" s="3">
        <v>1.5</v>
      </c>
      <c r="M239" s="2">
        <f t="shared" si="9"/>
        <v>4.3757217744590662</v>
      </c>
      <c r="N239">
        <f>100</f>
        <v>100</v>
      </c>
      <c r="R239" s="18">
        <v>44910</v>
      </c>
      <c r="S239" s="3">
        <v>2.56</v>
      </c>
      <c r="T239" s="3">
        <v>1.95</v>
      </c>
      <c r="U239" s="3">
        <v>2.02</v>
      </c>
      <c r="V239" s="2">
        <f t="shared" si="10"/>
        <v>7.9222924246341382</v>
      </c>
      <c r="W239" s="2">
        <f>(95+100)/2</f>
        <v>97.5</v>
      </c>
      <c r="Y239" s="4"/>
      <c r="AA239" s="18">
        <v>44967</v>
      </c>
      <c r="AB239" s="3">
        <v>3.38</v>
      </c>
      <c r="AC239" s="3">
        <v>2.78</v>
      </c>
      <c r="AD239" s="3">
        <v>2.6</v>
      </c>
      <c r="AE239" s="2">
        <f t="shared" si="11"/>
        <v>19.209282417541729</v>
      </c>
      <c r="AF239" s="16">
        <v>97.5</v>
      </c>
    </row>
    <row r="240" spans="1:33" x14ac:dyDescent="0.2">
      <c r="A240" s="1" t="s">
        <v>37</v>
      </c>
      <c r="B240" t="s">
        <v>35</v>
      </c>
      <c r="C240" s="8" t="s">
        <v>116</v>
      </c>
      <c r="D240" s="9">
        <v>7</v>
      </c>
      <c r="E240" s="10" t="s">
        <v>38</v>
      </c>
      <c r="F240" s="1" t="s">
        <v>36</v>
      </c>
      <c r="G240" s="1" t="s">
        <v>80</v>
      </c>
      <c r="I240" s="18">
        <v>44867</v>
      </c>
      <c r="J240" s="3">
        <v>1.5</v>
      </c>
      <c r="K240" s="3">
        <v>1.06</v>
      </c>
      <c r="L240" s="3">
        <v>0.88</v>
      </c>
      <c r="M240" s="2">
        <f t="shared" si="9"/>
        <v>1.1084716979109885</v>
      </c>
      <c r="N240">
        <f>100</f>
        <v>100</v>
      </c>
      <c r="R240" s="18">
        <v>44910</v>
      </c>
      <c r="S240" s="3">
        <v>1.77</v>
      </c>
      <c r="T240" s="3">
        <v>1.65</v>
      </c>
      <c r="U240" s="3">
        <v>1.27</v>
      </c>
      <c r="V240" s="2">
        <f t="shared" si="10"/>
        <v>2.9632538634234606</v>
      </c>
      <c r="W240" s="2">
        <f>100</f>
        <v>100</v>
      </c>
      <c r="Y240" s="4"/>
      <c r="AA240" s="18">
        <v>44967</v>
      </c>
      <c r="AE240" s="2" t="str">
        <f t="shared" si="11"/>
        <v/>
      </c>
      <c r="AF240" s="16">
        <v>0</v>
      </c>
      <c r="AG240" t="s">
        <v>84</v>
      </c>
    </row>
    <row r="241" spans="1:33" x14ac:dyDescent="0.2">
      <c r="A241" s="1" t="s">
        <v>37</v>
      </c>
      <c r="B241" t="s">
        <v>35</v>
      </c>
      <c r="C241" s="8" t="s">
        <v>116</v>
      </c>
      <c r="D241" s="9">
        <v>8</v>
      </c>
      <c r="E241" s="10" t="s">
        <v>38</v>
      </c>
      <c r="F241" s="1" t="s">
        <v>36</v>
      </c>
      <c r="G241" s="1" t="s">
        <v>80</v>
      </c>
      <c r="I241" s="18">
        <v>44867</v>
      </c>
      <c r="J241" s="3">
        <v>2.38</v>
      </c>
      <c r="K241" s="3">
        <v>1.17</v>
      </c>
      <c r="L241" s="3">
        <v>1.47</v>
      </c>
      <c r="M241" s="2">
        <f t="shared" si="9"/>
        <v>3.2569770685708379</v>
      </c>
      <c r="N241">
        <f>100</f>
        <v>100</v>
      </c>
      <c r="R241" s="18">
        <v>44910</v>
      </c>
      <c r="S241" s="3">
        <v>2.82</v>
      </c>
      <c r="T241" s="3">
        <v>1.63</v>
      </c>
      <c r="U241" s="3">
        <v>1.53</v>
      </c>
      <c r="V241" s="2">
        <f t="shared" si="10"/>
        <v>5.5290836897971998</v>
      </c>
      <c r="W241" s="2">
        <f>100</f>
        <v>100</v>
      </c>
      <c r="Y241" s="4"/>
      <c r="AA241" s="18">
        <v>44967</v>
      </c>
      <c r="AB241" s="3">
        <v>3.77</v>
      </c>
      <c r="AC241" s="3">
        <v>2.25</v>
      </c>
      <c r="AD241" s="3">
        <v>2.61</v>
      </c>
      <c r="AE241" s="2">
        <f t="shared" si="11"/>
        <v>17.484120008721881</v>
      </c>
      <c r="AF241" s="16">
        <v>100</v>
      </c>
    </row>
    <row r="242" spans="1:33" x14ac:dyDescent="0.2">
      <c r="A242" s="1" t="s">
        <v>37</v>
      </c>
      <c r="B242" t="s">
        <v>35</v>
      </c>
      <c r="C242" s="7" t="s">
        <v>117</v>
      </c>
      <c r="D242" s="9">
        <v>1</v>
      </c>
      <c r="E242" s="10" t="s">
        <v>38</v>
      </c>
      <c r="F242" s="1" t="s">
        <v>36</v>
      </c>
      <c r="G242" s="1" t="s">
        <v>80</v>
      </c>
      <c r="I242" s="18">
        <v>44867</v>
      </c>
      <c r="J242" s="3">
        <v>2.19</v>
      </c>
      <c r="K242" s="3">
        <v>1.1200000000000001</v>
      </c>
      <c r="L242" s="3">
        <v>1.34</v>
      </c>
      <c r="M242" s="2">
        <f t="shared" si="9"/>
        <v>2.6022212502747588</v>
      </c>
      <c r="N242">
        <f>100</f>
        <v>100</v>
      </c>
      <c r="R242" s="18">
        <v>44901</v>
      </c>
      <c r="S242" s="3">
        <v>2.61</v>
      </c>
      <c r="T242" s="3">
        <v>1.63</v>
      </c>
      <c r="U242" s="3">
        <v>1.39</v>
      </c>
      <c r="V242" s="2">
        <f t="shared" si="10"/>
        <v>4.673952379666181</v>
      </c>
      <c r="W242" s="2">
        <f>100</f>
        <v>100</v>
      </c>
      <c r="Y242" s="4"/>
      <c r="AA242" s="18">
        <v>44967</v>
      </c>
      <c r="AB242" s="3">
        <v>2.0099999999999998</v>
      </c>
      <c r="AC242" s="3">
        <v>1.63</v>
      </c>
      <c r="AD242" s="3">
        <v>1.41</v>
      </c>
      <c r="AE242" s="2">
        <f t="shared" si="11"/>
        <v>3.6473136725940631</v>
      </c>
      <c r="AF242" s="16">
        <v>62.5</v>
      </c>
    </row>
    <row r="243" spans="1:33" x14ac:dyDescent="0.2">
      <c r="A243" s="1" t="s">
        <v>37</v>
      </c>
      <c r="B243" t="s">
        <v>35</v>
      </c>
      <c r="C243" s="7" t="s">
        <v>117</v>
      </c>
      <c r="D243" s="9">
        <v>2</v>
      </c>
      <c r="E243" s="10" t="s">
        <v>38</v>
      </c>
      <c r="F243" s="1" t="s">
        <v>36</v>
      </c>
      <c r="G243" s="1" t="s">
        <v>80</v>
      </c>
      <c r="I243" s="18">
        <v>44867</v>
      </c>
      <c r="J243" s="3">
        <v>2.02</v>
      </c>
      <c r="K243" s="3">
        <v>1.1599999999999999</v>
      </c>
      <c r="L243" s="3">
        <v>1.08</v>
      </c>
      <c r="M243" s="2">
        <f t="shared" si="9"/>
        <v>1.9901109814548337</v>
      </c>
      <c r="N243">
        <f>100</f>
        <v>100</v>
      </c>
      <c r="R243" s="18">
        <v>44901</v>
      </c>
      <c r="S243" s="3">
        <v>2.71</v>
      </c>
      <c r="T243" s="3">
        <v>1.78</v>
      </c>
      <c r="U243" s="3">
        <v>1.55</v>
      </c>
      <c r="V243" s="2">
        <f t="shared" si="10"/>
        <v>5.9004841477513716</v>
      </c>
      <c r="W243" s="2">
        <f>100</f>
        <v>100</v>
      </c>
      <c r="Y243" s="4"/>
      <c r="AA243" s="18">
        <v>44967</v>
      </c>
      <c r="AB243" s="3">
        <v>2.56</v>
      </c>
      <c r="AC243" s="3">
        <v>1.54</v>
      </c>
      <c r="AD243" s="3">
        <v>1.6</v>
      </c>
      <c r="AE243" s="2">
        <f t="shared" si="11"/>
        <v>4.9559755083734283</v>
      </c>
      <c r="AF243" s="16">
        <v>100</v>
      </c>
    </row>
    <row r="244" spans="1:33" x14ac:dyDescent="0.2">
      <c r="A244" s="1" t="s">
        <v>37</v>
      </c>
      <c r="B244" t="s">
        <v>35</v>
      </c>
      <c r="C244" s="7" t="s">
        <v>117</v>
      </c>
      <c r="D244" s="9">
        <v>3</v>
      </c>
      <c r="E244" s="10" t="s">
        <v>38</v>
      </c>
      <c r="F244" s="1" t="s">
        <v>36</v>
      </c>
      <c r="G244" s="1" t="s">
        <v>80</v>
      </c>
      <c r="I244" s="18">
        <v>44867</v>
      </c>
      <c r="J244" s="3">
        <v>2.2000000000000002</v>
      </c>
      <c r="K244" s="3">
        <v>1.59</v>
      </c>
      <c r="L244" s="3">
        <v>1.06</v>
      </c>
      <c r="M244" s="2">
        <f t="shared" si="9"/>
        <v>3.0335022313522204</v>
      </c>
      <c r="N244">
        <f>100</f>
        <v>100</v>
      </c>
      <c r="R244" s="18">
        <v>44901</v>
      </c>
      <c r="S244" s="3">
        <v>3</v>
      </c>
      <c r="T244" s="3">
        <v>2.1</v>
      </c>
      <c r="U244" s="3">
        <v>2.6</v>
      </c>
      <c r="V244" s="2">
        <f t="shared" si="10"/>
        <v>13.012084072087227</v>
      </c>
      <c r="W244" s="2">
        <f>100</f>
        <v>100</v>
      </c>
      <c r="Y244" s="4"/>
      <c r="AA244" s="18">
        <v>44967</v>
      </c>
      <c r="AB244" s="3">
        <v>3</v>
      </c>
      <c r="AC244" s="3">
        <v>2.94</v>
      </c>
      <c r="AD244" s="3">
        <v>1.93</v>
      </c>
      <c r="AE244" s="2">
        <f t="shared" si="11"/>
        <v>13.970407276110707</v>
      </c>
      <c r="AF244" s="16">
        <v>95</v>
      </c>
    </row>
    <row r="245" spans="1:33" x14ac:dyDescent="0.2">
      <c r="A245" s="1" t="s">
        <v>37</v>
      </c>
      <c r="B245" t="s">
        <v>35</v>
      </c>
      <c r="C245" s="7" t="s">
        <v>117</v>
      </c>
      <c r="D245" s="9">
        <v>4</v>
      </c>
      <c r="E245" s="10" t="s">
        <v>38</v>
      </c>
      <c r="F245" s="1" t="s">
        <v>36</v>
      </c>
      <c r="G245" s="1" t="s">
        <v>80</v>
      </c>
      <c r="I245" s="18">
        <v>44867</v>
      </c>
      <c r="J245" s="3">
        <v>2.09</v>
      </c>
      <c r="K245" s="3">
        <v>2.3199999999999998</v>
      </c>
      <c r="L245" s="3">
        <v>1.83</v>
      </c>
      <c r="M245" s="2">
        <f t="shared" si="9"/>
        <v>7.0676066316113104</v>
      </c>
      <c r="N245">
        <f>100</f>
        <v>100</v>
      </c>
      <c r="R245" s="18">
        <v>44901</v>
      </c>
      <c r="S245" s="3">
        <v>2.77</v>
      </c>
      <c r="T245" s="3">
        <v>2.36</v>
      </c>
      <c r="U245" s="3">
        <v>2.41</v>
      </c>
      <c r="V245" s="2">
        <f t="shared" si="10"/>
        <v>12.375034466336317</v>
      </c>
      <c r="W245" s="2">
        <f>100</f>
        <v>100</v>
      </c>
      <c r="Y245" s="4"/>
      <c r="AA245" s="18">
        <v>44967</v>
      </c>
      <c r="AB245" s="3">
        <v>3.43</v>
      </c>
      <c r="AC245" s="3">
        <v>3.24</v>
      </c>
      <c r="AD245" s="3">
        <v>2.56</v>
      </c>
      <c r="AE245" s="2">
        <f t="shared" si="11"/>
        <v>22.655831040811819</v>
      </c>
      <c r="AF245" s="16">
        <v>100</v>
      </c>
    </row>
    <row r="246" spans="1:33" x14ac:dyDescent="0.2">
      <c r="A246" s="1" t="s">
        <v>37</v>
      </c>
      <c r="B246" t="s">
        <v>35</v>
      </c>
      <c r="C246" s="7" t="s">
        <v>117</v>
      </c>
      <c r="D246" s="9">
        <v>5</v>
      </c>
      <c r="E246" s="10" t="s">
        <v>38</v>
      </c>
      <c r="F246" s="1" t="s">
        <v>36</v>
      </c>
      <c r="G246" s="1" t="s">
        <v>80</v>
      </c>
      <c r="I246" s="18">
        <v>44867</v>
      </c>
      <c r="J246" s="3">
        <v>2.64</v>
      </c>
      <c r="K246" s="3">
        <v>1.81</v>
      </c>
      <c r="L246" s="3">
        <v>1.92</v>
      </c>
      <c r="M246" s="2">
        <f t="shared" si="9"/>
        <v>7.2119296309713565</v>
      </c>
      <c r="N246">
        <f>100</f>
        <v>100</v>
      </c>
      <c r="R246" s="18">
        <v>44901</v>
      </c>
      <c r="S246" s="3">
        <v>3.16</v>
      </c>
      <c r="T246" s="3">
        <v>3.26</v>
      </c>
      <c r="U246" s="3">
        <v>2.94</v>
      </c>
      <c r="V246" s="2">
        <f t="shared" si="10"/>
        <v>23.850657266788343</v>
      </c>
      <c r="W246" s="2">
        <f>100</f>
        <v>100</v>
      </c>
      <c r="Y246" s="4"/>
      <c r="AA246" s="18">
        <v>44967</v>
      </c>
      <c r="AB246" s="3">
        <v>4.37</v>
      </c>
      <c r="AC246" s="3">
        <v>3.33</v>
      </c>
      <c r="AD246" s="3">
        <v>3.24</v>
      </c>
      <c r="AE246" s="2">
        <f t="shared" si="11"/>
        <v>37.037534252683713</v>
      </c>
      <c r="AF246" s="16">
        <v>97.5</v>
      </c>
    </row>
    <row r="247" spans="1:33" x14ac:dyDescent="0.2">
      <c r="A247" s="1" t="s">
        <v>37</v>
      </c>
      <c r="B247" t="s">
        <v>35</v>
      </c>
      <c r="C247" s="7" t="s">
        <v>117</v>
      </c>
      <c r="D247" s="9">
        <v>6</v>
      </c>
      <c r="E247" s="10" t="s">
        <v>38</v>
      </c>
      <c r="F247" s="1" t="s">
        <v>36</v>
      </c>
      <c r="G247" s="1" t="s">
        <v>80</v>
      </c>
      <c r="I247" s="18">
        <v>44867</v>
      </c>
      <c r="J247" s="3">
        <v>2.27</v>
      </c>
      <c r="K247" s="3">
        <v>1.71</v>
      </c>
      <c r="L247" s="3">
        <v>1.63</v>
      </c>
      <c r="M247" s="2">
        <f t="shared" si="9"/>
        <v>4.9722010490310558</v>
      </c>
      <c r="N247">
        <f>100</f>
        <v>100</v>
      </c>
      <c r="R247" s="18">
        <v>44901</v>
      </c>
      <c r="S247" s="3">
        <v>2.56</v>
      </c>
      <c r="T247" s="3">
        <v>2.0499999999999998</v>
      </c>
      <c r="U247" s="3">
        <v>1.86</v>
      </c>
      <c r="V247" s="2">
        <f t="shared" si="10"/>
        <v>7.684637223575379</v>
      </c>
      <c r="W247" s="2">
        <f>100</f>
        <v>100</v>
      </c>
      <c r="Y247" s="4"/>
      <c r="AA247" s="18">
        <v>44967</v>
      </c>
      <c r="AB247" s="3">
        <v>3.3</v>
      </c>
      <c r="AC247" s="3">
        <v>2.56</v>
      </c>
      <c r="AD247" s="3">
        <v>2.65</v>
      </c>
      <c r="AE247" s="2">
        <f t="shared" si="11"/>
        <v>17.588114186838254</v>
      </c>
      <c r="AF247" s="16">
        <v>100</v>
      </c>
    </row>
    <row r="248" spans="1:33" x14ac:dyDescent="0.2">
      <c r="A248" s="1" t="s">
        <v>37</v>
      </c>
      <c r="B248" t="s">
        <v>35</v>
      </c>
      <c r="C248" s="7" t="s">
        <v>117</v>
      </c>
      <c r="D248" s="9">
        <v>7</v>
      </c>
      <c r="E248" s="10" t="s">
        <v>38</v>
      </c>
      <c r="F248" s="1" t="s">
        <v>36</v>
      </c>
      <c r="G248" s="1" t="s">
        <v>80</v>
      </c>
      <c r="I248" s="18">
        <v>44867</v>
      </c>
      <c r="J248" s="3">
        <v>2.09</v>
      </c>
      <c r="K248" s="3">
        <v>1.62</v>
      </c>
      <c r="L248" s="3">
        <v>1.3</v>
      </c>
      <c r="M248" s="2">
        <f t="shared" si="9"/>
        <v>3.4989833754548205</v>
      </c>
      <c r="N248">
        <f>100</f>
        <v>100</v>
      </c>
      <c r="R248" s="18">
        <v>44901</v>
      </c>
      <c r="S248" s="3">
        <v>2.65</v>
      </c>
      <c r="T248" s="3">
        <v>1.85</v>
      </c>
      <c r="U248" s="3">
        <v>2.0299999999999998</v>
      </c>
      <c r="V248" s="2">
        <f t="shared" si="10"/>
        <v>7.8331999985709855</v>
      </c>
      <c r="W248" s="2">
        <f>(95+100)/2</f>
        <v>97.5</v>
      </c>
      <c r="Y248" s="4"/>
      <c r="AA248" s="18">
        <v>44967</v>
      </c>
      <c r="AB248" s="3">
        <v>3.75</v>
      </c>
      <c r="AC248" s="3">
        <v>3.2</v>
      </c>
      <c r="AD248" s="3">
        <v>2.75</v>
      </c>
      <c r="AE248" s="2">
        <f t="shared" si="11"/>
        <v>26.067242324698281</v>
      </c>
      <c r="AF248" s="16">
        <v>100</v>
      </c>
    </row>
    <row r="249" spans="1:33" x14ac:dyDescent="0.2">
      <c r="A249" s="1" t="s">
        <v>37</v>
      </c>
      <c r="B249" t="s">
        <v>35</v>
      </c>
      <c r="C249" s="7" t="s">
        <v>117</v>
      </c>
      <c r="D249" s="9">
        <v>8</v>
      </c>
      <c r="E249" s="10" t="s">
        <v>38</v>
      </c>
      <c r="F249" s="1" t="s">
        <v>36</v>
      </c>
      <c r="G249" s="1" t="s">
        <v>80</v>
      </c>
      <c r="I249" s="18">
        <v>44867</v>
      </c>
      <c r="J249" s="3">
        <v>2.09</v>
      </c>
      <c r="K249" s="3">
        <v>1.88</v>
      </c>
      <c r="L249" s="3">
        <v>1.65</v>
      </c>
      <c r="M249" s="2">
        <f t="shared" si="9"/>
        <v>5.1135862665609144</v>
      </c>
      <c r="N249">
        <f>100</f>
        <v>100</v>
      </c>
      <c r="R249" s="18">
        <v>44901</v>
      </c>
      <c r="S249" s="3">
        <v>2.4700000000000002</v>
      </c>
      <c r="T249" s="3">
        <v>2.4900000000000002</v>
      </c>
      <c r="U249" s="3">
        <v>2.1800000000000002</v>
      </c>
      <c r="V249" s="2">
        <f t="shared" si="10"/>
        <v>10.57695372853124</v>
      </c>
      <c r="W249" s="2">
        <f>100</f>
        <v>100</v>
      </c>
      <c r="Y249" s="4"/>
      <c r="AA249" s="18">
        <v>44967</v>
      </c>
      <c r="AB249" s="3">
        <v>2.96</v>
      </c>
      <c r="AC249" s="3">
        <v>2.31</v>
      </c>
      <c r="AD249" s="3">
        <v>2.44</v>
      </c>
      <c r="AE249" s="2">
        <f t="shared" si="11"/>
        <v>13.113204085624645</v>
      </c>
      <c r="AF249" s="16">
        <v>100</v>
      </c>
    </row>
    <row r="250" spans="1:33" x14ac:dyDescent="0.2">
      <c r="A250" s="1" t="s">
        <v>37</v>
      </c>
      <c r="B250" t="s">
        <v>35</v>
      </c>
      <c r="C250" s="7" t="s">
        <v>118</v>
      </c>
      <c r="D250" s="9">
        <v>1</v>
      </c>
      <c r="E250" s="10" t="s">
        <v>38</v>
      </c>
      <c r="F250" s="1" t="s">
        <v>36</v>
      </c>
      <c r="G250" s="1" t="s">
        <v>80</v>
      </c>
      <c r="I250" s="18">
        <v>44868</v>
      </c>
      <c r="J250" s="3">
        <v>3.21</v>
      </c>
      <c r="K250" s="3">
        <v>1.21</v>
      </c>
      <c r="L250" s="3">
        <v>1.52</v>
      </c>
      <c r="M250" s="2">
        <f t="shared" si="9"/>
        <v>4.6974289125178359</v>
      </c>
      <c r="N250">
        <f>100</f>
        <v>100</v>
      </c>
      <c r="R250" s="18">
        <v>44901</v>
      </c>
      <c r="S250" s="3">
        <v>3.47</v>
      </c>
      <c r="T250" s="3">
        <v>1.41</v>
      </c>
      <c r="U250" s="3">
        <v>1.67</v>
      </c>
      <c r="V250" s="2">
        <f t="shared" si="10"/>
        <v>6.4633964865674578</v>
      </c>
      <c r="W250" s="2">
        <f>(95+95)/2</f>
        <v>95</v>
      </c>
      <c r="Y250" s="4"/>
      <c r="AA250" s="18">
        <v>44967</v>
      </c>
      <c r="AE250" s="2" t="str">
        <f t="shared" si="11"/>
        <v/>
      </c>
      <c r="AF250" s="16">
        <v>0</v>
      </c>
      <c r="AG250" t="s">
        <v>84</v>
      </c>
    </row>
    <row r="251" spans="1:33" x14ac:dyDescent="0.2">
      <c r="A251" s="1" t="s">
        <v>37</v>
      </c>
      <c r="B251" t="s">
        <v>35</v>
      </c>
      <c r="C251" s="7" t="s">
        <v>118</v>
      </c>
      <c r="D251" s="9">
        <v>2</v>
      </c>
      <c r="E251" s="10" t="s">
        <v>38</v>
      </c>
      <c r="F251" s="1" t="s">
        <v>36</v>
      </c>
      <c r="G251" s="1" t="s">
        <v>80</v>
      </c>
      <c r="I251" s="18">
        <v>44868</v>
      </c>
      <c r="J251" s="3">
        <v>2.41</v>
      </c>
      <c r="K251" s="3">
        <v>1.7</v>
      </c>
      <c r="L251" s="3">
        <v>1.08</v>
      </c>
      <c r="M251" s="2">
        <f t="shared" si="9"/>
        <v>3.6570973775155067</v>
      </c>
      <c r="N251">
        <f>100</f>
        <v>100</v>
      </c>
      <c r="R251" s="18">
        <v>44901</v>
      </c>
      <c r="S251" s="3">
        <v>2.91</v>
      </c>
      <c r="T251" s="3">
        <v>1.9</v>
      </c>
      <c r="U251" s="3">
        <v>1.45</v>
      </c>
      <c r="V251" s="2">
        <f t="shared" si="10"/>
        <v>6.4122802215495192</v>
      </c>
      <c r="W251" s="2">
        <f>(100+95)/2</f>
        <v>97.5</v>
      </c>
      <c r="Y251" s="4"/>
      <c r="AA251" s="18">
        <v>44967</v>
      </c>
      <c r="AB251" s="3">
        <v>2.15</v>
      </c>
      <c r="AC251" s="3">
        <v>1.48</v>
      </c>
      <c r="AD251" s="3">
        <v>1.65</v>
      </c>
      <c r="AE251" s="2">
        <f t="shared" si="11"/>
        <v>4.1357761560062976</v>
      </c>
      <c r="AF251" s="16">
        <v>65</v>
      </c>
    </row>
    <row r="252" spans="1:33" x14ac:dyDescent="0.2">
      <c r="A252" s="1" t="s">
        <v>37</v>
      </c>
      <c r="B252" t="s">
        <v>35</v>
      </c>
      <c r="C252" s="7" t="s">
        <v>118</v>
      </c>
      <c r="D252" s="9">
        <v>3</v>
      </c>
      <c r="E252" s="10" t="s">
        <v>38</v>
      </c>
      <c r="F252" s="1" t="s">
        <v>36</v>
      </c>
      <c r="G252" s="1" t="s">
        <v>80</v>
      </c>
      <c r="I252" s="18">
        <v>44868</v>
      </c>
      <c r="J252" s="3">
        <v>2.14</v>
      </c>
      <c r="K252" s="3">
        <v>2.21</v>
      </c>
      <c r="L252" s="3">
        <v>1.19</v>
      </c>
      <c r="M252" s="2">
        <f t="shared" si="9"/>
        <v>4.8573734813478584</v>
      </c>
      <c r="N252">
        <f>100</f>
        <v>100</v>
      </c>
      <c r="R252" s="18">
        <v>44901</v>
      </c>
      <c r="S252" s="3">
        <v>2.84</v>
      </c>
      <c r="T252" s="3">
        <v>2.5099999999999998</v>
      </c>
      <c r="U252" s="3">
        <v>1.8</v>
      </c>
      <c r="V252" s="2">
        <f t="shared" si="10"/>
        <v>10.358640724392009</v>
      </c>
      <c r="W252" s="2">
        <f>100</f>
        <v>100</v>
      </c>
      <c r="Y252" s="4"/>
      <c r="AA252" s="18">
        <v>44967</v>
      </c>
      <c r="AB252" s="3">
        <v>3.94</v>
      </c>
      <c r="AC252" s="3">
        <v>3.55</v>
      </c>
      <c r="AD252" s="3">
        <v>2.15</v>
      </c>
      <c r="AE252" s="2">
        <f t="shared" si="11"/>
        <v>25.134822533851342</v>
      </c>
      <c r="AF252" s="16">
        <v>95</v>
      </c>
    </row>
    <row r="253" spans="1:33" x14ac:dyDescent="0.2">
      <c r="A253" s="1" t="s">
        <v>37</v>
      </c>
      <c r="B253" t="s">
        <v>35</v>
      </c>
      <c r="C253" s="7" t="s">
        <v>118</v>
      </c>
      <c r="D253" s="9">
        <v>4</v>
      </c>
      <c r="E253" s="10" t="s">
        <v>38</v>
      </c>
      <c r="F253" s="1" t="s">
        <v>36</v>
      </c>
      <c r="G253" s="1" t="s">
        <v>80</v>
      </c>
      <c r="I253" s="18">
        <v>44868</v>
      </c>
      <c r="J253" s="3">
        <v>2.13</v>
      </c>
      <c r="K253" s="3">
        <v>1.83</v>
      </c>
      <c r="L253" s="3">
        <v>1.95</v>
      </c>
      <c r="M253" s="2">
        <f t="shared" si="9"/>
        <v>5.9757592602754137</v>
      </c>
      <c r="N253">
        <f>100</f>
        <v>100</v>
      </c>
      <c r="R253" s="18">
        <v>44901</v>
      </c>
      <c r="S253" s="3">
        <v>2.66</v>
      </c>
      <c r="T253" s="3">
        <v>2.19</v>
      </c>
      <c r="U253" s="3">
        <v>2.39</v>
      </c>
      <c r="V253" s="2">
        <f t="shared" si="10"/>
        <v>10.955759313069008</v>
      </c>
      <c r="W253" s="2">
        <f>(95+100)/2</f>
        <v>97.5</v>
      </c>
      <c r="Y253" s="4"/>
      <c r="AA253" s="18">
        <v>44967</v>
      </c>
      <c r="AB253" s="3">
        <v>3.25</v>
      </c>
      <c r="AC253" s="3">
        <v>2.6</v>
      </c>
      <c r="AD253" s="3">
        <v>2.33</v>
      </c>
      <c r="AE253" s="2">
        <f t="shared" si="11"/>
        <v>15.509831855016392</v>
      </c>
      <c r="AF253" s="16">
        <v>97.5</v>
      </c>
    </row>
    <row r="254" spans="1:33" x14ac:dyDescent="0.2">
      <c r="A254" s="1" t="s">
        <v>37</v>
      </c>
      <c r="B254" t="s">
        <v>35</v>
      </c>
      <c r="C254" s="7" t="s">
        <v>118</v>
      </c>
      <c r="D254" s="9">
        <v>5</v>
      </c>
      <c r="E254" s="10" t="s">
        <v>38</v>
      </c>
      <c r="F254" s="1" t="s">
        <v>36</v>
      </c>
      <c r="G254" s="1" t="s">
        <v>80</v>
      </c>
      <c r="I254" s="18">
        <v>44868</v>
      </c>
      <c r="J254" s="3">
        <v>1.82</v>
      </c>
      <c r="K254" s="3">
        <v>1.52</v>
      </c>
      <c r="L254" s="3">
        <v>1.1000000000000001</v>
      </c>
      <c r="M254" s="2">
        <f t="shared" si="9"/>
        <v>2.4530356545355776</v>
      </c>
      <c r="N254">
        <f>100</f>
        <v>100</v>
      </c>
      <c r="R254" s="18">
        <v>44901</v>
      </c>
      <c r="S254" s="3">
        <v>2.21</v>
      </c>
      <c r="T254" s="3">
        <v>1.98</v>
      </c>
      <c r="U254" s="3">
        <v>1.78</v>
      </c>
      <c r="V254" s="2">
        <f t="shared" si="10"/>
        <v>6.134763903853389</v>
      </c>
      <c r="W254" s="2">
        <f>(95+100)/2</f>
        <v>97.5</v>
      </c>
      <c r="Y254" s="4"/>
      <c r="AA254" s="18">
        <v>44967</v>
      </c>
      <c r="AB254" s="3">
        <v>3.01</v>
      </c>
      <c r="AC254" s="3">
        <v>2.64</v>
      </c>
      <c r="AD254" s="3">
        <v>2.39</v>
      </c>
      <c r="AE254" s="2">
        <f t="shared" si="11"/>
        <v>14.953138495207632</v>
      </c>
      <c r="AF254" s="16">
        <v>97.5</v>
      </c>
    </row>
    <row r="255" spans="1:33" x14ac:dyDescent="0.2">
      <c r="A255" s="1" t="s">
        <v>37</v>
      </c>
      <c r="B255" t="s">
        <v>35</v>
      </c>
      <c r="C255" s="7" t="s">
        <v>118</v>
      </c>
      <c r="D255" s="9">
        <v>6</v>
      </c>
      <c r="E255" s="10" t="s">
        <v>38</v>
      </c>
      <c r="F255" s="1" t="s">
        <v>36</v>
      </c>
      <c r="G255" s="1" t="s">
        <v>80</v>
      </c>
      <c r="I255" s="18">
        <v>44868</v>
      </c>
      <c r="J255" s="3">
        <v>2.54</v>
      </c>
      <c r="K255" s="3">
        <v>2.5499999999999998</v>
      </c>
      <c r="L255" s="3">
        <v>1.33</v>
      </c>
      <c r="M255" s="2">
        <f t="shared" si="9"/>
        <v>7.5080483005170962</v>
      </c>
      <c r="N255">
        <f>100</f>
        <v>100</v>
      </c>
      <c r="R255" s="18">
        <v>44901</v>
      </c>
      <c r="S255" s="3">
        <v>3.31</v>
      </c>
      <c r="T255" s="3">
        <v>2.52</v>
      </c>
      <c r="U255" s="3">
        <v>2.17</v>
      </c>
      <c r="V255" s="2">
        <f t="shared" si="10"/>
        <v>14.295638888427719</v>
      </c>
      <c r="W255" s="2">
        <f>100</f>
        <v>100</v>
      </c>
      <c r="Y255" s="4"/>
      <c r="AA255" s="18">
        <v>44967</v>
      </c>
      <c r="AB255" s="3">
        <v>4.09</v>
      </c>
      <c r="AC255" s="3">
        <v>2.84</v>
      </c>
      <c r="AD255" s="3">
        <v>2.31</v>
      </c>
      <c r="AE255" s="2">
        <f t="shared" si="11"/>
        <v>21.299414051454775</v>
      </c>
      <c r="AF255" s="16">
        <v>100</v>
      </c>
    </row>
    <row r="256" spans="1:33" x14ac:dyDescent="0.2">
      <c r="A256" s="1" t="s">
        <v>37</v>
      </c>
      <c r="B256" t="s">
        <v>35</v>
      </c>
      <c r="C256" s="7" t="s">
        <v>118</v>
      </c>
      <c r="D256" s="9">
        <v>7</v>
      </c>
      <c r="E256" s="10" t="s">
        <v>38</v>
      </c>
      <c r="F256" s="1" t="s">
        <v>36</v>
      </c>
      <c r="G256" s="1" t="s">
        <v>80</v>
      </c>
      <c r="I256" s="18">
        <v>44868</v>
      </c>
      <c r="J256" s="3">
        <v>1.86</v>
      </c>
      <c r="K256" s="3">
        <v>2.25</v>
      </c>
      <c r="L256" s="3">
        <v>1.47</v>
      </c>
      <c r="M256" s="2">
        <f t="shared" si="9"/>
        <v>5.0539240841270505</v>
      </c>
      <c r="N256">
        <f>100</f>
        <v>100</v>
      </c>
      <c r="R256" s="18">
        <v>44901</v>
      </c>
      <c r="S256" s="3">
        <v>2.4900000000000002</v>
      </c>
      <c r="T256" s="3">
        <v>1.71</v>
      </c>
      <c r="U256" s="3">
        <v>2.35</v>
      </c>
      <c r="V256" s="2">
        <f t="shared" si="10"/>
        <v>8.0590027559459188</v>
      </c>
      <c r="W256" s="2">
        <f>100</f>
        <v>100</v>
      </c>
      <c r="Y256" s="4"/>
      <c r="AA256" s="18">
        <v>44967</v>
      </c>
      <c r="AB256" s="3">
        <v>2.96</v>
      </c>
      <c r="AC256" s="3">
        <v>2.1800000000000002</v>
      </c>
      <c r="AD256" s="3">
        <v>2.73</v>
      </c>
      <c r="AE256" s="2">
        <f t="shared" si="11"/>
        <v>14.011498522621496</v>
      </c>
      <c r="AF256" s="16">
        <v>95</v>
      </c>
    </row>
    <row r="257" spans="1:35" x14ac:dyDescent="0.2">
      <c r="A257" s="1" t="s">
        <v>37</v>
      </c>
      <c r="B257" t="s">
        <v>35</v>
      </c>
      <c r="C257" s="7" t="s">
        <v>118</v>
      </c>
      <c r="D257" s="9">
        <v>8</v>
      </c>
      <c r="E257" s="10" t="s">
        <v>38</v>
      </c>
      <c r="F257" s="1" t="s">
        <v>36</v>
      </c>
      <c r="G257" s="1" t="s">
        <v>80</v>
      </c>
      <c r="I257" s="18">
        <v>44868</v>
      </c>
      <c r="J257" s="3">
        <v>1.96</v>
      </c>
      <c r="K257" s="3">
        <v>1.74</v>
      </c>
      <c r="L257" s="3">
        <v>1.66</v>
      </c>
      <c r="M257" s="2">
        <f t="shared" si="9"/>
        <v>4.4488093567485052</v>
      </c>
      <c r="N257">
        <f>100</f>
        <v>100</v>
      </c>
      <c r="R257" s="18">
        <v>44901</v>
      </c>
      <c r="S257" s="3">
        <v>2.4300000000000002</v>
      </c>
      <c r="T257" s="3">
        <v>1.74</v>
      </c>
      <c r="U257" s="3">
        <v>2.02</v>
      </c>
      <c r="V257" s="2">
        <f t="shared" si="10"/>
        <v>6.7454643829700167</v>
      </c>
      <c r="W257" s="2">
        <f>100</f>
        <v>100</v>
      </c>
      <c r="Y257" s="4"/>
      <c r="AA257" s="18">
        <v>44967</v>
      </c>
      <c r="AE257" s="2" t="str">
        <f t="shared" si="11"/>
        <v/>
      </c>
      <c r="AF257" s="16">
        <v>0</v>
      </c>
      <c r="AG257" t="s">
        <v>84</v>
      </c>
    </row>
    <row r="258" spans="1:35" x14ac:dyDescent="0.2">
      <c r="A258" s="1" t="s">
        <v>37</v>
      </c>
      <c r="B258" t="s">
        <v>35</v>
      </c>
      <c r="C258" s="7" t="s">
        <v>119</v>
      </c>
      <c r="D258" s="9">
        <v>1</v>
      </c>
      <c r="E258" s="10" t="s">
        <v>38</v>
      </c>
      <c r="F258" s="1" t="s">
        <v>36</v>
      </c>
      <c r="G258" s="1" t="s">
        <v>80</v>
      </c>
      <c r="I258" s="18">
        <v>44867</v>
      </c>
      <c r="J258" s="3">
        <v>2.4</v>
      </c>
      <c r="K258" s="3">
        <v>1.51</v>
      </c>
      <c r="L258" s="3">
        <v>1.32</v>
      </c>
      <c r="M258" s="2">
        <f t="shared" ref="M258:M321" si="12">IF(N258=0,"",PI()*((K258+L258)/4)^2*J258)</f>
        <v>3.7741052105002941</v>
      </c>
      <c r="N258">
        <f>100</f>
        <v>100</v>
      </c>
      <c r="R258" s="18">
        <v>44901</v>
      </c>
      <c r="S258" s="3">
        <v>2.87</v>
      </c>
      <c r="T258" s="3">
        <v>1.66</v>
      </c>
      <c r="U258" s="3">
        <v>1.53</v>
      </c>
      <c r="V258" s="2">
        <f t="shared" ref="V258:V321" si="13">IF(W258=0,"",PI()*((T258+U258)/4)^2*S258)</f>
        <v>5.7344682547687453</v>
      </c>
      <c r="W258" s="2">
        <f>(90+95)/2</f>
        <v>92.5</v>
      </c>
      <c r="Y258" s="4"/>
      <c r="AA258" s="18">
        <v>44967</v>
      </c>
      <c r="AE258" s="2" t="str">
        <f t="shared" ref="AE258:AE321" si="14">IF(AF258=0,"",PI()*((AC258+AD258)/4)^2*AB258)</f>
        <v/>
      </c>
      <c r="AF258" s="16">
        <v>0</v>
      </c>
      <c r="AG258" t="s">
        <v>84</v>
      </c>
    </row>
    <row r="259" spans="1:35" x14ac:dyDescent="0.2">
      <c r="A259" s="1" t="s">
        <v>37</v>
      </c>
      <c r="B259" t="s">
        <v>35</v>
      </c>
      <c r="C259" s="7" t="s">
        <v>119</v>
      </c>
      <c r="D259" s="9">
        <v>2</v>
      </c>
      <c r="E259" s="10" t="s">
        <v>38</v>
      </c>
      <c r="F259" s="1" t="s">
        <v>36</v>
      </c>
      <c r="G259" s="1" t="s">
        <v>80</v>
      </c>
      <c r="I259" s="18">
        <v>44867</v>
      </c>
      <c r="J259" s="3">
        <v>1.75</v>
      </c>
      <c r="K259" s="3">
        <v>1.47</v>
      </c>
      <c r="L259" s="3">
        <v>0.91</v>
      </c>
      <c r="M259" s="2">
        <f t="shared" si="12"/>
        <v>1.9463540935774715</v>
      </c>
      <c r="N259">
        <f>100</f>
        <v>100</v>
      </c>
      <c r="R259" s="18">
        <v>44901</v>
      </c>
      <c r="S259" s="3">
        <v>2.19</v>
      </c>
      <c r="T259" s="3">
        <v>1.83</v>
      </c>
      <c r="U259" s="3">
        <v>1.32</v>
      </c>
      <c r="V259" s="2">
        <f t="shared" si="13"/>
        <v>4.2667295187803722</v>
      </c>
      <c r="W259" s="2">
        <f>(100+90)/2</f>
        <v>95</v>
      </c>
      <c r="Y259" s="4"/>
      <c r="AA259" s="18">
        <v>44967</v>
      </c>
      <c r="AB259" s="3">
        <v>2.67</v>
      </c>
      <c r="AC259" s="3">
        <v>2.29</v>
      </c>
      <c r="AD259" s="3">
        <v>1.53</v>
      </c>
      <c r="AE259" s="2">
        <f t="shared" si="14"/>
        <v>7.6501134765069176</v>
      </c>
      <c r="AF259" s="16">
        <v>100</v>
      </c>
    </row>
    <row r="260" spans="1:35" x14ac:dyDescent="0.2">
      <c r="A260" s="1" t="s">
        <v>37</v>
      </c>
      <c r="B260" t="s">
        <v>35</v>
      </c>
      <c r="C260" s="7" t="s">
        <v>119</v>
      </c>
      <c r="D260" s="9">
        <v>3</v>
      </c>
      <c r="E260" s="10" t="s">
        <v>38</v>
      </c>
      <c r="F260" s="1" t="s">
        <v>36</v>
      </c>
      <c r="G260" s="1" t="s">
        <v>80</v>
      </c>
      <c r="I260" s="18">
        <v>44867</v>
      </c>
      <c r="J260" s="3">
        <v>1.84</v>
      </c>
      <c r="K260" s="3">
        <v>2.29</v>
      </c>
      <c r="L260" s="3">
        <v>1.69</v>
      </c>
      <c r="M260" s="2">
        <f t="shared" si="12"/>
        <v>5.7228696910412333</v>
      </c>
      <c r="N260">
        <f>100</f>
        <v>100</v>
      </c>
      <c r="R260" s="18">
        <v>44901</v>
      </c>
      <c r="S260" s="3">
        <v>2.54</v>
      </c>
      <c r="T260" s="3">
        <v>2.35</v>
      </c>
      <c r="U260" s="3">
        <v>2.91</v>
      </c>
      <c r="V260" s="2">
        <f t="shared" si="13"/>
        <v>13.798602213265676</v>
      </c>
      <c r="W260" s="2">
        <f>(90+85)/2</f>
        <v>87.5</v>
      </c>
      <c r="Y260" s="4"/>
      <c r="AA260" s="18">
        <v>44967</v>
      </c>
      <c r="AB260" s="3">
        <v>3.91</v>
      </c>
      <c r="AC260" s="3">
        <v>2.56</v>
      </c>
      <c r="AD260" s="3">
        <v>3.29</v>
      </c>
      <c r="AE260" s="2">
        <f t="shared" si="14"/>
        <v>26.273527152314614</v>
      </c>
      <c r="AF260" s="16">
        <v>100</v>
      </c>
    </row>
    <row r="261" spans="1:35" x14ac:dyDescent="0.2">
      <c r="A261" s="1" t="s">
        <v>37</v>
      </c>
      <c r="B261" t="s">
        <v>35</v>
      </c>
      <c r="C261" s="7" t="s">
        <v>119</v>
      </c>
      <c r="D261" s="9">
        <v>4</v>
      </c>
      <c r="E261" s="10" t="s">
        <v>38</v>
      </c>
      <c r="F261" s="1" t="s">
        <v>36</v>
      </c>
      <c r="G261" s="1" t="s">
        <v>80</v>
      </c>
      <c r="I261" s="18">
        <v>44867</v>
      </c>
      <c r="J261" s="3">
        <v>2.5099999999999998</v>
      </c>
      <c r="K261" s="3">
        <v>1.25</v>
      </c>
      <c r="L261" s="3">
        <v>1.1399999999999999</v>
      </c>
      <c r="M261" s="2">
        <f t="shared" si="12"/>
        <v>2.8151362128369581</v>
      </c>
      <c r="N261">
        <f>100</f>
        <v>100</v>
      </c>
      <c r="R261" s="18">
        <v>44901</v>
      </c>
      <c r="S261" s="3">
        <v>3.19</v>
      </c>
      <c r="T261" s="3">
        <v>1.28</v>
      </c>
      <c r="U261" s="3">
        <v>1.45</v>
      </c>
      <c r="V261" s="2">
        <f t="shared" si="13"/>
        <v>4.6681614426579117</v>
      </c>
      <c r="W261" s="2">
        <f>100</f>
        <v>100</v>
      </c>
      <c r="Y261" s="4"/>
      <c r="AA261" s="18">
        <v>44967</v>
      </c>
      <c r="AB261" s="3">
        <v>4.45</v>
      </c>
      <c r="AC261" s="3">
        <v>1.78</v>
      </c>
      <c r="AD261" s="3">
        <v>2.11</v>
      </c>
      <c r="AE261" s="2">
        <f t="shared" si="14"/>
        <v>13.221754947535509</v>
      </c>
      <c r="AF261" s="16">
        <v>100</v>
      </c>
      <c r="AI261" t="s">
        <v>129</v>
      </c>
    </row>
    <row r="262" spans="1:35" x14ac:dyDescent="0.2">
      <c r="A262" s="1" t="s">
        <v>37</v>
      </c>
      <c r="B262" t="s">
        <v>35</v>
      </c>
      <c r="C262" s="7" t="s">
        <v>119</v>
      </c>
      <c r="D262" s="9">
        <v>5</v>
      </c>
      <c r="E262" s="10" t="s">
        <v>38</v>
      </c>
      <c r="F262" s="1" t="s">
        <v>36</v>
      </c>
      <c r="G262" s="1" t="s">
        <v>80</v>
      </c>
      <c r="I262" s="18">
        <v>44867</v>
      </c>
      <c r="J262" s="3">
        <v>2.74</v>
      </c>
      <c r="K262" s="3">
        <v>1.51</v>
      </c>
      <c r="L262" s="3">
        <v>1.42</v>
      </c>
      <c r="M262" s="2">
        <f t="shared" si="12"/>
        <v>4.6186568146712652</v>
      </c>
      <c r="N262">
        <f>100</f>
        <v>100</v>
      </c>
      <c r="R262" s="18">
        <v>44901</v>
      </c>
      <c r="S262" s="3">
        <v>3.28</v>
      </c>
      <c r="T262" s="3">
        <v>1.91</v>
      </c>
      <c r="U262" s="3">
        <v>1.55</v>
      </c>
      <c r="V262" s="2">
        <f t="shared" si="13"/>
        <v>7.7100275754016918</v>
      </c>
      <c r="W262" s="2">
        <f>(95+85)/2</f>
        <v>90</v>
      </c>
      <c r="Y262" s="4"/>
      <c r="AA262" s="18">
        <v>44967</v>
      </c>
      <c r="AB262" s="3">
        <v>3.94</v>
      </c>
      <c r="AC262" s="3">
        <v>2.42</v>
      </c>
      <c r="AD262" s="3">
        <v>2.34</v>
      </c>
      <c r="AE262" s="2">
        <f t="shared" si="14"/>
        <v>17.528308865589114</v>
      </c>
      <c r="AF262" s="16">
        <v>45</v>
      </c>
    </row>
    <row r="263" spans="1:35" x14ac:dyDescent="0.2">
      <c r="A263" s="1" t="s">
        <v>37</v>
      </c>
      <c r="B263" t="s">
        <v>35</v>
      </c>
      <c r="C263" s="7" t="s">
        <v>119</v>
      </c>
      <c r="D263" s="9">
        <v>6</v>
      </c>
      <c r="E263" s="10" t="s">
        <v>38</v>
      </c>
      <c r="F263" s="1" t="s">
        <v>36</v>
      </c>
      <c r="G263" s="1" t="s">
        <v>80</v>
      </c>
      <c r="I263" s="18">
        <v>44867</v>
      </c>
      <c r="J263" s="3">
        <v>1.71</v>
      </c>
      <c r="K263" s="3">
        <v>1.65</v>
      </c>
      <c r="L263" s="3">
        <v>1.22</v>
      </c>
      <c r="M263" s="2">
        <f t="shared" si="12"/>
        <v>2.7656027214678085</v>
      </c>
      <c r="N263">
        <f>100</f>
        <v>100</v>
      </c>
      <c r="R263" s="18">
        <v>44901</v>
      </c>
      <c r="S263" s="3">
        <v>1.9</v>
      </c>
      <c r="T263" s="3">
        <v>1.76</v>
      </c>
      <c r="U263" s="3">
        <v>1.4</v>
      </c>
      <c r="V263" s="2">
        <f t="shared" si="13"/>
        <v>3.7252691527002413</v>
      </c>
      <c r="W263" s="2">
        <f>(100+95)/2</f>
        <v>97.5</v>
      </c>
      <c r="Y263" s="4"/>
      <c r="AA263" s="18">
        <v>44967</v>
      </c>
      <c r="AB263" s="3">
        <v>2.5099999999999998</v>
      </c>
      <c r="AC263" s="3">
        <v>2.62</v>
      </c>
      <c r="AD263" s="3">
        <v>2.3199999999999998</v>
      </c>
      <c r="AE263" s="2">
        <f t="shared" si="14"/>
        <v>12.02700549422944</v>
      </c>
      <c r="AF263" s="16">
        <v>92.5</v>
      </c>
    </row>
    <row r="264" spans="1:35" x14ac:dyDescent="0.2">
      <c r="A264" s="1" t="s">
        <v>37</v>
      </c>
      <c r="B264" t="s">
        <v>35</v>
      </c>
      <c r="C264" s="7" t="s">
        <v>119</v>
      </c>
      <c r="D264" s="9">
        <v>7</v>
      </c>
      <c r="E264" s="10" t="s">
        <v>38</v>
      </c>
      <c r="F264" s="1" t="s">
        <v>36</v>
      </c>
      <c r="G264" s="1" t="s">
        <v>80</v>
      </c>
      <c r="I264" s="18">
        <v>44867</v>
      </c>
      <c r="J264" s="3">
        <v>2.19</v>
      </c>
      <c r="K264" s="3">
        <v>1.86</v>
      </c>
      <c r="L264" s="3">
        <v>1.08</v>
      </c>
      <c r="M264" s="2">
        <f t="shared" si="12"/>
        <v>3.716795491915347</v>
      </c>
      <c r="N264">
        <f>100</f>
        <v>100</v>
      </c>
      <c r="R264" s="18">
        <v>44901</v>
      </c>
      <c r="S264" s="3">
        <v>2.75</v>
      </c>
      <c r="T264" s="3">
        <v>2.29</v>
      </c>
      <c r="U264" s="3">
        <v>1.54</v>
      </c>
      <c r="V264" s="2">
        <f t="shared" si="13"/>
        <v>7.92063739435432</v>
      </c>
      <c r="W264" s="2">
        <f>(90+95)/2</f>
        <v>92.5</v>
      </c>
      <c r="Y264" s="4"/>
      <c r="AA264" s="18">
        <v>44967</v>
      </c>
      <c r="AB264" s="3">
        <v>3.82</v>
      </c>
      <c r="AC264" s="3">
        <v>3.47</v>
      </c>
      <c r="AD264" s="3">
        <v>1.88</v>
      </c>
      <c r="AE264" s="2">
        <f t="shared" si="14"/>
        <v>21.468456279910502</v>
      </c>
      <c r="AF264" s="16">
        <v>97.5</v>
      </c>
    </row>
    <row r="265" spans="1:35" x14ac:dyDescent="0.2">
      <c r="A265" s="1" t="s">
        <v>37</v>
      </c>
      <c r="B265" t="s">
        <v>35</v>
      </c>
      <c r="C265" s="7" t="s">
        <v>119</v>
      </c>
      <c r="D265" s="9">
        <v>8</v>
      </c>
      <c r="E265" s="10" t="s">
        <v>38</v>
      </c>
      <c r="F265" s="1" t="s">
        <v>36</v>
      </c>
      <c r="G265" s="1" t="s">
        <v>80</v>
      </c>
      <c r="I265" s="18">
        <v>44867</v>
      </c>
      <c r="J265" s="3">
        <v>1.82</v>
      </c>
      <c r="K265" s="3">
        <v>1.19</v>
      </c>
      <c r="L265" s="3">
        <v>0.89</v>
      </c>
      <c r="M265" s="2">
        <f t="shared" si="12"/>
        <v>1.5460657094258381</v>
      </c>
      <c r="N265">
        <f>100</f>
        <v>100</v>
      </c>
      <c r="R265" s="18">
        <v>44901</v>
      </c>
      <c r="S265" s="3">
        <v>2.37</v>
      </c>
      <c r="T265" s="3">
        <v>1.52</v>
      </c>
      <c r="U265" s="3">
        <v>1.1499999999999999</v>
      </c>
      <c r="V265" s="2">
        <f t="shared" si="13"/>
        <v>3.3174222929736108</v>
      </c>
      <c r="W265" s="2">
        <f>(85+90)/2</f>
        <v>87.5</v>
      </c>
      <c r="Y265" s="4"/>
      <c r="AA265" s="18">
        <v>44967</v>
      </c>
      <c r="AE265" s="2" t="str">
        <f t="shared" si="14"/>
        <v/>
      </c>
      <c r="AF265" s="16">
        <v>0</v>
      </c>
      <c r="AG265" t="s">
        <v>84</v>
      </c>
    </row>
    <row r="266" spans="1:35" x14ac:dyDescent="0.2">
      <c r="A266" s="1" t="s">
        <v>37</v>
      </c>
      <c r="B266" t="s">
        <v>35</v>
      </c>
      <c r="C266" s="7" t="s">
        <v>120</v>
      </c>
      <c r="D266" s="9">
        <v>1</v>
      </c>
      <c r="E266" s="10" t="s">
        <v>38</v>
      </c>
      <c r="F266" s="1" t="s">
        <v>36</v>
      </c>
      <c r="G266" s="1" t="s">
        <v>80</v>
      </c>
      <c r="I266" s="18">
        <v>44868</v>
      </c>
      <c r="J266" s="3">
        <v>2.02</v>
      </c>
      <c r="K266" s="3">
        <v>2.44</v>
      </c>
      <c r="L266" s="3">
        <v>1.65</v>
      </c>
      <c r="M266" s="2">
        <f t="shared" si="12"/>
        <v>6.6348006036500706</v>
      </c>
      <c r="N266">
        <f>100</f>
        <v>100</v>
      </c>
      <c r="R266" s="18">
        <v>44901</v>
      </c>
      <c r="S266" s="3">
        <v>2.65</v>
      </c>
      <c r="T266" s="3">
        <v>2.64</v>
      </c>
      <c r="U266" s="3">
        <v>2.92</v>
      </c>
      <c r="V266" s="2">
        <f t="shared" si="13"/>
        <v>16.085158589902228</v>
      </c>
      <c r="W266" s="2">
        <f>100</f>
        <v>100</v>
      </c>
      <c r="Y266" s="4"/>
      <c r="AA266" s="18">
        <v>44967</v>
      </c>
      <c r="AB266" s="3">
        <v>1.1100000000000001</v>
      </c>
      <c r="AC266" s="3">
        <v>1.0900000000000001</v>
      </c>
      <c r="AD266" s="3">
        <v>1.39</v>
      </c>
      <c r="AE266" s="2">
        <f t="shared" si="14"/>
        <v>1.3404673198043076</v>
      </c>
      <c r="AF266" s="16">
        <v>15</v>
      </c>
    </row>
    <row r="267" spans="1:35" x14ac:dyDescent="0.2">
      <c r="A267" s="1" t="s">
        <v>37</v>
      </c>
      <c r="B267" t="s">
        <v>35</v>
      </c>
      <c r="C267" s="7" t="s">
        <v>120</v>
      </c>
      <c r="D267" s="9">
        <v>2</v>
      </c>
      <c r="E267" s="10" t="s">
        <v>38</v>
      </c>
      <c r="F267" s="1" t="s">
        <v>36</v>
      </c>
      <c r="G267" s="1" t="s">
        <v>80</v>
      </c>
      <c r="I267" s="18">
        <v>44868</v>
      </c>
      <c r="J267" s="3">
        <v>2.69</v>
      </c>
      <c r="K267" s="3">
        <v>1</v>
      </c>
      <c r="L267" s="3">
        <v>1.04</v>
      </c>
      <c r="M267" s="2">
        <f t="shared" si="12"/>
        <v>2.1980749903445171</v>
      </c>
      <c r="N267">
        <f>100</f>
        <v>100</v>
      </c>
      <c r="R267" s="18">
        <v>44901</v>
      </c>
      <c r="S267" s="3">
        <v>3.03</v>
      </c>
      <c r="T267" s="3">
        <v>1.51</v>
      </c>
      <c r="U267" s="3">
        <v>1.83</v>
      </c>
      <c r="V267" s="2">
        <f t="shared" si="13"/>
        <v>6.6369027218344039</v>
      </c>
      <c r="W267" s="2">
        <f>100</f>
        <v>100</v>
      </c>
      <c r="Y267" s="4"/>
      <c r="AA267" s="18">
        <v>44967</v>
      </c>
      <c r="AB267" s="3">
        <v>3.82</v>
      </c>
      <c r="AC267" s="3">
        <v>2.04</v>
      </c>
      <c r="AD267" s="3">
        <v>2.19</v>
      </c>
      <c r="AE267" s="2">
        <f t="shared" si="14"/>
        <v>13.420663511950767</v>
      </c>
      <c r="AF267" s="16">
        <v>100</v>
      </c>
    </row>
    <row r="268" spans="1:35" x14ac:dyDescent="0.2">
      <c r="A268" s="1" t="s">
        <v>37</v>
      </c>
      <c r="B268" t="s">
        <v>35</v>
      </c>
      <c r="C268" s="7" t="s">
        <v>120</v>
      </c>
      <c r="D268" s="9">
        <v>3</v>
      </c>
      <c r="E268" s="10" t="s">
        <v>38</v>
      </c>
      <c r="F268" s="1" t="s">
        <v>36</v>
      </c>
      <c r="G268" s="1" t="s">
        <v>80</v>
      </c>
      <c r="I268" s="18">
        <v>44868</v>
      </c>
      <c r="J268" s="3">
        <v>2.6</v>
      </c>
      <c r="K268" s="3">
        <v>1.29</v>
      </c>
      <c r="L268" s="3">
        <v>1.08</v>
      </c>
      <c r="M268" s="2">
        <f t="shared" si="12"/>
        <v>2.8674769135916329</v>
      </c>
      <c r="N268">
        <f>100</f>
        <v>100</v>
      </c>
      <c r="R268" s="18">
        <v>44901</v>
      </c>
      <c r="S268" s="3">
        <v>2.83</v>
      </c>
      <c r="T268" s="3">
        <v>2.13</v>
      </c>
      <c r="U268" s="3">
        <v>1.52</v>
      </c>
      <c r="V268" s="2">
        <f t="shared" si="13"/>
        <v>7.4029029250427225</v>
      </c>
      <c r="W268" s="2">
        <f>(75+80)/2</f>
        <v>77.5</v>
      </c>
      <c r="Y268" s="4"/>
      <c r="AA268" s="18">
        <v>44967</v>
      </c>
      <c r="AB268" s="3">
        <v>3.6</v>
      </c>
      <c r="AC268" s="3">
        <v>2.16</v>
      </c>
      <c r="AD268" s="3">
        <v>2.2400000000000002</v>
      </c>
      <c r="AE268" s="2">
        <f t="shared" si="14"/>
        <v>13.684777599037142</v>
      </c>
      <c r="AF268" s="16">
        <v>100</v>
      </c>
    </row>
    <row r="269" spans="1:35" x14ac:dyDescent="0.2">
      <c r="A269" s="1" t="s">
        <v>37</v>
      </c>
      <c r="B269" t="s">
        <v>35</v>
      </c>
      <c r="C269" s="7" t="s">
        <v>120</v>
      </c>
      <c r="D269" s="9">
        <v>4</v>
      </c>
      <c r="E269" s="10" t="s">
        <v>38</v>
      </c>
      <c r="F269" s="1" t="s">
        <v>36</v>
      </c>
      <c r="G269" s="1" t="s">
        <v>80</v>
      </c>
      <c r="I269" s="18">
        <v>44868</v>
      </c>
      <c r="J269" s="3">
        <v>2.15</v>
      </c>
      <c r="K269" s="3">
        <v>1.57</v>
      </c>
      <c r="L269" s="3">
        <v>1.1499999999999999</v>
      </c>
      <c r="M269" s="2">
        <f t="shared" si="12"/>
        <v>3.1232457524928279</v>
      </c>
      <c r="N269">
        <f>100</f>
        <v>100</v>
      </c>
      <c r="R269" s="18">
        <v>44901</v>
      </c>
      <c r="S269" s="3">
        <v>2.92</v>
      </c>
      <c r="T269" s="3">
        <v>1.2</v>
      </c>
      <c r="U269" s="3">
        <v>1.72</v>
      </c>
      <c r="V269" s="2">
        <f t="shared" si="13"/>
        <v>4.8885317972861611</v>
      </c>
      <c r="W269" s="2">
        <f>100</f>
        <v>100</v>
      </c>
      <c r="Y269" s="4"/>
      <c r="AA269" s="18">
        <v>44967</v>
      </c>
      <c r="AB269" s="3">
        <v>3.39</v>
      </c>
      <c r="AC269" s="3">
        <v>2.19</v>
      </c>
      <c r="AD269" s="3">
        <v>1.75</v>
      </c>
      <c r="AE269" s="2">
        <f t="shared" si="14"/>
        <v>10.332895372595843</v>
      </c>
      <c r="AF269" s="16">
        <v>100</v>
      </c>
    </row>
    <row r="270" spans="1:35" x14ac:dyDescent="0.2">
      <c r="A270" s="1" t="s">
        <v>37</v>
      </c>
      <c r="B270" t="s">
        <v>35</v>
      </c>
      <c r="C270" s="7" t="s">
        <v>120</v>
      </c>
      <c r="D270" s="9">
        <v>5</v>
      </c>
      <c r="E270" s="10" t="s">
        <v>38</v>
      </c>
      <c r="F270" s="1" t="s">
        <v>36</v>
      </c>
      <c r="G270" s="1" t="s">
        <v>80</v>
      </c>
      <c r="I270" s="18">
        <v>44868</v>
      </c>
      <c r="J270" s="3">
        <v>2.61</v>
      </c>
      <c r="K270" s="3">
        <v>1.49</v>
      </c>
      <c r="L270" s="3">
        <v>0.99</v>
      </c>
      <c r="M270" s="2">
        <f t="shared" si="12"/>
        <v>3.1519096438641818</v>
      </c>
      <c r="N270">
        <f>100</f>
        <v>100</v>
      </c>
      <c r="R270" s="18">
        <v>44901</v>
      </c>
      <c r="S270" s="3">
        <v>3.1</v>
      </c>
      <c r="T270" s="3">
        <v>1.67</v>
      </c>
      <c r="U270" s="3">
        <v>1.8</v>
      </c>
      <c r="V270" s="2">
        <f t="shared" si="13"/>
        <v>7.329098077880559</v>
      </c>
      <c r="W270" s="2">
        <f>(100+95)/2</f>
        <v>97.5</v>
      </c>
      <c r="Y270" s="4"/>
      <c r="AA270" s="18">
        <v>44967</v>
      </c>
      <c r="AB270" s="3">
        <v>4.08</v>
      </c>
      <c r="AC270" s="3">
        <v>2.7</v>
      </c>
      <c r="AD270" s="3">
        <v>2.39</v>
      </c>
      <c r="AE270" s="2">
        <f t="shared" si="14"/>
        <v>20.755137640259775</v>
      </c>
      <c r="AF270" s="16">
        <v>100</v>
      </c>
    </row>
    <row r="271" spans="1:35" x14ac:dyDescent="0.2">
      <c r="A271" s="1" t="s">
        <v>37</v>
      </c>
      <c r="B271" t="s">
        <v>35</v>
      </c>
      <c r="C271" s="7" t="s">
        <v>120</v>
      </c>
      <c r="D271" s="9">
        <v>6</v>
      </c>
      <c r="E271" s="10" t="s">
        <v>38</v>
      </c>
      <c r="F271" s="1" t="s">
        <v>36</v>
      </c>
      <c r="G271" s="1" t="s">
        <v>80</v>
      </c>
      <c r="I271" s="18">
        <v>44868</v>
      </c>
      <c r="J271" s="3">
        <v>2.94</v>
      </c>
      <c r="K271" s="3">
        <v>1.57</v>
      </c>
      <c r="L271" s="3">
        <v>1.67</v>
      </c>
      <c r="M271" s="2">
        <f t="shared" si="12"/>
        <v>6.0599248836595745</v>
      </c>
      <c r="N271">
        <f>100</f>
        <v>100</v>
      </c>
      <c r="R271" s="18">
        <v>44901</v>
      </c>
      <c r="S271" s="3">
        <v>3.24</v>
      </c>
      <c r="T271" s="3">
        <v>2</v>
      </c>
      <c r="U271" s="3">
        <v>2.56</v>
      </c>
      <c r="V271" s="2">
        <f t="shared" si="13"/>
        <v>13.22831675284116</v>
      </c>
      <c r="W271" s="2">
        <f>100</f>
        <v>100</v>
      </c>
      <c r="Y271" s="4"/>
      <c r="AA271" s="18">
        <v>44967</v>
      </c>
      <c r="AB271" s="3">
        <v>3.64</v>
      </c>
      <c r="AC271" s="3">
        <v>3.25</v>
      </c>
      <c r="AD271" s="3">
        <v>2.42</v>
      </c>
      <c r="AE271" s="2">
        <f t="shared" si="14"/>
        <v>22.977215183875884</v>
      </c>
      <c r="AF271" s="16">
        <v>100</v>
      </c>
    </row>
    <row r="272" spans="1:35" x14ac:dyDescent="0.2">
      <c r="A272" s="1" t="s">
        <v>37</v>
      </c>
      <c r="B272" t="s">
        <v>35</v>
      </c>
      <c r="C272" s="7" t="s">
        <v>120</v>
      </c>
      <c r="D272" s="9">
        <v>7</v>
      </c>
      <c r="E272" s="10" t="s">
        <v>38</v>
      </c>
      <c r="F272" s="1" t="s">
        <v>36</v>
      </c>
      <c r="G272" s="1" t="s">
        <v>80</v>
      </c>
      <c r="I272" s="18">
        <v>44868</v>
      </c>
      <c r="J272" s="3">
        <v>2.57</v>
      </c>
      <c r="K272" s="3">
        <v>1.67</v>
      </c>
      <c r="L272" s="3">
        <v>1.38</v>
      </c>
      <c r="M272" s="2">
        <f t="shared" si="12"/>
        <v>4.6942119216405587</v>
      </c>
      <c r="N272">
        <f>100</f>
        <v>100</v>
      </c>
      <c r="R272" s="18">
        <v>44901</v>
      </c>
      <c r="S272" s="3">
        <v>3.39</v>
      </c>
      <c r="T272" s="3">
        <v>1.73</v>
      </c>
      <c r="U272" s="3">
        <v>1.73</v>
      </c>
      <c r="V272" s="2">
        <f t="shared" si="13"/>
        <v>7.9685955733572369</v>
      </c>
      <c r="W272" s="2">
        <f>100</f>
        <v>100</v>
      </c>
      <c r="Y272" s="4"/>
      <c r="AA272" s="18">
        <v>44967</v>
      </c>
      <c r="AB272" s="3">
        <v>4.34</v>
      </c>
      <c r="AC272" s="3">
        <v>2.81</v>
      </c>
      <c r="AD272" s="3">
        <v>2.27</v>
      </c>
      <c r="AE272" s="2">
        <f t="shared" si="14"/>
        <v>21.991104592831398</v>
      </c>
      <c r="AF272" s="16">
        <v>100</v>
      </c>
    </row>
    <row r="273" spans="1:33" x14ac:dyDescent="0.2">
      <c r="A273" s="1" t="s">
        <v>37</v>
      </c>
      <c r="B273" t="s">
        <v>35</v>
      </c>
      <c r="C273" s="7" t="s">
        <v>120</v>
      </c>
      <c r="D273" s="9">
        <v>8</v>
      </c>
      <c r="E273" s="10" t="s">
        <v>38</v>
      </c>
      <c r="F273" s="1" t="s">
        <v>36</v>
      </c>
      <c r="G273" s="1" t="s">
        <v>80</v>
      </c>
      <c r="I273" s="18">
        <v>44868</v>
      </c>
      <c r="J273" s="3">
        <v>1.89</v>
      </c>
      <c r="K273" s="3">
        <v>1.89</v>
      </c>
      <c r="L273" s="3">
        <v>1.7</v>
      </c>
      <c r="M273" s="2">
        <f t="shared" si="12"/>
        <v>4.7827820579250533</v>
      </c>
      <c r="N273">
        <f>100</f>
        <v>100</v>
      </c>
      <c r="R273" s="18">
        <v>44901</v>
      </c>
      <c r="S273" s="3">
        <v>2.64</v>
      </c>
      <c r="T273" s="3">
        <v>2.46</v>
      </c>
      <c r="U273" s="3">
        <v>2.23</v>
      </c>
      <c r="V273" s="2">
        <f t="shared" si="13"/>
        <v>11.401959717658363</v>
      </c>
      <c r="W273" s="2">
        <f>100</f>
        <v>100</v>
      </c>
      <c r="Y273" s="4"/>
      <c r="AA273" s="18">
        <v>44967</v>
      </c>
      <c r="AB273" s="3">
        <v>3.55</v>
      </c>
      <c r="AC273" s="3">
        <v>3.21</v>
      </c>
      <c r="AD273" s="3">
        <v>2.4900000000000002</v>
      </c>
      <c r="AE273" s="2">
        <f t="shared" si="14"/>
        <v>22.646857866794996</v>
      </c>
      <c r="AF273" s="16">
        <v>100</v>
      </c>
    </row>
    <row r="274" spans="1:33" x14ac:dyDescent="0.2">
      <c r="A274" s="1" t="s">
        <v>37</v>
      </c>
      <c r="B274" t="s">
        <v>35</v>
      </c>
      <c r="C274" s="8" t="s">
        <v>121</v>
      </c>
      <c r="D274" s="9">
        <v>1</v>
      </c>
      <c r="E274" s="10" t="s">
        <v>38</v>
      </c>
      <c r="F274" s="1" t="s">
        <v>36</v>
      </c>
      <c r="G274" s="1" t="s">
        <v>80</v>
      </c>
      <c r="I274" s="18">
        <v>44868</v>
      </c>
      <c r="J274" s="3">
        <v>2.6</v>
      </c>
      <c r="K274" s="3">
        <v>2.31</v>
      </c>
      <c r="L274" s="3">
        <v>1.38</v>
      </c>
      <c r="M274" s="2">
        <f t="shared" si="12"/>
        <v>6.9511389562133967</v>
      </c>
      <c r="N274">
        <f>100</f>
        <v>100</v>
      </c>
      <c r="R274" s="18">
        <v>44901</v>
      </c>
      <c r="S274" s="3">
        <v>2.89</v>
      </c>
      <c r="T274" s="3">
        <v>1.65</v>
      </c>
      <c r="U274" s="3">
        <v>2.68</v>
      </c>
      <c r="V274" s="2">
        <f t="shared" si="13"/>
        <v>10.639066549584447</v>
      </c>
      <c r="W274" s="2">
        <f>100</f>
        <v>100</v>
      </c>
      <c r="Y274" s="4"/>
      <c r="AA274" s="18">
        <v>44967</v>
      </c>
      <c r="AE274" s="2" t="str">
        <f t="shared" si="14"/>
        <v/>
      </c>
      <c r="AF274" s="16">
        <v>0</v>
      </c>
      <c r="AG274" t="s">
        <v>84</v>
      </c>
    </row>
    <row r="275" spans="1:33" x14ac:dyDescent="0.2">
      <c r="A275" s="1" t="s">
        <v>37</v>
      </c>
      <c r="B275" t="s">
        <v>35</v>
      </c>
      <c r="C275" s="8" t="s">
        <v>121</v>
      </c>
      <c r="D275" s="9">
        <v>2</v>
      </c>
      <c r="E275" s="10" t="s">
        <v>38</v>
      </c>
      <c r="F275" s="1" t="s">
        <v>36</v>
      </c>
      <c r="G275" s="1" t="s">
        <v>80</v>
      </c>
      <c r="I275" s="18">
        <v>44868</v>
      </c>
      <c r="J275" s="3">
        <v>2.17</v>
      </c>
      <c r="K275" s="3">
        <v>1.91</v>
      </c>
      <c r="L275" s="3">
        <v>1.88</v>
      </c>
      <c r="M275" s="2">
        <f t="shared" si="12"/>
        <v>6.1202342341800779</v>
      </c>
      <c r="N275">
        <f>100</f>
        <v>100</v>
      </c>
      <c r="R275" s="18">
        <v>44901</v>
      </c>
      <c r="S275" s="3">
        <v>2.44</v>
      </c>
      <c r="T275" s="3">
        <v>2.08</v>
      </c>
      <c r="U275" s="3">
        <v>2.12</v>
      </c>
      <c r="V275" s="2">
        <f t="shared" si="13"/>
        <v>8.4511983974219014</v>
      </c>
      <c r="W275" s="2">
        <f>(100+95)/2</f>
        <v>97.5</v>
      </c>
      <c r="Y275" s="4"/>
      <c r="AA275" s="18">
        <v>44967</v>
      </c>
      <c r="AB275" s="3">
        <v>2.2999999999999998</v>
      </c>
      <c r="AC275" s="3">
        <v>1.92</v>
      </c>
      <c r="AD275" s="3">
        <v>1.53</v>
      </c>
      <c r="AE275" s="2">
        <f t="shared" si="14"/>
        <v>5.3752159429069239</v>
      </c>
      <c r="AF275" s="16">
        <v>90</v>
      </c>
    </row>
    <row r="276" spans="1:33" x14ac:dyDescent="0.2">
      <c r="A276" s="1" t="s">
        <v>37</v>
      </c>
      <c r="B276" t="s">
        <v>35</v>
      </c>
      <c r="C276" s="8" t="s">
        <v>121</v>
      </c>
      <c r="D276" s="9">
        <v>3</v>
      </c>
      <c r="E276" s="10" t="s">
        <v>38</v>
      </c>
      <c r="F276" s="1" t="s">
        <v>36</v>
      </c>
      <c r="G276" s="1" t="s">
        <v>80</v>
      </c>
      <c r="I276" s="18">
        <v>44868</v>
      </c>
      <c r="J276" s="3">
        <v>2.2999999999999998</v>
      </c>
      <c r="K276" s="3">
        <v>2.09</v>
      </c>
      <c r="L276" s="3">
        <v>1.99</v>
      </c>
      <c r="M276" s="2">
        <f t="shared" si="12"/>
        <v>7.5175798926280875</v>
      </c>
      <c r="N276">
        <f>100</f>
        <v>100</v>
      </c>
      <c r="R276" s="18">
        <v>44901</v>
      </c>
      <c r="S276" s="3">
        <v>2.86</v>
      </c>
      <c r="T276" s="3">
        <v>2.2000000000000002</v>
      </c>
      <c r="U276" s="3">
        <v>2.3199999999999998</v>
      </c>
      <c r="V276" s="2">
        <f t="shared" si="13"/>
        <v>11.472889025794784</v>
      </c>
      <c r="W276" s="2">
        <f>(95+100)/2</f>
        <v>97.5</v>
      </c>
      <c r="Y276" s="4"/>
      <c r="AA276" s="18">
        <v>44967</v>
      </c>
      <c r="AB276" s="3">
        <v>3.07</v>
      </c>
      <c r="AC276" s="3">
        <v>2.95</v>
      </c>
      <c r="AD276" s="3">
        <v>2.5099999999999998</v>
      </c>
      <c r="AE276" s="2">
        <f t="shared" si="14"/>
        <v>17.970226493993465</v>
      </c>
      <c r="AF276" s="16">
        <v>100</v>
      </c>
    </row>
    <row r="277" spans="1:33" x14ac:dyDescent="0.2">
      <c r="A277" s="1" t="s">
        <v>37</v>
      </c>
      <c r="B277" t="s">
        <v>35</v>
      </c>
      <c r="C277" s="8" t="s">
        <v>121</v>
      </c>
      <c r="D277" s="9">
        <v>4</v>
      </c>
      <c r="E277" s="10" t="s">
        <v>38</v>
      </c>
      <c r="F277" s="1" t="s">
        <v>36</v>
      </c>
      <c r="G277" s="1" t="s">
        <v>80</v>
      </c>
      <c r="I277" s="18">
        <v>44868</v>
      </c>
      <c r="J277" s="3">
        <v>2.61</v>
      </c>
      <c r="K277" s="3">
        <v>2.15</v>
      </c>
      <c r="L277" s="3">
        <v>1.5</v>
      </c>
      <c r="M277" s="2">
        <f t="shared" si="12"/>
        <v>6.8274122382902842</v>
      </c>
      <c r="N277">
        <f>100</f>
        <v>100</v>
      </c>
      <c r="R277" s="18">
        <v>44901</v>
      </c>
      <c r="S277" s="3">
        <v>3.17</v>
      </c>
      <c r="T277" s="3">
        <v>2.5499999999999998</v>
      </c>
      <c r="U277" s="3">
        <v>2.3199999999999998</v>
      </c>
      <c r="V277" s="2">
        <f t="shared" si="13"/>
        <v>14.762063688423641</v>
      </c>
      <c r="W277" s="2">
        <f>100</f>
        <v>100</v>
      </c>
      <c r="Y277" s="4"/>
      <c r="AA277" s="18">
        <v>44967</v>
      </c>
      <c r="AB277" s="3">
        <v>2.96</v>
      </c>
      <c r="AC277" s="3">
        <v>2.5</v>
      </c>
      <c r="AD277" s="3">
        <v>1.66</v>
      </c>
      <c r="AE277" s="2">
        <f t="shared" si="14"/>
        <v>10.057921977803254</v>
      </c>
      <c r="AF277" s="16">
        <v>100</v>
      </c>
    </row>
    <row r="278" spans="1:33" x14ac:dyDescent="0.2">
      <c r="A278" s="1" t="s">
        <v>37</v>
      </c>
      <c r="B278" t="s">
        <v>35</v>
      </c>
      <c r="C278" s="8" t="s">
        <v>121</v>
      </c>
      <c r="D278" s="9">
        <v>5</v>
      </c>
      <c r="E278" s="10" t="s">
        <v>38</v>
      </c>
      <c r="F278" s="1" t="s">
        <v>36</v>
      </c>
      <c r="G278" s="1" t="s">
        <v>80</v>
      </c>
      <c r="I278" s="18">
        <v>44868</v>
      </c>
      <c r="J278" s="3">
        <v>2.33</v>
      </c>
      <c r="K278" s="3">
        <v>1.67</v>
      </c>
      <c r="L278" s="3">
        <v>0.68</v>
      </c>
      <c r="M278" s="2">
        <f t="shared" si="12"/>
        <v>2.526512990663603</v>
      </c>
      <c r="N278">
        <f>100</f>
        <v>100</v>
      </c>
      <c r="R278" s="18">
        <v>44901</v>
      </c>
      <c r="S278" s="3">
        <v>2.9</v>
      </c>
      <c r="T278" s="3">
        <v>2.34</v>
      </c>
      <c r="U278" s="3">
        <v>1.65</v>
      </c>
      <c r="V278" s="2">
        <f t="shared" si="13"/>
        <v>9.065122543300193</v>
      </c>
      <c r="W278" s="2">
        <f>(90+95)/2</f>
        <v>92.5</v>
      </c>
      <c r="Y278" s="4"/>
      <c r="AA278" s="18">
        <v>44967</v>
      </c>
      <c r="AB278" s="3">
        <v>2.87</v>
      </c>
      <c r="AC278" s="3">
        <v>2.06</v>
      </c>
      <c r="AD278" s="3">
        <v>1.34</v>
      </c>
      <c r="AE278" s="2">
        <f t="shared" si="14"/>
        <v>6.5143279866674568</v>
      </c>
      <c r="AF278" s="16">
        <v>100</v>
      </c>
    </row>
    <row r="279" spans="1:33" x14ac:dyDescent="0.2">
      <c r="A279" s="1" t="s">
        <v>37</v>
      </c>
      <c r="B279" t="s">
        <v>35</v>
      </c>
      <c r="C279" s="8" t="s">
        <v>121</v>
      </c>
      <c r="D279" s="9">
        <v>6</v>
      </c>
      <c r="E279" s="10" t="s">
        <v>38</v>
      </c>
      <c r="F279" s="1" t="s">
        <v>36</v>
      </c>
      <c r="G279" s="1" t="s">
        <v>80</v>
      </c>
      <c r="I279" s="18">
        <v>44868</v>
      </c>
      <c r="J279" s="3">
        <v>2.85</v>
      </c>
      <c r="K279" s="3">
        <v>1.3</v>
      </c>
      <c r="L279" s="3">
        <v>1.49</v>
      </c>
      <c r="M279" s="2">
        <f t="shared" si="12"/>
        <v>4.3559527136377305</v>
      </c>
      <c r="N279">
        <f>100</f>
        <v>100</v>
      </c>
      <c r="R279" s="18">
        <v>44901</v>
      </c>
      <c r="S279" s="3">
        <v>3.46</v>
      </c>
      <c r="T279" s="3">
        <v>1.68</v>
      </c>
      <c r="U279" s="3">
        <v>2.2000000000000002</v>
      </c>
      <c r="V279" s="2">
        <f t="shared" si="13"/>
        <v>10.22749886605872</v>
      </c>
      <c r="W279" s="2">
        <f>100</f>
        <v>100</v>
      </c>
      <c r="Y279" s="4"/>
      <c r="AA279" s="18">
        <v>44967</v>
      </c>
      <c r="AB279" s="3">
        <v>3.6</v>
      </c>
      <c r="AC279" s="3">
        <v>1.93</v>
      </c>
      <c r="AD279" s="3">
        <v>1.88</v>
      </c>
      <c r="AE279" s="2">
        <f t="shared" si="14"/>
        <v>10.260826451724327</v>
      </c>
      <c r="AF279" s="16">
        <v>100</v>
      </c>
    </row>
    <row r="280" spans="1:33" x14ac:dyDescent="0.2">
      <c r="A280" s="1" t="s">
        <v>37</v>
      </c>
      <c r="B280" t="s">
        <v>35</v>
      </c>
      <c r="C280" s="8" t="s">
        <v>121</v>
      </c>
      <c r="D280" s="9">
        <v>7</v>
      </c>
      <c r="E280" s="10" t="s">
        <v>38</v>
      </c>
      <c r="F280" s="1" t="s">
        <v>36</v>
      </c>
      <c r="G280" s="1" t="s">
        <v>80</v>
      </c>
      <c r="I280" s="18">
        <v>44868</v>
      </c>
      <c r="J280" s="3">
        <v>2.9</v>
      </c>
      <c r="K280" s="3">
        <v>1.67</v>
      </c>
      <c r="L280" s="3">
        <v>1.1000000000000001</v>
      </c>
      <c r="M280" s="2">
        <f t="shared" si="12"/>
        <v>4.3690541367509033</v>
      </c>
      <c r="N280">
        <f>100</f>
        <v>100</v>
      </c>
      <c r="R280" s="18">
        <v>44901</v>
      </c>
      <c r="S280" s="3">
        <v>3.06</v>
      </c>
      <c r="T280" s="3">
        <v>1.81</v>
      </c>
      <c r="U280" s="3">
        <v>1.78</v>
      </c>
      <c r="V280" s="2">
        <f t="shared" si="13"/>
        <v>7.7435519033072291</v>
      </c>
      <c r="W280" s="2">
        <f>(90+90)/2</f>
        <v>90</v>
      </c>
      <c r="Y280" s="4"/>
      <c r="AA280" s="18">
        <v>44967</v>
      </c>
      <c r="AB280" s="3">
        <v>3.46</v>
      </c>
      <c r="AC280" s="3">
        <v>2.23</v>
      </c>
      <c r="AD280" s="3">
        <v>1.95</v>
      </c>
      <c r="AE280" s="2">
        <f t="shared" si="14"/>
        <v>11.87021410267592</v>
      </c>
      <c r="AF280" s="16">
        <v>100</v>
      </c>
    </row>
    <row r="281" spans="1:33" x14ac:dyDescent="0.2">
      <c r="A281" s="1" t="s">
        <v>37</v>
      </c>
      <c r="B281" t="s">
        <v>35</v>
      </c>
      <c r="C281" s="8" t="s">
        <v>121</v>
      </c>
      <c r="D281" s="9">
        <v>8</v>
      </c>
      <c r="E281" s="10" t="s">
        <v>38</v>
      </c>
      <c r="F281" s="1" t="s">
        <v>36</v>
      </c>
      <c r="G281" s="1" t="s">
        <v>80</v>
      </c>
      <c r="I281" s="18">
        <v>44868</v>
      </c>
      <c r="J281" s="3">
        <v>2.2400000000000002</v>
      </c>
      <c r="K281" s="3">
        <v>1.28</v>
      </c>
      <c r="L281" s="3">
        <v>0.93</v>
      </c>
      <c r="M281" s="2">
        <f t="shared" si="12"/>
        <v>2.1481393751157074</v>
      </c>
      <c r="N281">
        <f>100</f>
        <v>100</v>
      </c>
      <c r="R281" s="18">
        <v>44901</v>
      </c>
      <c r="S281" s="3">
        <v>2.94</v>
      </c>
      <c r="T281" s="3">
        <v>2.02</v>
      </c>
      <c r="U281" s="3">
        <v>1.68</v>
      </c>
      <c r="V281" s="2">
        <f t="shared" si="13"/>
        <v>7.9027941298296351</v>
      </c>
      <c r="W281" s="2">
        <f>100</f>
        <v>100</v>
      </c>
      <c r="Y281" s="4"/>
      <c r="AA281" s="18">
        <v>44967</v>
      </c>
      <c r="AB281" s="3">
        <v>2.89</v>
      </c>
      <c r="AC281" s="3">
        <v>2.04</v>
      </c>
      <c r="AD281" s="3">
        <v>1.4</v>
      </c>
      <c r="AE281" s="2">
        <f t="shared" si="14"/>
        <v>6.7149783678595814</v>
      </c>
      <c r="AF281" s="16">
        <v>97.5</v>
      </c>
    </row>
    <row r="282" spans="1:33" x14ac:dyDescent="0.2">
      <c r="A282" s="1" t="s">
        <v>37</v>
      </c>
      <c r="B282" t="s">
        <v>35</v>
      </c>
      <c r="C282" s="8" t="s">
        <v>122</v>
      </c>
      <c r="D282" s="9">
        <v>1</v>
      </c>
      <c r="E282" s="10" t="s">
        <v>38</v>
      </c>
      <c r="F282" s="1" t="s">
        <v>36</v>
      </c>
      <c r="G282" s="1" t="s">
        <v>80</v>
      </c>
      <c r="I282" s="18">
        <v>44867</v>
      </c>
      <c r="J282" s="3">
        <v>3.28</v>
      </c>
      <c r="K282" s="3">
        <v>1.4</v>
      </c>
      <c r="L282" s="3">
        <v>1.17</v>
      </c>
      <c r="M282" s="2">
        <f t="shared" si="12"/>
        <v>4.2537305901275193</v>
      </c>
      <c r="N282">
        <f>100</f>
        <v>100</v>
      </c>
      <c r="R282" s="18">
        <v>44901</v>
      </c>
      <c r="S282" s="3">
        <v>3.49</v>
      </c>
      <c r="T282" s="3">
        <v>1.4</v>
      </c>
      <c r="U282" s="3">
        <v>1.44</v>
      </c>
      <c r="V282" s="2">
        <f t="shared" si="13"/>
        <v>5.5270322297944059</v>
      </c>
      <c r="W282" s="2">
        <f>(100+95)/2</f>
        <v>97.5</v>
      </c>
      <c r="Y282" s="4"/>
      <c r="AA282" s="18">
        <v>44967</v>
      </c>
      <c r="AB282" s="3">
        <v>2.06</v>
      </c>
      <c r="AC282" s="3">
        <v>1.79</v>
      </c>
      <c r="AD282" s="3">
        <v>1.32</v>
      </c>
      <c r="AE282" s="2">
        <f t="shared" si="14"/>
        <v>3.9121715317411776</v>
      </c>
      <c r="AF282" s="16">
        <v>72.5</v>
      </c>
    </row>
    <row r="283" spans="1:33" x14ac:dyDescent="0.2">
      <c r="A283" s="1" t="s">
        <v>37</v>
      </c>
      <c r="B283" t="s">
        <v>35</v>
      </c>
      <c r="C283" s="8" t="s">
        <v>122</v>
      </c>
      <c r="D283" s="9">
        <v>2</v>
      </c>
      <c r="E283" s="10" t="s">
        <v>38</v>
      </c>
      <c r="F283" s="1" t="s">
        <v>36</v>
      </c>
      <c r="G283" s="1" t="s">
        <v>80</v>
      </c>
      <c r="I283" s="18">
        <v>44867</v>
      </c>
      <c r="J283" s="3">
        <v>2.12</v>
      </c>
      <c r="K283" s="3">
        <v>1.65</v>
      </c>
      <c r="L283" s="3">
        <v>1.37</v>
      </c>
      <c r="M283" s="2">
        <f t="shared" si="12"/>
        <v>3.7964670670085465</v>
      </c>
      <c r="N283">
        <f>100</f>
        <v>100</v>
      </c>
      <c r="R283" s="18">
        <v>44901</v>
      </c>
      <c r="S283" s="3">
        <v>2.72</v>
      </c>
      <c r="T283" s="3">
        <v>1.59</v>
      </c>
      <c r="U283" s="3">
        <v>1.56</v>
      </c>
      <c r="V283" s="2">
        <f t="shared" si="13"/>
        <v>5.2993170278916049</v>
      </c>
      <c r="W283" s="2">
        <f>(100+95)/2</f>
        <v>97.5</v>
      </c>
      <c r="Y283" s="4"/>
      <c r="AA283" s="18">
        <v>44967</v>
      </c>
      <c r="AB283" s="3">
        <v>2.85</v>
      </c>
      <c r="AC283" s="3">
        <v>1.66</v>
      </c>
      <c r="AD283" s="3">
        <v>1.49</v>
      </c>
      <c r="AE283" s="2">
        <f t="shared" si="14"/>
        <v>5.5525932093717163</v>
      </c>
      <c r="AF283" s="16">
        <v>100</v>
      </c>
    </row>
    <row r="284" spans="1:33" x14ac:dyDescent="0.2">
      <c r="A284" s="1" t="s">
        <v>37</v>
      </c>
      <c r="B284" t="s">
        <v>35</v>
      </c>
      <c r="C284" s="8" t="s">
        <v>122</v>
      </c>
      <c r="D284" s="9">
        <v>3</v>
      </c>
      <c r="E284" s="10" t="s">
        <v>38</v>
      </c>
      <c r="F284" s="1" t="s">
        <v>36</v>
      </c>
      <c r="G284" s="1" t="s">
        <v>80</v>
      </c>
      <c r="I284" s="18">
        <v>44867</v>
      </c>
      <c r="J284" s="3">
        <v>2.09</v>
      </c>
      <c r="K284" s="3">
        <v>1.83</v>
      </c>
      <c r="L284" s="3">
        <v>1.48</v>
      </c>
      <c r="M284" s="2">
        <f t="shared" si="12"/>
        <v>4.4960606774043645</v>
      </c>
      <c r="N284">
        <f>100</f>
        <v>100</v>
      </c>
      <c r="R284" s="18">
        <v>44901</v>
      </c>
      <c r="S284" s="3">
        <v>2.6</v>
      </c>
      <c r="T284" s="3">
        <v>1.67</v>
      </c>
      <c r="U284" s="3">
        <v>2.17</v>
      </c>
      <c r="V284" s="2">
        <f t="shared" si="13"/>
        <v>7.5277586528257183</v>
      </c>
      <c r="W284" s="2">
        <f>(95+100)/2</f>
        <v>97.5</v>
      </c>
      <c r="Y284" s="4"/>
      <c r="AA284" s="18">
        <v>44967</v>
      </c>
      <c r="AB284" s="3">
        <v>2.85</v>
      </c>
      <c r="AC284" s="3">
        <v>2.3199999999999998</v>
      </c>
      <c r="AD284" s="3">
        <v>1.45</v>
      </c>
      <c r="AE284" s="2">
        <f t="shared" si="14"/>
        <v>7.9534847090430079</v>
      </c>
      <c r="AF284" s="16">
        <v>90</v>
      </c>
    </row>
    <row r="285" spans="1:33" x14ac:dyDescent="0.2">
      <c r="A285" s="1" t="s">
        <v>37</v>
      </c>
      <c r="B285" t="s">
        <v>35</v>
      </c>
      <c r="C285" s="8" t="s">
        <v>122</v>
      </c>
      <c r="D285" s="9">
        <v>4</v>
      </c>
      <c r="E285" s="10" t="s">
        <v>38</v>
      </c>
      <c r="F285" s="1" t="s">
        <v>36</v>
      </c>
      <c r="G285" s="1" t="s">
        <v>80</v>
      </c>
      <c r="I285" s="18">
        <v>44867</v>
      </c>
      <c r="J285" s="3">
        <v>2.85</v>
      </c>
      <c r="K285" s="3">
        <v>1.4</v>
      </c>
      <c r="L285" s="3">
        <v>0.99</v>
      </c>
      <c r="M285" s="2">
        <f t="shared" si="12"/>
        <v>3.1964694050140761</v>
      </c>
      <c r="N285">
        <f>100</f>
        <v>100</v>
      </c>
      <c r="R285" s="18">
        <v>44901</v>
      </c>
      <c r="S285" s="3">
        <v>3.74</v>
      </c>
      <c r="T285" s="3">
        <v>1.71</v>
      </c>
      <c r="U285" s="3">
        <v>1.57</v>
      </c>
      <c r="V285" s="2">
        <f t="shared" si="13"/>
        <v>7.9004018070239272</v>
      </c>
      <c r="W285" s="2">
        <f>100</f>
        <v>100</v>
      </c>
      <c r="Y285" s="4"/>
      <c r="AA285" s="18">
        <v>44967</v>
      </c>
      <c r="AB285" s="3">
        <v>3.58</v>
      </c>
      <c r="AC285" s="3">
        <v>1.78</v>
      </c>
      <c r="AD285" s="3">
        <v>1.54</v>
      </c>
      <c r="AE285" s="2">
        <f t="shared" si="14"/>
        <v>7.7479905810276719</v>
      </c>
      <c r="AF285" s="16">
        <v>100</v>
      </c>
    </row>
    <row r="286" spans="1:33" x14ac:dyDescent="0.2">
      <c r="A286" s="1" t="s">
        <v>37</v>
      </c>
      <c r="B286" t="s">
        <v>35</v>
      </c>
      <c r="C286" s="8" t="s">
        <v>122</v>
      </c>
      <c r="D286" s="9">
        <v>5</v>
      </c>
      <c r="E286" s="10" t="s">
        <v>38</v>
      </c>
      <c r="F286" s="1" t="s">
        <v>36</v>
      </c>
      <c r="G286" s="1" t="s">
        <v>80</v>
      </c>
      <c r="I286" s="18">
        <v>44867</v>
      </c>
      <c r="J286" s="3">
        <v>2.4500000000000002</v>
      </c>
      <c r="K286" s="3">
        <v>1.53</v>
      </c>
      <c r="L286" s="3">
        <v>1.19</v>
      </c>
      <c r="M286" s="2">
        <f t="shared" si="12"/>
        <v>3.5590474853988043</v>
      </c>
      <c r="N286">
        <f>100</f>
        <v>100</v>
      </c>
      <c r="R286" s="18">
        <v>44901</v>
      </c>
      <c r="S286" s="3">
        <v>2.11</v>
      </c>
      <c r="T286" s="3">
        <v>1.26</v>
      </c>
      <c r="U286" s="3">
        <v>1.1200000000000001</v>
      </c>
      <c r="V286" s="2">
        <f t="shared" si="13"/>
        <v>2.3467469356848367</v>
      </c>
      <c r="W286" s="2">
        <f>100</f>
        <v>100</v>
      </c>
      <c r="Y286" s="4"/>
      <c r="AA286" s="18">
        <v>44967</v>
      </c>
      <c r="AB286" s="3">
        <v>2.6</v>
      </c>
      <c r="AC286" s="3">
        <v>1.65</v>
      </c>
      <c r="AD286" s="3">
        <v>1.37</v>
      </c>
      <c r="AE286" s="2">
        <f t="shared" si="14"/>
        <v>4.6560445161425568</v>
      </c>
      <c r="AF286" s="16">
        <v>100</v>
      </c>
    </row>
    <row r="287" spans="1:33" x14ac:dyDescent="0.2">
      <c r="A287" s="1" t="s">
        <v>37</v>
      </c>
      <c r="B287" t="s">
        <v>35</v>
      </c>
      <c r="C287" s="8" t="s">
        <v>122</v>
      </c>
      <c r="D287" s="9">
        <v>6</v>
      </c>
      <c r="E287" s="10" t="s">
        <v>38</v>
      </c>
      <c r="F287" s="1" t="s">
        <v>36</v>
      </c>
      <c r="G287" s="1" t="s">
        <v>80</v>
      </c>
      <c r="I287" s="18">
        <v>44867</v>
      </c>
      <c r="J287" s="3">
        <v>2.2599999999999998</v>
      </c>
      <c r="K287" s="3">
        <v>1.27</v>
      </c>
      <c r="L287" s="3">
        <v>1.37</v>
      </c>
      <c r="M287" s="2">
        <f t="shared" si="12"/>
        <v>3.0927597373823934</v>
      </c>
      <c r="N287">
        <f>100</f>
        <v>100</v>
      </c>
      <c r="R287" s="18">
        <v>44901</v>
      </c>
      <c r="S287" s="3">
        <v>3.02</v>
      </c>
      <c r="T287" s="3">
        <v>2.0699999999999998</v>
      </c>
      <c r="U287" s="3">
        <v>2.02</v>
      </c>
      <c r="V287" s="2">
        <f t="shared" si="13"/>
        <v>9.9193553579322842</v>
      </c>
      <c r="W287" s="2">
        <f>(95+100)/2</f>
        <v>97.5</v>
      </c>
      <c r="Y287" s="4"/>
      <c r="AA287" s="18">
        <v>44967</v>
      </c>
      <c r="AB287" s="3">
        <v>3.61</v>
      </c>
      <c r="AC287" s="3">
        <v>2.29</v>
      </c>
      <c r="AD287" s="3">
        <v>2.21</v>
      </c>
      <c r="AE287" s="2">
        <f t="shared" si="14"/>
        <v>14.35364230994049</v>
      </c>
      <c r="AF287" s="16">
        <v>100</v>
      </c>
    </row>
    <row r="288" spans="1:33" x14ac:dyDescent="0.2">
      <c r="A288" s="1" t="s">
        <v>37</v>
      </c>
      <c r="B288" t="s">
        <v>35</v>
      </c>
      <c r="C288" s="8" t="s">
        <v>122</v>
      </c>
      <c r="D288" s="9">
        <v>7</v>
      </c>
      <c r="E288" s="10" t="s">
        <v>38</v>
      </c>
      <c r="F288" s="1" t="s">
        <v>36</v>
      </c>
      <c r="G288" s="1" t="s">
        <v>80</v>
      </c>
      <c r="I288" s="18">
        <v>44867</v>
      </c>
      <c r="J288" s="3">
        <v>2.4700000000000002</v>
      </c>
      <c r="K288" s="3">
        <v>0.96</v>
      </c>
      <c r="L288" s="3">
        <v>1.06</v>
      </c>
      <c r="M288" s="2">
        <f t="shared" si="12"/>
        <v>1.9789261262098907</v>
      </c>
      <c r="N288">
        <f>100</f>
        <v>100</v>
      </c>
      <c r="R288" s="18">
        <v>44901</v>
      </c>
      <c r="S288" s="3">
        <v>2.98</v>
      </c>
      <c r="T288" s="3">
        <v>1.1499999999999999</v>
      </c>
      <c r="U288" s="3">
        <v>1.31</v>
      </c>
      <c r="V288" s="2">
        <f t="shared" si="13"/>
        <v>3.5409220665839181</v>
      </c>
      <c r="W288" s="2">
        <f>(90+90)/2</f>
        <v>90</v>
      </c>
      <c r="Y288" s="4"/>
      <c r="AA288" s="18">
        <v>44967</v>
      </c>
      <c r="AB288" s="3">
        <v>3.14</v>
      </c>
      <c r="AC288" s="3">
        <v>1.9</v>
      </c>
      <c r="AD288" s="3">
        <v>1.54</v>
      </c>
      <c r="AE288" s="2">
        <f t="shared" si="14"/>
        <v>7.2958588495083347</v>
      </c>
      <c r="AF288" s="16">
        <v>77.5</v>
      </c>
    </row>
    <row r="289" spans="1:33" x14ac:dyDescent="0.2">
      <c r="A289" s="1" t="s">
        <v>37</v>
      </c>
      <c r="B289" t="s">
        <v>35</v>
      </c>
      <c r="C289" s="8" t="s">
        <v>122</v>
      </c>
      <c r="D289" s="9">
        <v>8</v>
      </c>
      <c r="E289" s="10" t="s">
        <v>38</v>
      </c>
      <c r="F289" s="1" t="s">
        <v>36</v>
      </c>
      <c r="G289" s="1" t="s">
        <v>80</v>
      </c>
      <c r="I289" s="18">
        <v>44867</v>
      </c>
      <c r="J289" s="3">
        <v>1.95</v>
      </c>
      <c r="K289" s="3">
        <v>2.08</v>
      </c>
      <c r="L289" s="3">
        <v>1.24</v>
      </c>
      <c r="M289" s="2">
        <f t="shared" si="12"/>
        <v>4.220274199163117</v>
      </c>
      <c r="N289">
        <f>100</f>
        <v>100</v>
      </c>
      <c r="R289" s="18">
        <v>44901</v>
      </c>
      <c r="S289" s="3">
        <v>2.27</v>
      </c>
      <c r="T289" s="3">
        <v>2.4700000000000002</v>
      </c>
      <c r="U289" s="3">
        <v>1.8</v>
      </c>
      <c r="V289" s="2">
        <f t="shared" si="13"/>
        <v>8.1266489034097997</v>
      </c>
      <c r="W289" s="2">
        <f>100</f>
        <v>100</v>
      </c>
      <c r="Y289" s="4"/>
      <c r="AA289" s="18">
        <v>44967</v>
      </c>
      <c r="AB289" s="3">
        <v>2.66</v>
      </c>
      <c r="AC289" s="3">
        <v>3.11</v>
      </c>
      <c r="AD289" s="3">
        <v>2.62</v>
      </c>
      <c r="AE289" s="2">
        <f t="shared" si="14"/>
        <v>17.148288073743036</v>
      </c>
      <c r="AF289" s="16">
        <v>87.5</v>
      </c>
    </row>
    <row r="290" spans="1:33" x14ac:dyDescent="0.2">
      <c r="A290" s="1" t="s">
        <v>37</v>
      </c>
      <c r="B290" t="s">
        <v>35</v>
      </c>
      <c r="C290" s="8" t="s">
        <v>123</v>
      </c>
      <c r="D290" s="9">
        <v>1</v>
      </c>
      <c r="E290" s="10" t="s">
        <v>38</v>
      </c>
      <c r="F290" s="1" t="s">
        <v>36</v>
      </c>
      <c r="G290" s="1" t="s">
        <v>80</v>
      </c>
      <c r="I290" s="18">
        <v>44867</v>
      </c>
      <c r="J290" s="3">
        <v>2.5499999999999998</v>
      </c>
      <c r="K290" s="3">
        <v>2.48</v>
      </c>
      <c r="L290" s="3">
        <v>1.17</v>
      </c>
      <c r="M290" s="2">
        <f t="shared" si="12"/>
        <v>6.6704602328123466</v>
      </c>
      <c r="N290">
        <f>100</f>
        <v>100</v>
      </c>
      <c r="R290" s="18">
        <v>44901</v>
      </c>
      <c r="S290" s="3">
        <v>3.01</v>
      </c>
      <c r="T290" s="3">
        <v>2.6</v>
      </c>
      <c r="U290" s="3">
        <v>1.59</v>
      </c>
      <c r="V290" s="2">
        <f t="shared" si="13"/>
        <v>10.375867844057513</v>
      </c>
      <c r="W290" s="2">
        <f>100</f>
        <v>100</v>
      </c>
      <c r="Y290" s="4"/>
      <c r="AA290" s="18">
        <v>44967</v>
      </c>
      <c r="AE290" s="2" t="str">
        <f t="shared" si="14"/>
        <v/>
      </c>
      <c r="AF290" s="16">
        <v>0</v>
      </c>
      <c r="AG290" t="s">
        <v>84</v>
      </c>
    </row>
    <row r="291" spans="1:33" x14ac:dyDescent="0.2">
      <c r="A291" s="1" t="s">
        <v>37</v>
      </c>
      <c r="B291" t="s">
        <v>35</v>
      </c>
      <c r="C291" s="8" t="s">
        <v>123</v>
      </c>
      <c r="D291" s="9">
        <v>2</v>
      </c>
      <c r="E291" s="10" t="s">
        <v>38</v>
      </c>
      <c r="F291" s="1" t="s">
        <v>36</v>
      </c>
      <c r="G291" s="1" t="s">
        <v>80</v>
      </c>
      <c r="I291" s="18">
        <v>44867</v>
      </c>
      <c r="J291" s="3">
        <v>2.0299999999999998</v>
      </c>
      <c r="K291" s="3">
        <v>1.45</v>
      </c>
      <c r="L291" s="3">
        <v>1.21</v>
      </c>
      <c r="M291" s="2">
        <f t="shared" si="12"/>
        <v>2.8202603468045049</v>
      </c>
      <c r="N291">
        <f>100</f>
        <v>100</v>
      </c>
      <c r="R291" s="18">
        <v>44901</v>
      </c>
      <c r="S291" s="3">
        <v>2.85</v>
      </c>
      <c r="T291" s="3">
        <v>1.94</v>
      </c>
      <c r="U291" s="3">
        <v>1.68</v>
      </c>
      <c r="V291" s="2">
        <f t="shared" si="13"/>
        <v>7.3331723308531842</v>
      </c>
      <c r="W291" s="2">
        <f>(95+90)/2</f>
        <v>92.5</v>
      </c>
      <c r="Y291" s="4"/>
      <c r="AA291" s="18">
        <v>44967</v>
      </c>
      <c r="AB291" s="3">
        <v>1.89</v>
      </c>
      <c r="AC291" s="3">
        <v>2.2000000000000002</v>
      </c>
      <c r="AD291" s="3">
        <v>1.86</v>
      </c>
      <c r="AE291" s="2">
        <f t="shared" si="14"/>
        <v>6.1170743810191901</v>
      </c>
      <c r="AF291" s="16">
        <v>80</v>
      </c>
    </row>
    <row r="292" spans="1:33" x14ac:dyDescent="0.2">
      <c r="A292" s="1" t="s">
        <v>37</v>
      </c>
      <c r="B292" t="s">
        <v>35</v>
      </c>
      <c r="C292" s="8" t="s">
        <v>123</v>
      </c>
      <c r="D292" s="9">
        <v>3</v>
      </c>
      <c r="E292" s="10" t="s">
        <v>38</v>
      </c>
      <c r="F292" s="1" t="s">
        <v>36</v>
      </c>
      <c r="G292" s="1" t="s">
        <v>80</v>
      </c>
      <c r="I292" s="18">
        <v>44867</v>
      </c>
      <c r="J292" s="3">
        <v>2.14</v>
      </c>
      <c r="K292" s="3">
        <v>1.96</v>
      </c>
      <c r="L292" s="3">
        <v>1.83</v>
      </c>
      <c r="M292" s="2">
        <f t="shared" si="12"/>
        <v>6.0356227009886485</v>
      </c>
      <c r="N292">
        <f>100</f>
        <v>100</v>
      </c>
      <c r="R292" s="18">
        <v>44901</v>
      </c>
      <c r="S292" s="3">
        <v>2.65</v>
      </c>
      <c r="T292" s="3">
        <v>2.54</v>
      </c>
      <c r="U292" s="3">
        <v>2.7</v>
      </c>
      <c r="V292" s="2">
        <f t="shared" si="13"/>
        <v>14.286910954987428</v>
      </c>
      <c r="W292" s="2">
        <f>(85+90)/2</f>
        <v>87.5</v>
      </c>
      <c r="Y292" s="4"/>
      <c r="AA292" s="18">
        <v>44967</v>
      </c>
      <c r="AB292" s="3">
        <v>3.17</v>
      </c>
      <c r="AC292" s="3">
        <v>3.72</v>
      </c>
      <c r="AD292" s="3">
        <v>3.27</v>
      </c>
      <c r="AE292" s="2">
        <f t="shared" si="14"/>
        <v>30.411896496706913</v>
      </c>
      <c r="AF292" s="16">
        <v>100</v>
      </c>
    </row>
    <row r="293" spans="1:33" x14ac:dyDescent="0.2">
      <c r="A293" s="1" t="s">
        <v>37</v>
      </c>
      <c r="B293" t="s">
        <v>35</v>
      </c>
      <c r="C293" s="8" t="s">
        <v>123</v>
      </c>
      <c r="D293" s="9">
        <v>4</v>
      </c>
      <c r="E293" s="10" t="s">
        <v>38</v>
      </c>
      <c r="F293" s="1" t="s">
        <v>36</v>
      </c>
      <c r="G293" s="1" t="s">
        <v>80</v>
      </c>
      <c r="I293" s="18">
        <v>44867</v>
      </c>
      <c r="J293" s="3">
        <v>1.96</v>
      </c>
      <c r="K293" s="3">
        <v>1.7</v>
      </c>
      <c r="L293" s="3">
        <v>1.45</v>
      </c>
      <c r="M293" s="2">
        <f t="shared" si="12"/>
        <v>3.818625505392478</v>
      </c>
      <c r="N293">
        <f>100</f>
        <v>100</v>
      </c>
      <c r="R293" s="18">
        <v>44901</v>
      </c>
      <c r="S293" s="3">
        <v>2.46</v>
      </c>
      <c r="T293" s="3">
        <v>2.0299999999999998</v>
      </c>
      <c r="U293" s="3">
        <v>1.81</v>
      </c>
      <c r="V293" s="2">
        <f t="shared" si="13"/>
        <v>7.1224178022889486</v>
      </c>
      <c r="W293" s="2">
        <f>100</f>
        <v>100</v>
      </c>
      <c r="Y293" s="4"/>
      <c r="AA293" s="18">
        <v>44967</v>
      </c>
      <c r="AB293" s="3">
        <v>3.66</v>
      </c>
      <c r="AC293" s="3">
        <v>2.64</v>
      </c>
      <c r="AD293" s="3">
        <v>2.83</v>
      </c>
      <c r="AE293" s="2">
        <f t="shared" si="14"/>
        <v>21.502335215086827</v>
      </c>
      <c r="AF293" s="16">
        <v>97.5</v>
      </c>
    </row>
    <row r="294" spans="1:33" x14ac:dyDescent="0.2">
      <c r="A294" s="1" t="s">
        <v>37</v>
      </c>
      <c r="B294" t="s">
        <v>35</v>
      </c>
      <c r="C294" s="8" t="s">
        <v>123</v>
      </c>
      <c r="D294" s="9">
        <v>5</v>
      </c>
      <c r="E294" s="10" t="s">
        <v>38</v>
      </c>
      <c r="F294" s="1" t="s">
        <v>36</v>
      </c>
      <c r="G294" s="1" t="s">
        <v>80</v>
      </c>
      <c r="I294" s="18">
        <v>44867</v>
      </c>
      <c r="J294" s="3">
        <v>2.13</v>
      </c>
      <c r="K294" s="3">
        <v>1.82</v>
      </c>
      <c r="L294" s="3">
        <v>1.66</v>
      </c>
      <c r="M294" s="2">
        <f t="shared" si="12"/>
        <v>5.0648662513395033</v>
      </c>
      <c r="N294">
        <f>100</f>
        <v>100</v>
      </c>
      <c r="R294" s="18">
        <v>44901</v>
      </c>
      <c r="S294" s="3">
        <v>2.99</v>
      </c>
      <c r="T294" s="3">
        <v>2.54</v>
      </c>
      <c r="U294" s="3">
        <v>1.97</v>
      </c>
      <c r="V294" s="2">
        <f t="shared" si="13"/>
        <v>11.941370194532027</v>
      </c>
      <c r="W294" s="2">
        <f>(90+100)/2</f>
        <v>95</v>
      </c>
      <c r="Y294" s="4"/>
      <c r="AA294" s="18">
        <v>44967</v>
      </c>
      <c r="AB294" s="3">
        <v>3.38</v>
      </c>
      <c r="AC294" s="3">
        <v>2.99</v>
      </c>
      <c r="AD294" s="3">
        <v>3.12</v>
      </c>
      <c r="AE294" s="2">
        <f t="shared" si="14"/>
        <v>24.775875545525551</v>
      </c>
      <c r="AF294" s="16">
        <v>100</v>
      </c>
    </row>
    <row r="295" spans="1:33" x14ac:dyDescent="0.2">
      <c r="A295" s="1" t="s">
        <v>37</v>
      </c>
      <c r="B295" t="s">
        <v>35</v>
      </c>
      <c r="C295" s="8" t="s">
        <v>123</v>
      </c>
      <c r="D295" s="9">
        <v>6</v>
      </c>
      <c r="E295" s="10" t="s">
        <v>38</v>
      </c>
      <c r="F295" s="1" t="s">
        <v>36</v>
      </c>
      <c r="G295" s="1" t="s">
        <v>80</v>
      </c>
      <c r="I295" s="18">
        <v>44867</v>
      </c>
      <c r="J295" s="3">
        <v>1.88</v>
      </c>
      <c r="K295" s="3">
        <v>1.6</v>
      </c>
      <c r="L295" s="3">
        <v>0.91</v>
      </c>
      <c r="M295" s="2">
        <f t="shared" si="12"/>
        <v>2.3256008755335245</v>
      </c>
      <c r="N295">
        <f>100</f>
        <v>100</v>
      </c>
      <c r="R295" s="18">
        <v>44901</v>
      </c>
      <c r="S295" s="3">
        <v>1.95</v>
      </c>
      <c r="T295" s="3">
        <v>1</v>
      </c>
      <c r="U295" s="3">
        <v>1.64</v>
      </c>
      <c r="V295" s="2">
        <f t="shared" si="13"/>
        <v>2.668531631812241</v>
      </c>
      <c r="W295" s="2">
        <f>(40+50)/2</f>
        <v>45</v>
      </c>
      <c r="Y295" s="4"/>
      <c r="AA295" s="18">
        <v>44967</v>
      </c>
      <c r="AE295" s="2" t="str">
        <f t="shared" si="14"/>
        <v/>
      </c>
      <c r="AF295" s="16">
        <v>0</v>
      </c>
      <c r="AG295" t="s">
        <v>84</v>
      </c>
    </row>
    <row r="296" spans="1:33" x14ac:dyDescent="0.2">
      <c r="A296" s="1" t="s">
        <v>37</v>
      </c>
      <c r="B296" t="s">
        <v>35</v>
      </c>
      <c r="C296" s="8" t="s">
        <v>123</v>
      </c>
      <c r="D296" s="9">
        <v>7</v>
      </c>
      <c r="E296" s="10" t="s">
        <v>38</v>
      </c>
      <c r="F296" s="1" t="s">
        <v>36</v>
      </c>
      <c r="G296" s="1" t="s">
        <v>80</v>
      </c>
      <c r="I296" s="18">
        <v>44867</v>
      </c>
      <c r="J296" s="3">
        <v>2.0099999999999998</v>
      </c>
      <c r="K296" s="3">
        <v>1.37</v>
      </c>
      <c r="L296" s="3">
        <v>1.0900000000000001</v>
      </c>
      <c r="M296" s="2">
        <f t="shared" si="12"/>
        <v>2.3883400516220386</v>
      </c>
      <c r="N296">
        <f>100</f>
        <v>100</v>
      </c>
      <c r="R296" s="18">
        <v>44901</v>
      </c>
      <c r="S296" s="3">
        <v>2.36</v>
      </c>
      <c r="T296" s="3">
        <v>1.6</v>
      </c>
      <c r="U296" s="3">
        <v>1.4</v>
      </c>
      <c r="V296" s="2">
        <f t="shared" si="13"/>
        <v>4.1704642476404503</v>
      </c>
      <c r="W296" s="2">
        <f>(90+95)/2</f>
        <v>92.5</v>
      </c>
      <c r="Y296" s="4"/>
      <c r="AA296" s="18">
        <v>44967</v>
      </c>
      <c r="AB296" s="3">
        <v>3.41</v>
      </c>
      <c r="AC296" s="3">
        <v>2.4900000000000002</v>
      </c>
      <c r="AD296" s="3">
        <v>1.9</v>
      </c>
      <c r="AE296" s="2">
        <f t="shared" si="14"/>
        <v>12.903671832952202</v>
      </c>
      <c r="AF296" s="16">
        <v>100</v>
      </c>
    </row>
    <row r="297" spans="1:33" x14ac:dyDescent="0.2">
      <c r="A297" s="1" t="s">
        <v>37</v>
      </c>
      <c r="B297" t="s">
        <v>35</v>
      </c>
      <c r="C297" s="8" t="s">
        <v>123</v>
      </c>
      <c r="D297" s="9">
        <v>8</v>
      </c>
      <c r="E297" s="10" t="s">
        <v>38</v>
      </c>
      <c r="F297" s="1" t="s">
        <v>36</v>
      </c>
      <c r="G297" s="1" t="s">
        <v>80</v>
      </c>
      <c r="I297" s="18">
        <v>44867</v>
      </c>
      <c r="J297" s="3">
        <v>1.86</v>
      </c>
      <c r="K297" s="3">
        <v>1.78</v>
      </c>
      <c r="L297" s="3">
        <v>1.43</v>
      </c>
      <c r="M297" s="2">
        <f t="shared" si="12"/>
        <v>3.7631618651905963</v>
      </c>
      <c r="N297">
        <f>100</f>
        <v>100</v>
      </c>
      <c r="R297" s="18">
        <v>44901</v>
      </c>
      <c r="S297" s="3">
        <v>2.74</v>
      </c>
      <c r="T297" s="3">
        <v>2.56</v>
      </c>
      <c r="U297" s="3">
        <v>1.77</v>
      </c>
      <c r="V297" s="2">
        <f t="shared" si="13"/>
        <v>10.086865863619858</v>
      </c>
      <c r="W297" s="2">
        <f>(95+100)/2</f>
        <v>97.5</v>
      </c>
      <c r="Y297" s="4"/>
      <c r="AA297" s="18">
        <v>44967</v>
      </c>
      <c r="AB297" s="3">
        <v>3.07</v>
      </c>
      <c r="AC297" s="3">
        <v>2.35</v>
      </c>
      <c r="AD297" s="3">
        <v>2.13</v>
      </c>
      <c r="AE297" s="2">
        <f t="shared" si="14"/>
        <v>12.098298441715523</v>
      </c>
      <c r="AF297" s="16">
        <v>97.5</v>
      </c>
    </row>
    <row r="298" spans="1:33" x14ac:dyDescent="0.2">
      <c r="A298" s="1" t="s">
        <v>37</v>
      </c>
      <c r="B298" t="s">
        <v>35</v>
      </c>
      <c r="C298" s="8" t="s">
        <v>124</v>
      </c>
      <c r="D298" s="9">
        <v>1</v>
      </c>
      <c r="E298" s="10" t="s">
        <v>38</v>
      </c>
      <c r="F298" s="1" t="s">
        <v>36</v>
      </c>
      <c r="G298" s="1" t="s">
        <v>80</v>
      </c>
      <c r="I298" s="18">
        <v>44868</v>
      </c>
      <c r="J298" s="3">
        <v>2.4500000000000002</v>
      </c>
      <c r="K298" s="3">
        <v>1.78</v>
      </c>
      <c r="L298" s="3">
        <v>1.96</v>
      </c>
      <c r="M298" s="2">
        <f t="shared" si="12"/>
        <v>6.728824152082117</v>
      </c>
      <c r="N298">
        <f>100</f>
        <v>100</v>
      </c>
      <c r="R298" s="18">
        <v>44901</v>
      </c>
      <c r="S298" s="3">
        <v>2.96</v>
      </c>
      <c r="T298" s="3">
        <v>2.85</v>
      </c>
      <c r="U298" s="3">
        <v>1.99</v>
      </c>
      <c r="V298" s="2">
        <f t="shared" si="13"/>
        <v>13.614833180197614</v>
      </c>
      <c r="W298" s="2">
        <f>100</f>
        <v>100</v>
      </c>
      <c r="Y298" s="4"/>
      <c r="AA298" s="18">
        <v>44967</v>
      </c>
      <c r="AB298" s="3">
        <v>3.57</v>
      </c>
      <c r="AC298" s="3">
        <v>3.16</v>
      </c>
      <c r="AD298" s="3">
        <v>2.66</v>
      </c>
      <c r="AE298" s="2">
        <f t="shared" si="14"/>
        <v>23.743463769253378</v>
      </c>
      <c r="AF298" s="16">
        <v>100</v>
      </c>
    </row>
    <row r="299" spans="1:33" x14ac:dyDescent="0.2">
      <c r="A299" s="1" t="s">
        <v>37</v>
      </c>
      <c r="B299" t="s">
        <v>35</v>
      </c>
      <c r="C299" s="8" t="s">
        <v>124</v>
      </c>
      <c r="D299" s="9">
        <v>2</v>
      </c>
      <c r="E299" s="10" t="s">
        <v>38</v>
      </c>
      <c r="F299" s="1" t="s">
        <v>36</v>
      </c>
      <c r="G299" s="1" t="s">
        <v>80</v>
      </c>
      <c r="I299" s="18">
        <v>44868</v>
      </c>
      <c r="J299" s="3">
        <v>2.36</v>
      </c>
      <c r="K299" s="3">
        <v>2.02</v>
      </c>
      <c r="L299" s="3">
        <v>1.43</v>
      </c>
      <c r="M299" s="2">
        <f t="shared" si="12"/>
        <v>5.5154389675044957</v>
      </c>
      <c r="N299">
        <f>100</f>
        <v>100</v>
      </c>
      <c r="R299" s="18">
        <v>44901</v>
      </c>
      <c r="S299" s="3">
        <v>2.93</v>
      </c>
      <c r="T299" s="3">
        <v>2.3199999999999998</v>
      </c>
      <c r="U299" s="3">
        <v>1.91</v>
      </c>
      <c r="V299" s="2">
        <f t="shared" si="13"/>
        <v>10.293859709428201</v>
      </c>
      <c r="W299" s="2">
        <f>100</f>
        <v>100</v>
      </c>
      <c r="Y299" s="4"/>
      <c r="AA299" s="18">
        <v>44967</v>
      </c>
      <c r="AB299" s="3">
        <v>3.4</v>
      </c>
      <c r="AC299" s="3">
        <v>2.89</v>
      </c>
      <c r="AD299" s="3">
        <v>1.78</v>
      </c>
      <c r="AE299" s="2">
        <f t="shared" si="14"/>
        <v>14.559369504860816</v>
      </c>
      <c r="AF299" s="16">
        <v>97.5</v>
      </c>
    </row>
    <row r="300" spans="1:33" x14ac:dyDescent="0.2">
      <c r="A300" s="1" t="s">
        <v>37</v>
      </c>
      <c r="B300" t="s">
        <v>35</v>
      </c>
      <c r="C300" s="8" t="s">
        <v>124</v>
      </c>
      <c r="D300" s="9">
        <v>3</v>
      </c>
      <c r="E300" s="10" t="s">
        <v>38</v>
      </c>
      <c r="F300" s="1" t="s">
        <v>36</v>
      </c>
      <c r="G300" s="1" t="s">
        <v>80</v>
      </c>
      <c r="I300" s="18">
        <v>44868</v>
      </c>
      <c r="J300" s="3">
        <v>2.08</v>
      </c>
      <c r="K300" s="3">
        <v>2.4700000000000002</v>
      </c>
      <c r="L300" s="3">
        <v>2.17</v>
      </c>
      <c r="M300" s="2">
        <f t="shared" si="12"/>
        <v>8.7928403153144892</v>
      </c>
      <c r="N300">
        <f>100</f>
        <v>100</v>
      </c>
      <c r="R300" s="18">
        <v>44901</v>
      </c>
      <c r="S300" s="3">
        <v>2.61</v>
      </c>
      <c r="T300" s="3">
        <v>2.69</v>
      </c>
      <c r="U300" s="3">
        <v>2.65</v>
      </c>
      <c r="V300" s="2">
        <f t="shared" si="13"/>
        <v>14.613455163985019</v>
      </c>
      <c r="W300" s="2">
        <f>(100+95)/2</f>
        <v>97.5</v>
      </c>
      <c r="Y300" s="4"/>
      <c r="AA300" s="18">
        <v>44967</v>
      </c>
      <c r="AB300" s="3">
        <v>3.33</v>
      </c>
      <c r="AC300" s="3">
        <v>3.78</v>
      </c>
      <c r="AD300" s="3">
        <v>3.09</v>
      </c>
      <c r="AE300" s="2">
        <f t="shared" si="14"/>
        <v>30.859408516229141</v>
      </c>
      <c r="AF300" s="16">
        <v>99</v>
      </c>
    </row>
    <row r="301" spans="1:33" x14ac:dyDescent="0.2">
      <c r="A301" s="1" t="s">
        <v>37</v>
      </c>
      <c r="B301" t="s">
        <v>35</v>
      </c>
      <c r="C301" s="8" t="s">
        <v>124</v>
      </c>
      <c r="D301" s="9">
        <v>4</v>
      </c>
      <c r="E301" s="10" t="s">
        <v>38</v>
      </c>
      <c r="F301" s="1" t="s">
        <v>36</v>
      </c>
      <c r="G301" s="1" t="s">
        <v>80</v>
      </c>
      <c r="I301" s="18">
        <v>44868</v>
      </c>
      <c r="J301" s="3">
        <v>2.17</v>
      </c>
      <c r="K301" s="3">
        <v>1.42</v>
      </c>
      <c r="L301" s="3">
        <v>1.31</v>
      </c>
      <c r="M301" s="2">
        <f t="shared" si="12"/>
        <v>3.1755204798017767</v>
      </c>
      <c r="N301">
        <f>100</f>
        <v>100</v>
      </c>
      <c r="R301" s="18">
        <v>44901</v>
      </c>
      <c r="S301" s="3">
        <v>2.66</v>
      </c>
      <c r="T301" s="3">
        <v>1.81</v>
      </c>
      <c r="U301" s="3">
        <v>1.74</v>
      </c>
      <c r="V301" s="2">
        <f t="shared" si="13"/>
        <v>6.5821569355538676</v>
      </c>
      <c r="W301" s="2">
        <f>(90+100)/2</f>
        <v>95</v>
      </c>
      <c r="Y301" s="4"/>
      <c r="AA301" s="18">
        <v>44967</v>
      </c>
      <c r="AB301" s="3">
        <v>2.99</v>
      </c>
      <c r="AC301" s="3">
        <v>2.04</v>
      </c>
      <c r="AD301" s="3">
        <v>1.84</v>
      </c>
      <c r="AE301" s="2">
        <f t="shared" si="14"/>
        <v>8.8382143380102836</v>
      </c>
      <c r="AF301" s="16">
        <v>100</v>
      </c>
    </row>
    <row r="302" spans="1:33" x14ac:dyDescent="0.2">
      <c r="A302" s="1" t="s">
        <v>37</v>
      </c>
      <c r="B302" t="s">
        <v>35</v>
      </c>
      <c r="C302" s="8" t="s">
        <v>124</v>
      </c>
      <c r="D302" s="9">
        <v>5</v>
      </c>
      <c r="E302" s="10" t="s">
        <v>38</v>
      </c>
      <c r="F302" s="1" t="s">
        <v>36</v>
      </c>
      <c r="G302" s="1" t="s">
        <v>80</v>
      </c>
      <c r="I302" s="18">
        <v>44868</v>
      </c>
      <c r="J302" s="3">
        <v>2.2000000000000002</v>
      </c>
      <c r="K302" s="3">
        <v>1.35</v>
      </c>
      <c r="L302" s="3">
        <v>1.29</v>
      </c>
      <c r="M302" s="2">
        <f t="shared" si="12"/>
        <v>3.0106510717881712</v>
      </c>
      <c r="N302">
        <f>100</f>
        <v>100</v>
      </c>
      <c r="R302" s="18">
        <v>44901</v>
      </c>
      <c r="S302" s="3">
        <v>2.5</v>
      </c>
      <c r="T302" s="3">
        <v>1.72</v>
      </c>
      <c r="U302" s="3">
        <v>1.7</v>
      </c>
      <c r="V302" s="2">
        <f t="shared" si="13"/>
        <v>5.7414569239761963</v>
      </c>
      <c r="W302" s="2">
        <f>(85+75)/2</f>
        <v>80</v>
      </c>
      <c r="Y302" s="4"/>
      <c r="AA302" s="18">
        <v>44967</v>
      </c>
      <c r="AB302" s="3">
        <v>3.06</v>
      </c>
      <c r="AC302" s="3">
        <v>2.5499999999999998</v>
      </c>
      <c r="AD302" s="3">
        <v>1.85</v>
      </c>
      <c r="AE302" s="2">
        <f t="shared" si="14"/>
        <v>11.632060959181571</v>
      </c>
      <c r="AF302" s="16">
        <v>100</v>
      </c>
    </row>
    <row r="303" spans="1:33" x14ac:dyDescent="0.2">
      <c r="A303" s="1" t="s">
        <v>37</v>
      </c>
      <c r="B303" t="s">
        <v>35</v>
      </c>
      <c r="C303" s="8" t="s">
        <v>124</v>
      </c>
      <c r="D303" s="9">
        <v>6</v>
      </c>
      <c r="E303" s="10" t="s">
        <v>38</v>
      </c>
      <c r="F303" s="1" t="s">
        <v>36</v>
      </c>
      <c r="G303" s="1" t="s">
        <v>80</v>
      </c>
      <c r="I303" s="18">
        <v>44868</v>
      </c>
      <c r="J303" s="3">
        <v>1.88</v>
      </c>
      <c r="K303" s="3">
        <v>2.1800000000000002</v>
      </c>
      <c r="L303" s="3">
        <v>2.08</v>
      </c>
      <c r="M303" s="2">
        <f t="shared" si="12"/>
        <v>6.6989531037336185</v>
      </c>
      <c r="N303">
        <f>100</f>
        <v>100</v>
      </c>
      <c r="R303" s="18">
        <v>44901</v>
      </c>
      <c r="S303" s="3">
        <v>2.23</v>
      </c>
      <c r="T303" s="3">
        <v>2.92</v>
      </c>
      <c r="U303" s="3">
        <v>1.61</v>
      </c>
      <c r="V303" s="2">
        <f t="shared" si="13"/>
        <v>8.9852705229789525</v>
      </c>
      <c r="W303" s="2">
        <f>100</f>
        <v>100</v>
      </c>
      <c r="Y303" s="4"/>
      <c r="AA303" s="18">
        <v>44967</v>
      </c>
      <c r="AB303" s="3">
        <v>2.2400000000000002</v>
      </c>
      <c r="AC303" s="3">
        <v>2.41</v>
      </c>
      <c r="AD303" s="3">
        <v>2.4700000000000002</v>
      </c>
      <c r="AE303" s="2">
        <f t="shared" si="14"/>
        <v>10.47412017255083</v>
      </c>
      <c r="AF303" s="16">
        <v>90</v>
      </c>
    </row>
    <row r="304" spans="1:33" x14ac:dyDescent="0.2">
      <c r="A304" s="1" t="s">
        <v>37</v>
      </c>
      <c r="B304" t="s">
        <v>35</v>
      </c>
      <c r="C304" s="8" t="s">
        <v>124</v>
      </c>
      <c r="D304" s="9">
        <v>7</v>
      </c>
      <c r="E304" s="10" t="s">
        <v>38</v>
      </c>
      <c r="F304" s="1" t="s">
        <v>36</v>
      </c>
      <c r="G304" s="1" t="s">
        <v>80</v>
      </c>
      <c r="I304" s="18">
        <v>44868</v>
      </c>
      <c r="J304" s="3">
        <v>1.87</v>
      </c>
      <c r="K304" s="3">
        <v>1.46</v>
      </c>
      <c r="L304" s="3">
        <v>1.55</v>
      </c>
      <c r="M304" s="2">
        <f t="shared" si="12"/>
        <v>3.3266299083422002</v>
      </c>
      <c r="N304">
        <f>100</f>
        <v>100</v>
      </c>
      <c r="R304" s="18">
        <v>44901</v>
      </c>
      <c r="S304" s="3">
        <v>2.37</v>
      </c>
      <c r="T304" s="3">
        <v>1.69</v>
      </c>
      <c r="U304" s="3">
        <v>1.8</v>
      </c>
      <c r="V304" s="2">
        <f t="shared" si="13"/>
        <v>5.6679901907233772</v>
      </c>
      <c r="W304" s="2">
        <f>(95+100)/2</f>
        <v>97.5</v>
      </c>
      <c r="Y304" s="4"/>
      <c r="AA304" s="18">
        <v>44967</v>
      </c>
      <c r="AB304" s="3">
        <v>2.71</v>
      </c>
      <c r="AC304" s="3">
        <v>3.1</v>
      </c>
      <c r="AD304" s="3">
        <v>3.1</v>
      </c>
      <c r="AE304" s="2">
        <f t="shared" si="14"/>
        <v>20.45420290917609</v>
      </c>
      <c r="AF304" s="16">
        <v>97.5</v>
      </c>
    </row>
    <row r="305" spans="1:33" x14ac:dyDescent="0.2">
      <c r="A305" s="1" t="s">
        <v>37</v>
      </c>
      <c r="B305" t="s">
        <v>35</v>
      </c>
      <c r="C305" s="8" t="s">
        <v>124</v>
      </c>
      <c r="D305" s="9">
        <v>8</v>
      </c>
      <c r="E305" s="10" t="s">
        <v>38</v>
      </c>
      <c r="F305" s="1" t="s">
        <v>36</v>
      </c>
      <c r="G305" s="1" t="s">
        <v>80</v>
      </c>
      <c r="I305" s="18">
        <v>44868</v>
      </c>
      <c r="J305" s="3">
        <v>2.02</v>
      </c>
      <c r="K305" s="3">
        <v>1.66</v>
      </c>
      <c r="L305" s="3">
        <v>1.45</v>
      </c>
      <c r="M305" s="2">
        <f t="shared" si="12"/>
        <v>3.8362070359792115</v>
      </c>
      <c r="N305">
        <f>100</f>
        <v>100</v>
      </c>
      <c r="R305" s="18">
        <v>44901</v>
      </c>
      <c r="S305" s="3">
        <v>2.83</v>
      </c>
      <c r="T305" s="3">
        <v>2.2999999999999998</v>
      </c>
      <c r="U305" s="3">
        <v>2.04</v>
      </c>
      <c r="V305" s="2">
        <f t="shared" si="13"/>
        <v>10.466362794890951</v>
      </c>
      <c r="W305" s="2">
        <f>(100+95)/2</f>
        <v>97.5</v>
      </c>
      <c r="Y305" s="4"/>
      <c r="AA305" s="18">
        <v>44967</v>
      </c>
      <c r="AB305" s="3">
        <v>3</v>
      </c>
      <c r="AC305" s="3">
        <v>3.2</v>
      </c>
      <c r="AD305" s="3">
        <v>2.78</v>
      </c>
      <c r="AE305" s="2">
        <f t="shared" si="14"/>
        <v>21.064614361768584</v>
      </c>
      <c r="AF305" s="16">
        <v>100</v>
      </c>
    </row>
    <row r="306" spans="1:33" x14ac:dyDescent="0.2">
      <c r="A306" s="1" t="s">
        <v>37</v>
      </c>
      <c r="B306" t="s">
        <v>35</v>
      </c>
      <c r="C306" s="8" t="s">
        <v>125</v>
      </c>
      <c r="D306" s="9">
        <v>1</v>
      </c>
      <c r="E306" s="10" t="s">
        <v>38</v>
      </c>
      <c r="F306" s="1" t="s">
        <v>36</v>
      </c>
      <c r="G306" s="1" t="s">
        <v>80</v>
      </c>
      <c r="I306" s="18">
        <v>44868</v>
      </c>
      <c r="J306" s="3">
        <v>1.9</v>
      </c>
      <c r="K306" s="3">
        <v>1.84</v>
      </c>
      <c r="L306" s="3">
        <v>0.9</v>
      </c>
      <c r="M306" s="2">
        <f t="shared" si="12"/>
        <v>2.8008162444732743</v>
      </c>
      <c r="N306">
        <f>100</f>
        <v>100</v>
      </c>
      <c r="R306" s="18">
        <v>44901</v>
      </c>
      <c r="S306" s="3">
        <v>2.46</v>
      </c>
      <c r="T306" s="3">
        <v>1.91</v>
      </c>
      <c r="U306" s="3">
        <v>2</v>
      </c>
      <c r="V306" s="2">
        <f t="shared" si="13"/>
        <v>7.384456082029466</v>
      </c>
      <c r="W306" s="2">
        <f>(100+95)/2</f>
        <v>97.5</v>
      </c>
      <c r="Y306" s="4"/>
      <c r="AA306" s="18">
        <v>44967</v>
      </c>
      <c r="AE306" s="2" t="str">
        <f t="shared" si="14"/>
        <v/>
      </c>
      <c r="AF306" s="16">
        <v>0</v>
      </c>
      <c r="AG306" t="s">
        <v>84</v>
      </c>
    </row>
    <row r="307" spans="1:33" x14ac:dyDescent="0.2">
      <c r="A307" s="1" t="s">
        <v>37</v>
      </c>
      <c r="B307" t="s">
        <v>35</v>
      </c>
      <c r="C307" s="8" t="s">
        <v>125</v>
      </c>
      <c r="D307" s="9">
        <v>2</v>
      </c>
      <c r="E307" s="10" t="s">
        <v>38</v>
      </c>
      <c r="F307" s="1" t="s">
        <v>36</v>
      </c>
      <c r="G307" s="1" t="s">
        <v>80</v>
      </c>
      <c r="I307" s="18">
        <v>44868</v>
      </c>
      <c r="J307" s="3">
        <v>2.21</v>
      </c>
      <c r="K307" s="3">
        <v>1.23</v>
      </c>
      <c r="L307" s="3">
        <v>1.01</v>
      </c>
      <c r="M307" s="2">
        <f t="shared" si="12"/>
        <v>2.1772996381263279</v>
      </c>
      <c r="N307">
        <f>100</f>
        <v>100</v>
      </c>
      <c r="R307" s="18">
        <v>44901</v>
      </c>
      <c r="S307" s="3">
        <v>2.82</v>
      </c>
      <c r="T307" s="3">
        <v>1.9</v>
      </c>
      <c r="U307" s="3">
        <v>1.62</v>
      </c>
      <c r="V307" s="2">
        <f t="shared" si="13"/>
        <v>6.8606351696506183</v>
      </c>
      <c r="W307" s="2">
        <f>(100+95)/2</f>
        <v>97.5</v>
      </c>
      <c r="Y307" s="4"/>
      <c r="AA307" s="18">
        <v>44967</v>
      </c>
      <c r="AB307" s="3">
        <v>3.12</v>
      </c>
      <c r="AC307" s="3">
        <v>1.93</v>
      </c>
      <c r="AD307" s="3">
        <v>1.45</v>
      </c>
      <c r="AE307" s="2">
        <f t="shared" si="14"/>
        <v>6.9987081667758897</v>
      </c>
      <c r="AF307" s="16">
        <v>100</v>
      </c>
    </row>
    <row r="308" spans="1:33" x14ac:dyDescent="0.2">
      <c r="A308" s="1" t="s">
        <v>37</v>
      </c>
      <c r="B308" t="s">
        <v>35</v>
      </c>
      <c r="C308" s="8" t="s">
        <v>125</v>
      </c>
      <c r="D308" s="9">
        <v>3</v>
      </c>
      <c r="E308" s="10" t="s">
        <v>38</v>
      </c>
      <c r="F308" s="1" t="s">
        <v>36</v>
      </c>
      <c r="G308" s="1" t="s">
        <v>80</v>
      </c>
      <c r="I308" s="18">
        <v>44868</v>
      </c>
      <c r="J308" s="3">
        <v>2.2200000000000002</v>
      </c>
      <c r="K308" s="3">
        <v>2.37</v>
      </c>
      <c r="L308" s="3">
        <v>1.21</v>
      </c>
      <c r="M308" s="2">
        <f t="shared" si="12"/>
        <v>5.5866172468587161</v>
      </c>
      <c r="N308">
        <f>100</f>
        <v>100</v>
      </c>
      <c r="R308" s="18">
        <v>44901</v>
      </c>
      <c r="S308" s="3">
        <v>2.96</v>
      </c>
      <c r="T308" s="3">
        <v>2.48</v>
      </c>
      <c r="U308" s="3">
        <v>2.94</v>
      </c>
      <c r="V308" s="2">
        <f t="shared" si="13"/>
        <v>17.073406249349311</v>
      </c>
      <c r="W308" s="2">
        <f>100</f>
        <v>100</v>
      </c>
      <c r="Y308" s="4"/>
      <c r="AA308" s="18">
        <v>44967</v>
      </c>
      <c r="AB308" s="3">
        <v>3.73</v>
      </c>
      <c r="AC308" s="3">
        <v>3.73</v>
      </c>
      <c r="AD308" s="3">
        <v>2.2999999999999998</v>
      </c>
      <c r="AE308" s="2">
        <f t="shared" si="14"/>
        <v>26.630133654113486</v>
      </c>
      <c r="AF308" s="16">
        <v>100</v>
      </c>
    </row>
    <row r="309" spans="1:33" x14ac:dyDescent="0.2">
      <c r="A309" s="1" t="s">
        <v>37</v>
      </c>
      <c r="B309" t="s">
        <v>35</v>
      </c>
      <c r="C309" s="8" t="s">
        <v>125</v>
      </c>
      <c r="D309" s="9">
        <v>4</v>
      </c>
      <c r="E309" s="10" t="s">
        <v>38</v>
      </c>
      <c r="F309" s="1" t="s">
        <v>36</v>
      </c>
      <c r="G309" s="1" t="s">
        <v>80</v>
      </c>
      <c r="I309" s="18">
        <v>44868</v>
      </c>
      <c r="J309" s="3">
        <v>2.67</v>
      </c>
      <c r="K309" s="3">
        <v>1.56</v>
      </c>
      <c r="L309" s="3">
        <v>1.21</v>
      </c>
      <c r="M309" s="2">
        <f t="shared" si="12"/>
        <v>4.0225429465947977</v>
      </c>
      <c r="N309">
        <f>100</f>
        <v>100</v>
      </c>
      <c r="R309" s="18">
        <v>44901</v>
      </c>
      <c r="S309" s="3">
        <v>3</v>
      </c>
      <c r="T309" s="3">
        <v>2.2200000000000002</v>
      </c>
      <c r="U309" s="3">
        <v>1.66</v>
      </c>
      <c r="V309" s="2">
        <f t="shared" si="13"/>
        <v>8.8677735832879083</v>
      </c>
      <c r="W309" s="2">
        <f>(100+95)/2</f>
        <v>97.5</v>
      </c>
      <c r="Y309" s="4"/>
      <c r="AA309" s="18">
        <v>44967</v>
      </c>
      <c r="AB309" s="3">
        <v>3.97</v>
      </c>
      <c r="AC309" s="3">
        <v>2.8</v>
      </c>
      <c r="AD309" s="3">
        <v>2.33</v>
      </c>
      <c r="AE309" s="2">
        <f t="shared" si="14"/>
        <v>20.514225589366951</v>
      </c>
      <c r="AF309" s="16">
        <v>100</v>
      </c>
    </row>
    <row r="310" spans="1:33" x14ac:dyDescent="0.2">
      <c r="A310" s="1" t="s">
        <v>37</v>
      </c>
      <c r="B310" t="s">
        <v>35</v>
      </c>
      <c r="C310" s="8" t="s">
        <v>125</v>
      </c>
      <c r="D310" s="9">
        <v>5</v>
      </c>
      <c r="E310" s="10" t="s">
        <v>38</v>
      </c>
      <c r="F310" s="1" t="s">
        <v>36</v>
      </c>
      <c r="G310" s="1" t="s">
        <v>80</v>
      </c>
      <c r="I310" s="18">
        <v>44868</v>
      </c>
      <c r="J310" s="3">
        <v>2.5299999999999998</v>
      </c>
      <c r="K310" s="3">
        <v>1.99</v>
      </c>
      <c r="L310" s="3">
        <v>1.51</v>
      </c>
      <c r="M310" s="2">
        <f t="shared" si="12"/>
        <v>6.0853631447738534</v>
      </c>
      <c r="N310">
        <f>100</f>
        <v>100</v>
      </c>
      <c r="R310" s="18">
        <v>44901</v>
      </c>
      <c r="S310" s="3">
        <v>2.86</v>
      </c>
      <c r="T310" s="3">
        <v>2.33</v>
      </c>
      <c r="U310" s="3">
        <v>1.7</v>
      </c>
      <c r="V310" s="2">
        <f t="shared" si="13"/>
        <v>9.1202347178239584</v>
      </c>
      <c r="W310" s="2">
        <f>(95+100)/2</f>
        <v>97.5</v>
      </c>
      <c r="Y310" s="4"/>
      <c r="AA310" s="18">
        <v>44967</v>
      </c>
      <c r="AB310" s="3">
        <v>3.2</v>
      </c>
      <c r="AC310" s="3">
        <v>2.82</v>
      </c>
      <c r="AD310" s="3">
        <v>2.5</v>
      </c>
      <c r="AE310" s="2">
        <f t="shared" si="14"/>
        <v>17.782922383791952</v>
      </c>
      <c r="AF310" s="16">
        <v>97.5</v>
      </c>
    </row>
    <row r="311" spans="1:33" x14ac:dyDescent="0.2">
      <c r="A311" s="1" t="s">
        <v>37</v>
      </c>
      <c r="B311" t="s">
        <v>35</v>
      </c>
      <c r="C311" s="8" t="s">
        <v>125</v>
      </c>
      <c r="D311" s="9">
        <v>6</v>
      </c>
      <c r="E311" s="10" t="s">
        <v>38</v>
      </c>
      <c r="F311" s="1" t="s">
        <v>36</v>
      </c>
      <c r="G311" s="1" t="s">
        <v>80</v>
      </c>
      <c r="I311" s="18">
        <v>44868</v>
      </c>
      <c r="J311" s="3">
        <v>1.94</v>
      </c>
      <c r="K311" s="3">
        <v>1.69</v>
      </c>
      <c r="L311" s="3">
        <v>1.17</v>
      </c>
      <c r="M311" s="2">
        <f t="shared" si="12"/>
        <v>3.1157577664029965</v>
      </c>
      <c r="N311">
        <f>100</f>
        <v>100</v>
      </c>
      <c r="R311" s="18">
        <v>44901</v>
      </c>
      <c r="S311" s="3">
        <v>2.2400000000000002</v>
      </c>
      <c r="T311" s="3">
        <v>1.84</v>
      </c>
      <c r="U311" s="3">
        <v>1.3</v>
      </c>
      <c r="V311" s="2">
        <f t="shared" si="13"/>
        <v>4.3364785698267498</v>
      </c>
      <c r="W311" s="2">
        <f>100</f>
        <v>100</v>
      </c>
      <c r="Y311" s="4"/>
      <c r="AA311" s="18">
        <v>44967</v>
      </c>
      <c r="AE311" s="2" t="str">
        <f t="shared" si="14"/>
        <v/>
      </c>
      <c r="AF311" s="16">
        <v>0</v>
      </c>
      <c r="AG311" t="s">
        <v>83</v>
      </c>
    </row>
    <row r="312" spans="1:33" x14ac:dyDescent="0.2">
      <c r="A312" s="1" t="s">
        <v>37</v>
      </c>
      <c r="B312" t="s">
        <v>35</v>
      </c>
      <c r="C312" s="8" t="s">
        <v>125</v>
      </c>
      <c r="D312" s="9">
        <v>7</v>
      </c>
      <c r="E312" s="10" t="s">
        <v>38</v>
      </c>
      <c r="F312" s="1" t="s">
        <v>36</v>
      </c>
      <c r="G312" s="1" t="s">
        <v>80</v>
      </c>
      <c r="I312" s="18">
        <v>44868</v>
      </c>
      <c r="J312" s="3">
        <v>2.09</v>
      </c>
      <c r="K312" s="3">
        <v>1.99</v>
      </c>
      <c r="L312" s="3">
        <v>1.5</v>
      </c>
      <c r="M312" s="2">
        <f t="shared" si="12"/>
        <v>4.998354218823569</v>
      </c>
      <c r="N312">
        <f>100</f>
        <v>100</v>
      </c>
      <c r="R312" s="18">
        <v>44901</v>
      </c>
      <c r="S312" s="3">
        <v>2.79</v>
      </c>
      <c r="T312" s="3">
        <v>2.19</v>
      </c>
      <c r="U312" s="3">
        <v>1.74</v>
      </c>
      <c r="V312" s="2">
        <f t="shared" si="13"/>
        <v>8.4609512754654297</v>
      </c>
      <c r="W312" s="2">
        <f>100</f>
        <v>100</v>
      </c>
      <c r="Y312" s="4"/>
      <c r="AA312" s="18">
        <v>44967</v>
      </c>
      <c r="AB312" s="3">
        <v>4.05</v>
      </c>
      <c r="AC312" s="3">
        <v>2.66</v>
      </c>
      <c r="AD312" s="3">
        <v>2.58</v>
      </c>
      <c r="AE312" s="2">
        <f t="shared" si="14"/>
        <v>21.834712968943052</v>
      </c>
      <c r="AF312" s="16">
        <v>100</v>
      </c>
    </row>
    <row r="313" spans="1:33" x14ac:dyDescent="0.2">
      <c r="A313" s="1" t="s">
        <v>37</v>
      </c>
      <c r="B313" t="s">
        <v>35</v>
      </c>
      <c r="C313" s="8" t="s">
        <v>125</v>
      </c>
      <c r="D313" s="9">
        <v>8</v>
      </c>
      <c r="E313" s="10" t="s">
        <v>38</v>
      </c>
      <c r="F313" s="1" t="s">
        <v>36</v>
      </c>
      <c r="G313" s="1" t="s">
        <v>80</v>
      </c>
      <c r="I313" s="18">
        <v>44868</v>
      </c>
      <c r="J313" s="3">
        <v>1.79</v>
      </c>
      <c r="K313" s="3">
        <v>1.5</v>
      </c>
      <c r="L313" s="3">
        <v>1.37</v>
      </c>
      <c r="M313" s="2">
        <f t="shared" si="12"/>
        <v>2.8949876441095777</v>
      </c>
      <c r="N313">
        <f>100</f>
        <v>100</v>
      </c>
      <c r="R313" s="18">
        <v>44901</v>
      </c>
      <c r="S313" s="3">
        <v>2.3199999999999998</v>
      </c>
      <c r="T313" s="3">
        <v>1.94</v>
      </c>
      <c r="U313" s="3">
        <v>1.76</v>
      </c>
      <c r="V313" s="2">
        <f t="shared" si="13"/>
        <v>6.2362184970084193</v>
      </c>
      <c r="W313" s="2">
        <f>(100+95)/2</f>
        <v>97.5</v>
      </c>
      <c r="Y313" s="4"/>
      <c r="AA313" s="18">
        <v>44967</v>
      </c>
      <c r="AB313" s="3">
        <v>3.22</v>
      </c>
      <c r="AC313" s="3">
        <v>2.52</v>
      </c>
      <c r="AD313" s="3">
        <v>2.29</v>
      </c>
      <c r="AE313" s="2">
        <f t="shared" si="14"/>
        <v>14.627695610784667</v>
      </c>
      <c r="AF313" s="16">
        <v>100</v>
      </c>
    </row>
    <row r="314" spans="1:33" x14ac:dyDescent="0.2">
      <c r="A314" s="1" t="s">
        <v>37</v>
      </c>
      <c r="B314" t="s">
        <v>35</v>
      </c>
      <c r="C314" s="8" t="s">
        <v>126</v>
      </c>
      <c r="D314" s="9">
        <v>1</v>
      </c>
      <c r="E314" s="10" t="s">
        <v>38</v>
      </c>
      <c r="F314" s="1" t="s">
        <v>36</v>
      </c>
      <c r="G314" s="1" t="s">
        <v>80</v>
      </c>
      <c r="I314" s="18">
        <v>44869</v>
      </c>
      <c r="J314" s="3">
        <v>2.08</v>
      </c>
      <c r="K314" s="3">
        <v>1.47</v>
      </c>
      <c r="L314" s="3">
        <v>1.85</v>
      </c>
      <c r="M314" s="2">
        <f t="shared" si="12"/>
        <v>4.5016258124406585</v>
      </c>
      <c r="N314">
        <f>100</f>
        <v>100</v>
      </c>
      <c r="R314" s="18">
        <v>44901</v>
      </c>
      <c r="S314" s="3">
        <v>2.06</v>
      </c>
      <c r="T314" s="3">
        <v>2.94</v>
      </c>
      <c r="U314" s="3">
        <v>1.52</v>
      </c>
      <c r="V314" s="2">
        <f t="shared" si="13"/>
        <v>8.0457554451238913</v>
      </c>
      <c r="W314" s="2">
        <f>100</f>
        <v>100</v>
      </c>
      <c r="Y314" s="4"/>
      <c r="AA314" s="18">
        <v>44967</v>
      </c>
      <c r="AE314" s="2" t="str">
        <f t="shared" si="14"/>
        <v/>
      </c>
      <c r="AF314" s="16">
        <v>0</v>
      </c>
      <c r="AG314" t="s">
        <v>84</v>
      </c>
    </row>
    <row r="315" spans="1:33" x14ac:dyDescent="0.2">
      <c r="A315" s="1" t="s">
        <v>37</v>
      </c>
      <c r="B315" t="s">
        <v>35</v>
      </c>
      <c r="C315" s="8" t="s">
        <v>126</v>
      </c>
      <c r="D315" s="9">
        <v>2</v>
      </c>
      <c r="E315" s="10" t="s">
        <v>38</v>
      </c>
      <c r="F315" s="1" t="s">
        <v>36</v>
      </c>
      <c r="G315" s="1" t="s">
        <v>80</v>
      </c>
      <c r="I315" s="18">
        <v>44869</v>
      </c>
      <c r="J315" s="3">
        <v>2.15</v>
      </c>
      <c r="K315" s="3">
        <v>1.53</v>
      </c>
      <c r="L315" s="3">
        <v>2.3199999999999998</v>
      </c>
      <c r="M315" s="2">
        <f t="shared" si="12"/>
        <v>6.2573407988652878</v>
      </c>
      <c r="N315">
        <f>100</f>
        <v>100</v>
      </c>
      <c r="R315" s="18">
        <v>44901</v>
      </c>
      <c r="S315" s="3">
        <v>2.46</v>
      </c>
      <c r="T315" s="3">
        <v>2.2000000000000002</v>
      </c>
      <c r="U315" s="3">
        <v>1.52</v>
      </c>
      <c r="V315" s="2">
        <f t="shared" si="13"/>
        <v>6.6842221757809392</v>
      </c>
      <c r="W315" s="2">
        <f>100</f>
        <v>100</v>
      </c>
      <c r="Y315" s="4"/>
      <c r="AA315" s="18">
        <v>44967</v>
      </c>
      <c r="AB315" s="3">
        <v>3.13</v>
      </c>
      <c r="AC315" s="3">
        <v>2.97</v>
      </c>
      <c r="AD315" s="3">
        <v>1.99</v>
      </c>
      <c r="AE315" s="2">
        <f t="shared" si="14"/>
        <v>15.119505264819754</v>
      </c>
      <c r="AF315" s="16">
        <v>100</v>
      </c>
    </row>
    <row r="316" spans="1:33" x14ac:dyDescent="0.2">
      <c r="A316" s="1" t="s">
        <v>37</v>
      </c>
      <c r="B316" t="s">
        <v>35</v>
      </c>
      <c r="C316" s="8" t="s">
        <v>126</v>
      </c>
      <c r="D316" s="9">
        <v>3</v>
      </c>
      <c r="E316" s="10" t="s">
        <v>38</v>
      </c>
      <c r="F316" s="1" t="s">
        <v>36</v>
      </c>
      <c r="G316" s="1" t="s">
        <v>80</v>
      </c>
      <c r="I316" s="18">
        <v>44869</v>
      </c>
      <c r="J316" s="3">
        <v>2.2799999999999998</v>
      </c>
      <c r="K316" s="3">
        <v>1.07</v>
      </c>
      <c r="L316" s="3">
        <v>1.23</v>
      </c>
      <c r="M316" s="2">
        <f t="shared" si="12"/>
        <v>2.368211082092325</v>
      </c>
      <c r="N316">
        <f>100</f>
        <v>100</v>
      </c>
      <c r="Q316" t="s">
        <v>82</v>
      </c>
      <c r="R316" s="18">
        <v>44901</v>
      </c>
      <c r="S316" s="3">
        <v>3.08</v>
      </c>
      <c r="T316" s="3">
        <v>1.7</v>
      </c>
      <c r="U316" s="3">
        <v>1.41</v>
      </c>
      <c r="V316" s="2">
        <f t="shared" si="13"/>
        <v>5.849266173671273</v>
      </c>
      <c r="W316" s="2">
        <f>(95+100)/2</f>
        <v>97.5</v>
      </c>
      <c r="Y316" s="4"/>
      <c r="AA316" s="18">
        <v>44967</v>
      </c>
      <c r="AB316" s="3">
        <v>3.01</v>
      </c>
      <c r="AC316" s="3">
        <v>1.53</v>
      </c>
      <c r="AD316" s="3">
        <v>1.51</v>
      </c>
      <c r="AE316" s="2">
        <f t="shared" si="14"/>
        <v>5.4618975893075277</v>
      </c>
      <c r="AF316" s="16">
        <v>100</v>
      </c>
    </row>
    <row r="317" spans="1:33" x14ac:dyDescent="0.2">
      <c r="A317" s="1" t="s">
        <v>37</v>
      </c>
      <c r="B317" t="s">
        <v>35</v>
      </c>
      <c r="C317" s="8" t="s">
        <v>126</v>
      </c>
      <c r="D317" s="9">
        <v>4</v>
      </c>
      <c r="E317" s="10" t="s">
        <v>38</v>
      </c>
      <c r="F317" s="1" t="s">
        <v>36</v>
      </c>
      <c r="G317" s="1" t="s">
        <v>80</v>
      </c>
      <c r="I317" s="18">
        <v>44869</v>
      </c>
      <c r="J317" s="3">
        <v>2.89</v>
      </c>
      <c r="K317" s="3">
        <v>1.83</v>
      </c>
      <c r="L317" s="3">
        <v>1.63</v>
      </c>
      <c r="M317" s="2">
        <f t="shared" si="12"/>
        <v>6.7932864917411253</v>
      </c>
      <c r="N317">
        <f>100</f>
        <v>100</v>
      </c>
      <c r="R317" s="18">
        <v>44901</v>
      </c>
      <c r="S317" s="3">
        <v>3.69</v>
      </c>
      <c r="T317" s="3">
        <v>2.4700000000000002</v>
      </c>
      <c r="U317" s="3">
        <v>2.4</v>
      </c>
      <c r="V317" s="2">
        <f t="shared" si="13"/>
        <v>17.183600949616171</v>
      </c>
      <c r="W317" s="2">
        <f>100</f>
        <v>100</v>
      </c>
      <c r="Y317" s="4"/>
      <c r="AA317" s="18">
        <v>44967</v>
      </c>
      <c r="AB317" s="3">
        <v>3.52</v>
      </c>
      <c r="AC317" s="3">
        <v>2.02</v>
      </c>
      <c r="AD317" s="3">
        <v>1.66</v>
      </c>
      <c r="AE317" s="2">
        <f t="shared" si="14"/>
        <v>9.3598349574343693</v>
      </c>
      <c r="AF317" s="16">
        <v>100</v>
      </c>
    </row>
    <row r="318" spans="1:33" x14ac:dyDescent="0.2">
      <c r="A318" s="1" t="s">
        <v>37</v>
      </c>
      <c r="B318" t="s">
        <v>35</v>
      </c>
      <c r="C318" s="8" t="s">
        <v>126</v>
      </c>
      <c r="D318" s="9">
        <v>5</v>
      </c>
      <c r="E318" s="10" t="s">
        <v>38</v>
      </c>
      <c r="F318" s="1" t="s">
        <v>36</v>
      </c>
      <c r="G318" s="1" t="s">
        <v>80</v>
      </c>
      <c r="I318" s="18">
        <v>44869</v>
      </c>
      <c r="J318" s="3">
        <v>2.25</v>
      </c>
      <c r="K318" s="3">
        <v>1.78</v>
      </c>
      <c r="L318" s="3">
        <v>1.6</v>
      </c>
      <c r="M318" s="2">
        <f t="shared" si="12"/>
        <v>5.047145312578766</v>
      </c>
      <c r="N318">
        <f>100</f>
        <v>100</v>
      </c>
      <c r="R318" s="18">
        <v>44901</v>
      </c>
      <c r="S318" s="3">
        <v>2.77</v>
      </c>
      <c r="T318" s="3">
        <v>2.78</v>
      </c>
      <c r="U318" s="3">
        <v>2.2200000000000002</v>
      </c>
      <c r="V318" s="2">
        <f t="shared" si="13"/>
        <v>13.597205703818323</v>
      </c>
      <c r="W318" s="2">
        <f>100</f>
        <v>100</v>
      </c>
      <c r="Y318" s="4"/>
      <c r="AA318" s="18">
        <v>44967</v>
      </c>
      <c r="AB318" s="3">
        <v>3.02</v>
      </c>
      <c r="AC318" s="3">
        <v>1.96</v>
      </c>
      <c r="AD318" s="3">
        <v>2.0699999999999998</v>
      </c>
      <c r="AE318" s="2">
        <f t="shared" si="14"/>
        <v>9.6304576391008201</v>
      </c>
      <c r="AF318" s="16">
        <v>92.5</v>
      </c>
    </row>
    <row r="319" spans="1:33" x14ac:dyDescent="0.2">
      <c r="A319" s="1" t="s">
        <v>37</v>
      </c>
      <c r="B319" t="s">
        <v>35</v>
      </c>
      <c r="C319" s="8" t="s">
        <v>126</v>
      </c>
      <c r="D319" s="9">
        <v>6</v>
      </c>
      <c r="E319" s="10" t="s">
        <v>38</v>
      </c>
      <c r="F319" s="1" t="s">
        <v>36</v>
      </c>
      <c r="G319" s="1" t="s">
        <v>80</v>
      </c>
      <c r="I319" s="18">
        <v>44869</v>
      </c>
      <c r="J319" s="3">
        <v>2.4500000000000002</v>
      </c>
      <c r="K319" s="3">
        <v>1.76</v>
      </c>
      <c r="L319" s="3">
        <v>1</v>
      </c>
      <c r="M319" s="2">
        <f t="shared" si="12"/>
        <v>3.6644950428165455</v>
      </c>
      <c r="N319">
        <f>100</f>
        <v>100</v>
      </c>
      <c r="R319" s="18">
        <v>44901</v>
      </c>
      <c r="S319" s="3">
        <v>3.12</v>
      </c>
      <c r="T319" s="3">
        <v>1.67</v>
      </c>
      <c r="U319" s="3">
        <v>1.1499999999999999</v>
      </c>
      <c r="V319" s="2">
        <f t="shared" si="13"/>
        <v>4.8717242765894566</v>
      </c>
      <c r="W319" s="2">
        <f>100</f>
        <v>100</v>
      </c>
      <c r="Y319" s="4"/>
      <c r="AA319" s="18">
        <v>44967</v>
      </c>
      <c r="AE319" s="2" t="str">
        <f t="shared" si="14"/>
        <v/>
      </c>
      <c r="AF319" s="16">
        <v>0</v>
      </c>
      <c r="AG319" t="s">
        <v>84</v>
      </c>
    </row>
    <row r="320" spans="1:33" x14ac:dyDescent="0.2">
      <c r="A320" s="1" t="s">
        <v>37</v>
      </c>
      <c r="B320" t="s">
        <v>35</v>
      </c>
      <c r="C320" s="8" t="s">
        <v>126</v>
      </c>
      <c r="D320" s="9">
        <v>7</v>
      </c>
      <c r="E320" s="10" t="s">
        <v>38</v>
      </c>
      <c r="F320" s="1" t="s">
        <v>36</v>
      </c>
      <c r="G320" s="1" t="s">
        <v>80</v>
      </c>
      <c r="I320" s="18">
        <v>44869</v>
      </c>
      <c r="J320" s="3">
        <v>2.54</v>
      </c>
      <c r="K320" s="3">
        <v>1.74</v>
      </c>
      <c r="L320" s="3">
        <v>0.99</v>
      </c>
      <c r="M320" s="2">
        <f t="shared" si="12"/>
        <v>3.716968672210375</v>
      </c>
      <c r="N320">
        <f>100</f>
        <v>100</v>
      </c>
      <c r="R320" s="18">
        <v>44901</v>
      </c>
      <c r="S320" s="3">
        <v>3.1</v>
      </c>
      <c r="T320" s="3">
        <v>1.64</v>
      </c>
      <c r="U320" s="3">
        <v>1.6</v>
      </c>
      <c r="V320" s="2">
        <f t="shared" si="13"/>
        <v>6.3897167140628168</v>
      </c>
      <c r="W320" s="2">
        <v>100</v>
      </c>
      <c r="Y320" s="4"/>
      <c r="AA320" s="18">
        <v>44967</v>
      </c>
      <c r="AB320" s="3">
        <v>3.93</v>
      </c>
      <c r="AC320" s="3">
        <v>2.4</v>
      </c>
      <c r="AD320" s="3">
        <v>2.0699999999999998</v>
      </c>
      <c r="AE320" s="2">
        <f t="shared" si="14"/>
        <v>15.418335325175082</v>
      </c>
      <c r="AF320" s="16">
        <v>100</v>
      </c>
    </row>
    <row r="321" spans="1:32" x14ac:dyDescent="0.2">
      <c r="A321" s="1" t="s">
        <v>37</v>
      </c>
      <c r="B321" t="s">
        <v>35</v>
      </c>
      <c r="C321" s="8" t="s">
        <v>126</v>
      </c>
      <c r="D321" s="9">
        <v>8</v>
      </c>
      <c r="E321" s="10" t="s">
        <v>38</v>
      </c>
      <c r="F321" s="1" t="s">
        <v>36</v>
      </c>
      <c r="G321" s="1" t="s">
        <v>80</v>
      </c>
      <c r="I321" s="18">
        <v>44869</v>
      </c>
      <c r="J321" s="3">
        <v>2.16</v>
      </c>
      <c r="K321" s="3">
        <v>1.82</v>
      </c>
      <c r="L321" s="3">
        <v>0.92</v>
      </c>
      <c r="M321" s="2">
        <f t="shared" si="12"/>
        <v>3.1840858358222492</v>
      </c>
      <c r="N321">
        <f>100</f>
        <v>100</v>
      </c>
      <c r="P321" s="5"/>
      <c r="R321" s="18">
        <v>44901</v>
      </c>
      <c r="S321" s="3">
        <v>2.76</v>
      </c>
      <c r="T321" s="3">
        <v>1.24</v>
      </c>
      <c r="U321" s="3">
        <v>1.93</v>
      </c>
      <c r="V321" s="2">
        <f t="shared" si="13"/>
        <v>5.445747446873586</v>
      </c>
      <c r="W321" s="2">
        <f>100</f>
        <v>100</v>
      </c>
      <c r="Y321" s="4"/>
      <c r="AA321" s="18">
        <v>44967</v>
      </c>
      <c r="AB321" s="3">
        <v>3.55</v>
      </c>
      <c r="AC321" s="3">
        <v>2.62</v>
      </c>
      <c r="AD321" s="3">
        <v>2.14</v>
      </c>
      <c r="AE321" s="2">
        <f t="shared" si="14"/>
        <v>15.793273216457196</v>
      </c>
      <c r="AF321" s="16">
        <v>97.5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FE58-44D9-9940-A0EF-80D1C1EA61A6}">
  <dimension ref="A1:Q321"/>
  <sheetViews>
    <sheetView topLeftCell="A297" workbookViewId="0">
      <selection activeCell="J300" sqref="J300"/>
    </sheetView>
  </sheetViews>
  <sheetFormatPr baseColWidth="10" defaultRowHeight="16" x14ac:dyDescent="0.2"/>
  <cols>
    <col min="9" max="9" width="10.5" style="18" bestFit="1" customWidth="1"/>
  </cols>
  <sheetData>
    <row r="1" spans="1:17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20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</row>
    <row r="2" spans="1:17" x14ac:dyDescent="0.2">
      <c r="A2" t="s">
        <v>37</v>
      </c>
      <c r="B2" t="s">
        <v>35</v>
      </c>
      <c r="C2" t="s">
        <v>39</v>
      </c>
      <c r="D2">
        <v>1</v>
      </c>
      <c r="E2" t="s">
        <v>38</v>
      </c>
      <c r="F2" t="s">
        <v>36</v>
      </c>
      <c r="G2" t="s">
        <v>79</v>
      </c>
      <c r="I2" s="18">
        <v>44867</v>
      </c>
      <c r="J2" s="6">
        <v>1.86</v>
      </c>
      <c r="K2" s="6">
        <v>2.21</v>
      </c>
      <c r="L2" s="6">
        <v>1.76</v>
      </c>
      <c r="M2" s="16">
        <f>IF(N2=0,"",PI()*((K2+L2)/4)^2*J2)</f>
        <v>5.7560405897732414</v>
      </c>
      <c r="N2">
        <f>100</f>
        <v>100</v>
      </c>
    </row>
    <row r="3" spans="1:17" x14ac:dyDescent="0.2">
      <c r="A3" t="s">
        <v>37</v>
      </c>
      <c r="B3" t="s">
        <v>35</v>
      </c>
      <c r="C3" t="s">
        <v>39</v>
      </c>
      <c r="D3">
        <v>2</v>
      </c>
      <c r="E3" t="s">
        <v>38</v>
      </c>
      <c r="F3" t="s">
        <v>36</v>
      </c>
      <c r="G3" t="s">
        <v>79</v>
      </c>
      <c r="I3" s="18">
        <v>44867</v>
      </c>
      <c r="J3" s="6">
        <v>2.87</v>
      </c>
      <c r="K3" s="6">
        <v>1.56</v>
      </c>
      <c r="L3" s="6">
        <v>1.35</v>
      </c>
      <c r="M3" s="16">
        <f t="shared" ref="M3:M65" si="0">IF(N3=0,"",PI()*((K3+L3)/4)^2*J3)</f>
        <v>4.771970659506807</v>
      </c>
      <c r="N3">
        <f>100</f>
        <v>100</v>
      </c>
    </row>
    <row r="4" spans="1:17" x14ac:dyDescent="0.2">
      <c r="A4" t="s">
        <v>37</v>
      </c>
      <c r="B4" t="s">
        <v>35</v>
      </c>
      <c r="C4" t="s">
        <v>39</v>
      </c>
      <c r="D4">
        <v>3</v>
      </c>
      <c r="E4" t="s">
        <v>38</v>
      </c>
      <c r="F4" t="s">
        <v>36</v>
      </c>
      <c r="G4" t="s">
        <v>79</v>
      </c>
      <c r="I4" s="18">
        <v>44867</v>
      </c>
      <c r="J4" s="6">
        <v>2.46</v>
      </c>
      <c r="K4" s="6">
        <v>1.64</v>
      </c>
      <c r="L4" s="6">
        <v>0.91</v>
      </c>
      <c r="M4" s="16">
        <f t="shared" si="0"/>
        <v>3.140836707857523</v>
      </c>
      <c r="N4">
        <f>100</f>
        <v>100</v>
      </c>
    </row>
    <row r="5" spans="1:17" x14ac:dyDescent="0.2">
      <c r="A5" t="s">
        <v>37</v>
      </c>
      <c r="B5" t="s">
        <v>35</v>
      </c>
      <c r="C5" t="s">
        <v>39</v>
      </c>
      <c r="D5">
        <v>4</v>
      </c>
      <c r="E5" t="s">
        <v>38</v>
      </c>
      <c r="F5" t="s">
        <v>36</v>
      </c>
      <c r="G5" t="s">
        <v>79</v>
      </c>
      <c r="I5" s="18">
        <v>44867</v>
      </c>
      <c r="J5" s="6">
        <v>1.8</v>
      </c>
      <c r="K5" s="6">
        <v>1.99</v>
      </c>
      <c r="L5" s="6">
        <v>0.94</v>
      </c>
      <c r="M5" s="16">
        <f t="shared" si="0"/>
        <v>3.0341541118278381</v>
      </c>
      <c r="N5">
        <f>100</f>
        <v>100</v>
      </c>
    </row>
    <row r="6" spans="1:17" x14ac:dyDescent="0.2">
      <c r="A6" t="s">
        <v>37</v>
      </c>
      <c r="B6" t="s">
        <v>35</v>
      </c>
      <c r="C6" t="s">
        <v>39</v>
      </c>
      <c r="D6">
        <v>5</v>
      </c>
      <c r="E6" t="s">
        <v>38</v>
      </c>
      <c r="F6" t="s">
        <v>36</v>
      </c>
      <c r="G6" t="s">
        <v>79</v>
      </c>
      <c r="I6" s="18">
        <v>44867</v>
      </c>
      <c r="J6" s="6">
        <v>2.94</v>
      </c>
      <c r="K6" s="6">
        <v>1.74</v>
      </c>
      <c r="L6" s="6">
        <v>1.04</v>
      </c>
      <c r="M6" s="16">
        <f t="shared" si="0"/>
        <v>4.461355307010618</v>
      </c>
      <c r="N6">
        <f>100</f>
        <v>100</v>
      </c>
    </row>
    <row r="7" spans="1:17" x14ac:dyDescent="0.2">
      <c r="A7" t="s">
        <v>37</v>
      </c>
      <c r="B7" t="s">
        <v>35</v>
      </c>
      <c r="C7" t="s">
        <v>39</v>
      </c>
      <c r="D7">
        <v>6</v>
      </c>
      <c r="E7" t="s">
        <v>38</v>
      </c>
      <c r="F7" t="s">
        <v>36</v>
      </c>
      <c r="G7" t="s">
        <v>79</v>
      </c>
      <c r="I7" s="18">
        <v>44867</v>
      </c>
      <c r="J7" s="6">
        <v>2.69</v>
      </c>
      <c r="K7" s="6">
        <v>1.91</v>
      </c>
      <c r="L7" s="6">
        <v>1.54</v>
      </c>
      <c r="M7" s="16">
        <f t="shared" si="0"/>
        <v>6.2866656027911416</v>
      </c>
      <c r="N7">
        <f>100</f>
        <v>100</v>
      </c>
    </row>
    <row r="8" spans="1:17" x14ac:dyDescent="0.2">
      <c r="A8" t="s">
        <v>37</v>
      </c>
      <c r="B8" t="s">
        <v>35</v>
      </c>
      <c r="C8" t="s">
        <v>39</v>
      </c>
      <c r="D8">
        <v>7</v>
      </c>
      <c r="E8" t="s">
        <v>38</v>
      </c>
      <c r="F8" t="s">
        <v>36</v>
      </c>
      <c r="G8" t="s">
        <v>79</v>
      </c>
      <c r="I8" s="18">
        <v>44867</v>
      </c>
      <c r="J8" s="6">
        <v>2.27</v>
      </c>
      <c r="K8" s="6">
        <v>1.53</v>
      </c>
      <c r="L8" s="6">
        <v>0.88</v>
      </c>
      <c r="M8" s="16">
        <f t="shared" si="0"/>
        <v>2.5887483338302983</v>
      </c>
      <c r="N8">
        <f>100</f>
        <v>100</v>
      </c>
    </row>
    <row r="9" spans="1:17" x14ac:dyDescent="0.2">
      <c r="A9" t="s">
        <v>37</v>
      </c>
      <c r="B9" t="s">
        <v>35</v>
      </c>
      <c r="C9" t="s">
        <v>39</v>
      </c>
      <c r="D9">
        <v>8</v>
      </c>
      <c r="E9" t="s">
        <v>38</v>
      </c>
      <c r="F9" t="s">
        <v>36</v>
      </c>
      <c r="G9" t="s">
        <v>79</v>
      </c>
      <c r="I9" s="18">
        <v>44867</v>
      </c>
      <c r="J9" s="6">
        <v>2.8</v>
      </c>
      <c r="K9" s="6">
        <v>1.41</v>
      </c>
      <c r="L9" s="6">
        <v>0.89</v>
      </c>
      <c r="M9" s="16">
        <f t="shared" si="0"/>
        <v>2.9083293990607504</v>
      </c>
      <c r="N9">
        <f>100</f>
        <v>100</v>
      </c>
    </row>
    <row r="10" spans="1:17" x14ac:dyDescent="0.2">
      <c r="A10" t="s">
        <v>37</v>
      </c>
      <c r="B10" t="s">
        <v>35</v>
      </c>
      <c r="C10" t="s">
        <v>40</v>
      </c>
      <c r="D10">
        <v>1</v>
      </c>
      <c r="E10" t="s">
        <v>38</v>
      </c>
      <c r="F10" t="s">
        <v>36</v>
      </c>
      <c r="G10" t="s">
        <v>79</v>
      </c>
      <c r="I10" s="18">
        <v>44867</v>
      </c>
      <c r="J10" s="6">
        <v>2.9</v>
      </c>
      <c r="K10" s="6">
        <v>0.81</v>
      </c>
      <c r="L10" s="6">
        <v>1.18</v>
      </c>
      <c r="M10" s="16">
        <f t="shared" si="0"/>
        <v>2.2549350684809206</v>
      </c>
      <c r="N10">
        <f>100</f>
        <v>100</v>
      </c>
    </row>
    <row r="11" spans="1:17" x14ac:dyDescent="0.2">
      <c r="A11" t="s">
        <v>37</v>
      </c>
      <c r="B11" t="s">
        <v>35</v>
      </c>
      <c r="C11" t="s">
        <v>40</v>
      </c>
      <c r="D11">
        <v>2</v>
      </c>
      <c r="E11" t="s">
        <v>38</v>
      </c>
      <c r="F11" t="s">
        <v>36</v>
      </c>
      <c r="G11" t="s">
        <v>79</v>
      </c>
      <c r="I11" s="18">
        <v>44867</v>
      </c>
      <c r="J11" s="6">
        <v>2.34</v>
      </c>
      <c r="K11" s="6">
        <v>0.93</v>
      </c>
      <c r="L11" s="6">
        <v>0.82</v>
      </c>
      <c r="M11" s="16">
        <f t="shared" si="0"/>
        <v>1.4070898971117407</v>
      </c>
      <c r="N11">
        <f>100</f>
        <v>100</v>
      </c>
    </row>
    <row r="12" spans="1:17" x14ac:dyDescent="0.2">
      <c r="A12" t="s">
        <v>37</v>
      </c>
      <c r="B12" t="s">
        <v>35</v>
      </c>
      <c r="C12" t="s">
        <v>40</v>
      </c>
      <c r="D12">
        <v>3</v>
      </c>
      <c r="E12" t="s">
        <v>38</v>
      </c>
      <c r="F12" t="s">
        <v>36</v>
      </c>
      <c r="G12" t="s">
        <v>79</v>
      </c>
      <c r="I12" s="18">
        <v>44867</v>
      </c>
      <c r="J12" s="6">
        <v>2.0099999999999998</v>
      </c>
      <c r="K12" s="6">
        <v>2.3199999999999998</v>
      </c>
      <c r="L12" s="6">
        <v>2.14</v>
      </c>
      <c r="M12" s="16">
        <f t="shared" si="0"/>
        <v>7.8504701187859318</v>
      </c>
      <c r="N12">
        <f>100</f>
        <v>100</v>
      </c>
    </row>
    <row r="13" spans="1:17" x14ac:dyDescent="0.2">
      <c r="A13" t="s">
        <v>37</v>
      </c>
      <c r="B13" t="s">
        <v>35</v>
      </c>
      <c r="C13" t="s">
        <v>40</v>
      </c>
      <c r="D13">
        <v>4</v>
      </c>
      <c r="E13" t="s">
        <v>38</v>
      </c>
      <c r="F13" t="s">
        <v>36</v>
      </c>
      <c r="G13" t="s">
        <v>79</v>
      </c>
      <c r="I13" s="18">
        <v>44867</v>
      </c>
      <c r="J13" s="6">
        <v>1.48</v>
      </c>
      <c r="K13" s="6">
        <v>1.28</v>
      </c>
      <c r="L13" s="6">
        <v>1.1000000000000001</v>
      </c>
      <c r="M13" s="16">
        <f t="shared" si="0"/>
        <v>1.6460594619969473</v>
      </c>
      <c r="N13">
        <f>100</f>
        <v>100</v>
      </c>
    </row>
    <row r="14" spans="1:17" x14ac:dyDescent="0.2">
      <c r="A14" t="s">
        <v>37</v>
      </c>
      <c r="B14" t="s">
        <v>35</v>
      </c>
      <c r="C14" t="s">
        <v>40</v>
      </c>
      <c r="D14">
        <v>5</v>
      </c>
      <c r="E14" t="s">
        <v>38</v>
      </c>
      <c r="F14" t="s">
        <v>36</v>
      </c>
      <c r="G14" t="s">
        <v>79</v>
      </c>
      <c r="I14" s="18">
        <v>44867</v>
      </c>
      <c r="J14" s="6">
        <v>2.4500000000000002</v>
      </c>
      <c r="K14" s="6">
        <v>1.88</v>
      </c>
      <c r="L14" s="6">
        <v>1.68</v>
      </c>
      <c r="M14" s="16">
        <f t="shared" si="0"/>
        <v>6.0967160752257632</v>
      </c>
      <c r="N14">
        <f>100</f>
        <v>100</v>
      </c>
    </row>
    <row r="15" spans="1:17" x14ac:dyDescent="0.2">
      <c r="A15" t="s">
        <v>37</v>
      </c>
      <c r="B15" t="s">
        <v>35</v>
      </c>
      <c r="C15" t="s">
        <v>40</v>
      </c>
      <c r="D15">
        <v>6</v>
      </c>
      <c r="E15" t="s">
        <v>38</v>
      </c>
      <c r="F15" t="s">
        <v>36</v>
      </c>
      <c r="G15" t="s">
        <v>79</v>
      </c>
      <c r="I15" s="18">
        <v>44867</v>
      </c>
      <c r="J15" s="6">
        <v>1.94</v>
      </c>
      <c r="K15" s="6">
        <v>2.35</v>
      </c>
      <c r="L15" s="6">
        <v>1.47</v>
      </c>
      <c r="M15" s="16">
        <f t="shared" si="0"/>
        <v>5.5585094173870493</v>
      </c>
      <c r="N15">
        <f>100</f>
        <v>100</v>
      </c>
    </row>
    <row r="16" spans="1:17" x14ac:dyDescent="0.2">
      <c r="A16" t="s">
        <v>37</v>
      </c>
      <c r="B16" t="s">
        <v>35</v>
      </c>
      <c r="C16" t="s">
        <v>40</v>
      </c>
      <c r="D16">
        <v>7</v>
      </c>
      <c r="E16" t="s">
        <v>38</v>
      </c>
      <c r="F16" t="s">
        <v>36</v>
      </c>
      <c r="G16" t="s">
        <v>79</v>
      </c>
      <c r="I16" s="18">
        <v>44867</v>
      </c>
      <c r="J16" s="6">
        <v>2.48</v>
      </c>
      <c r="K16" s="6">
        <v>1.42</v>
      </c>
      <c r="L16" s="6">
        <v>1.1000000000000001</v>
      </c>
      <c r="M16" s="16">
        <f t="shared" si="0"/>
        <v>3.0923073480402765</v>
      </c>
      <c r="N16">
        <f>100</f>
        <v>100</v>
      </c>
    </row>
    <row r="17" spans="1:14" x14ac:dyDescent="0.2">
      <c r="A17" t="s">
        <v>37</v>
      </c>
      <c r="B17" t="s">
        <v>35</v>
      </c>
      <c r="C17" t="s">
        <v>40</v>
      </c>
      <c r="D17">
        <v>8</v>
      </c>
      <c r="E17" t="s">
        <v>38</v>
      </c>
      <c r="F17" t="s">
        <v>36</v>
      </c>
      <c r="G17" t="s">
        <v>79</v>
      </c>
      <c r="I17" s="18">
        <v>44867</v>
      </c>
      <c r="J17" s="6">
        <v>2.77</v>
      </c>
      <c r="K17" s="6">
        <v>1.37</v>
      </c>
      <c r="L17" s="6">
        <v>1.27</v>
      </c>
      <c r="M17" s="16">
        <f t="shared" si="0"/>
        <v>3.7906833949332883</v>
      </c>
      <c r="N17">
        <f>100</f>
        <v>100</v>
      </c>
    </row>
    <row r="18" spans="1:14" x14ac:dyDescent="0.2">
      <c r="A18" t="s">
        <v>37</v>
      </c>
      <c r="B18" t="s">
        <v>35</v>
      </c>
      <c r="C18" t="s">
        <v>41</v>
      </c>
      <c r="D18">
        <v>1</v>
      </c>
      <c r="E18" t="s">
        <v>38</v>
      </c>
      <c r="F18" t="s">
        <v>36</v>
      </c>
      <c r="G18" t="s">
        <v>79</v>
      </c>
      <c r="I18" s="18">
        <v>44867</v>
      </c>
      <c r="J18" s="6">
        <v>2.33</v>
      </c>
      <c r="K18" s="6">
        <v>2.0099999999999998</v>
      </c>
      <c r="L18" s="6">
        <v>1.61</v>
      </c>
      <c r="M18" s="16">
        <f t="shared" si="0"/>
        <v>5.9951900108378666</v>
      </c>
      <c r="N18">
        <f>100</f>
        <v>100</v>
      </c>
    </row>
    <row r="19" spans="1:14" x14ac:dyDescent="0.2">
      <c r="A19" t="s">
        <v>37</v>
      </c>
      <c r="B19" t="s">
        <v>35</v>
      </c>
      <c r="C19" t="s">
        <v>41</v>
      </c>
      <c r="D19">
        <v>2</v>
      </c>
      <c r="E19" t="s">
        <v>38</v>
      </c>
      <c r="F19" t="s">
        <v>36</v>
      </c>
      <c r="G19" t="s">
        <v>79</v>
      </c>
      <c r="I19" s="18">
        <v>44867</v>
      </c>
      <c r="J19" s="6">
        <v>3.05</v>
      </c>
      <c r="K19" s="6">
        <v>2</v>
      </c>
      <c r="L19" s="6">
        <v>1.1399999999999999</v>
      </c>
      <c r="M19" s="16">
        <f t="shared" si="0"/>
        <v>5.9045801955230282</v>
      </c>
      <c r="N19">
        <f>100</f>
        <v>100</v>
      </c>
    </row>
    <row r="20" spans="1:14" x14ac:dyDescent="0.2">
      <c r="A20" t="s">
        <v>37</v>
      </c>
      <c r="B20" t="s">
        <v>35</v>
      </c>
      <c r="C20" t="s">
        <v>41</v>
      </c>
      <c r="D20">
        <v>3</v>
      </c>
      <c r="E20" t="s">
        <v>38</v>
      </c>
      <c r="F20" t="s">
        <v>36</v>
      </c>
      <c r="G20" t="s">
        <v>79</v>
      </c>
      <c r="I20" s="18">
        <v>44867</v>
      </c>
      <c r="J20" s="6">
        <v>3.15</v>
      </c>
      <c r="K20" s="6">
        <v>1.28</v>
      </c>
      <c r="L20" s="6">
        <v>1.06</v>
      </c>
      <c r="M20" s="16">
        <f t="shared" si="0"/>
        <v>3.3866643695055152</v>
      </c>
      <c r="N20">
        <f>100</f>
        <v>100</v>
      </c>
    </row>
    <row r="21" spans="1:14" x14ac:dyDescent="0.2">
      <c r="A21" t="s">
        <v>37</v>
      </c>
      <c r="B21" t="s">
        <v>35</v>
      </c>
      <c r="C21" t="s">
        <v>41</v>
      </c>
      <c r="D21">
        <v>4</v>
      </c>
      <c r="E21" t="s">
        <v>38</v>
      </c>
      <c r="F21" t="s">
        <v>36</v>
      </c>
      <c r="G21" t="s">
        <v>79</v>
      </c>
      <c r="I21" s="18">
        <v>44867</v>
      </c>
      <c r="J21" s="6">
        <v>1.77</v>
      </c>
      <c r="K21" s="6">
        <v>2.04</v>
      </c>
      <c r="L21" s="6">
        <v>1.1599999999999999</v>
      </c>
      <c r="M21" s="16">
        <f t="shared" si="0"/>
        <v>3.5587961579865182</v>
      </c>
      <c r="N21">
        <f>100</f>
        <v>100</v>
      </c>
    </row>
    <row r="22" spans="1:14" x14ac:dyDescent="0.2">
      <c r="A22" t="s">
        <v>37</v>
      </c>
      <c r="B22" t="s">
        <v>35</v>
      </c>
      <c r="C22" t="s">
        <v>41</v>
      </c>
      <c r="D22">
        <v>5</v>
      </c>
      <c r="E22" t="s">
        <v>38</v>
      </c>
      <c r="F22" t="s">
        <v>36</v>
      </c>
      <c r="G22" t="s">
        <v>79</v>
      </c>
      <c r="I22" s="18">
        <v>44867</v>
      </c>
      <c r="J22" s="6">
        <v>2.82</v>
      </c>
      <c r="K22" s="6">
        <v>2.2000000000000002</v>
      </c>
      <c r="L22" s="6">
        <v>1.19</v>
      </c>
      <c r="M22" s="16">
        <f t="shared" si="0"/>
        <v>6.3632413346737691</v>
      </c>
      <c r="N22">
        <f>100</f>
        <v>100</v>
      </c>
    </row>
    <row r="23" spans="1:14" x14ac:dyDescent="0.2">
      <c r="A23" t="s">
        <v>37</v>
      </c>
      <c r="B23" t="s">
        <v>35</v>
      </c>
      <c r="C23" t="s">
        <v>41</v>
      </c>
      <c r="D23">
        <v>6</v>
      </c>
      <c r="E23" t="s">
        <v>38</v>
      </c>
      <c r="F23" t="s">
        <v>36</v>
      </c>
      <c r="G23" t="s">
        <v>79</v>
      </c>
      <c r="I23" s="18">
        <v>44867</v>
      </c>
      <c r="J23" s="6">
        <v>2.5099999999999998</v>
      </c>
      <c r="K23" s="6">
        <v>1.78</v>
      </c>
      <c r="L23" s="6">
        <v>1.08</v>
      </c>
      <c r="M23" s="16">
        <f t="shared" si="0"/>
        <v>4.0312123678719205</v>
      </c>
      <c r="N23">
        <f>100</f>
        <v>100</v>
      </c>
    </row>
    <row r="24" spans="1:14" x14ac:dyDescent="0.2">
      <c r="A24" t="s">
        <v>37</v>
      </c>
      <c r="B24" t="s">
        <v>35</v>
      </c>
      <c r="C24" t="s">
        <v>41</v>
      </c>
      <c r="D24">
        <v>7</v>
      </c>
      <c r="E24" t="s">
        <v>38</v>
      </c>
      <c r="F24" t="s">
        <v>36</v>
      </c>
      <c r="G24" t="s">
        <v>79</v>
      </c>
      <c r="I24" s="18">
        <v>44867</v>
      </c>
      <c r="J24" s="6">
        <v>2.96</v>
      </c>
      <c r="K24" s="6">
        <v>1.25</v>
      </c>
      <c r="L24" s="6">
        <v>0.99</v>
      </c>
      <c r="M24" s="16">
        <f t="shared" si="0"/>
        <v>2.9162022302506472</v>
      </c>
      <c r="N24">
        <f>100</f>
        <v>100</v>
      </c>
    </row>
    <row r="25" spans="1:14" x14ac:dyDescent="0.2">
      <c r="A25" t="s">
        <v>37</v>
      </c>
      <c r="B25" t="s">
        <v>35</v>
      </c>
      <c r="C25" t="s">
        <v>41</v>
      </c>
      <c r="D25">
        <v>8</v>
      </c>
      <c r="E25" t="s">
        <v>38</v>
      </c>
      <c r="F25" t="s">
        <v>36</v>
      </c>
      <c r="G25" t="s">
        <v>79</v>
      </c>
      <c r="I25" s="18">
        <v>44867</v>
      </c>
      <c r="J25" s="6">
        <v>2.77</v>
      </c>
      <c r="K25" s="6">
        <v>1.68</v>
      </c>
      <c r="L25" s="6">
        <v>1.41</v>
      </c>
      <c r="M25" s="16">
        <f t="shared" si="0"/>
        <v>5.1930991912251088</v>
      </c>
      <c r="N25">
        <f>100</f>
        <v>100</v>
      </c>
    </row>
    <row r="26" spans="1:14" x14ac:dyDescent="0.2">
      <c r="A26" t="s">
        <v>37</v>
      </c>
      <c r="B26" t="s">
        <v>35</v>
      </c>
      <c r="C26" t="s">
        <v>42</v>
      </c>
      <c r="D26">
        <v>1</v>
      </c>
      <c r="E26" t="s">
        <v>38</v>
      </c>
      <c r="F26" t="s">
        <v>36</v>
      </c>
      <c r="G26" t="s">
        <v>79</v>
      </c>
      <c r="I26" s="18">
        <v>44867</v>
      </c>
      <c r="J26" s="6">
        <v>2.41</v>
      </c>
      <c r="K26" s="6">
        <v>1.74</v>
      </c>
      <c r="L26" s="6">
        <v>1.39</v>
      </c>
      <c r="M26" s="16">
        <f t="shared" si="0"/>
        <v>4.6359165283605472</v>
      </c>
      <c r="N26">
        <f>100</f>
        <v>100</v>
      </c>
    </row>
    <row r="27" spans="1:14" x14ac:dyDescent="0.2">
      <c r="A27" t="s">
        <v>37</v>
      </c>
      <c r="B27" t="s">
        <v>35</v>
      </c>
      <c r="C27" t="s">
        <v>42</v>
      </c>
      <c r="D27">
        <v>2</v>
      </c>
      <c r="E27" t="s">
        <v>38</v>
      </c>
      <c r="F27" t="s">
        <v>36</v>
      </c>
      <c r="G27" t="s">
        <v>79</v>
      </c>
      <c r="I27" s="18">
        <v>44867</v>
      </c>
      <c r="J27" s="6">
        <v>3.08</v>
      </c>
      <c r="K27" s="6">
        <v>2.54</v>
      </c>
      <c r="L27" s="6">
        <v>1.39</v>
      </c>
      <c r="M27" s="16">
        <f t="shared" si="0"/>
        <v>9.3404049922700807</v>
      </c>
      <c r="N27">
        <f>100</f>
        <v>100</v>
      </c>
    </row>
    <row r="28" spans="1:14" x14ac:dyDescent="0.2">
      <c r="A28" t="s">
        <v>37</v>
      </c>
      <c r="B28" t="s">
        <v>35</v>
      </c>
      <c r="C28" t="s">
        <v>42</v>
      </c>
      <c r="D28">
        <v>3</v>
      </c>
      <c r="E28" t="s">
        <v>38</v>
      </c>
      <c r="F28" t="s">
        <v>36</v>
      </c>
      <c r="G28" t="s">
        <v>79</v>
      </c>
      <c r="I28" s="18">
        <v>44867</v>
      </c>
      <c r="J28" s="6">
        <v>3</v>
      </c>
      <c r="K28" s="6">
        <v>2.0499999999999998</v>
      </c>
      <c r="L28" s="6">
        <v>1.31</v>
      </c>
      <c r="M28" s="16">
        <f t="shared" si="0"/>
        <v>6.6501233291188733</v>
      </c>
      <c r="N28">
        <f>100</f>
        <v>100</v>
      </c>
    </row>
    <row r="29" spans="1:14" x14ac:dyDescent="0.2">
      <c r="A29" t="s">
        <v>37</v>
      </c>
      <c r="B29" t="s">
        <v>35</v>
      </c>
      <c r="C29" t="s">
        <v>42</v>
      </c>
      <c r="D29">
        <v>4</v>
      </c>
      <c r="E29" t="s">
        <v>38</v>
      </c>
      <c r="F29" t="s">
        <v>36</v>
      </c>
      <c r="G29" t="s">
        <v>79</v>
      </c>
      <c r="I29" s="18">
        <v>44867</v>
      </c>
      <c r="J29" s="6">
        <v>2.61</v>
      </c>
      <c r="K29" s="6">
        <v>2.2000000000000002</v>
      </c>
      <c r="L29" s="6">
        <v>0.82</v>
      </c>
      <c r="M29" s="16">
        <f t="shared" si="0"/>
        <v>4.6739523796661819</v>
      </c>
      <c r="N29">
        <f>100</f>
        <v>100</v>
      </c>
    </row>
    <row r="30" spans="1:14" x14ac:dyDescent="0.2">
      <c r="A30" t="s">
        <v>37</v>
      </c>
      <c r="B30" t="s">
        <v>35</v>
      </c>
      <c r="C30" t="s">
        <v>42</v>
      </c>
      <c r="D30">
        <v>5</v>
      </c>
      <c r="E30" t="s">
        <v>38</v>
      </c>
      <c r="F30" t="s">
        <v>36</v>
      </c>
      <c r="G30" t="s">
        <v>79</v>
      </c>
      <c r="I30" s="18">
        <v>44867</v>
      </c>
      <c r="J30" s="6">
        <v>3.5</v>
      </c>
      <c r="K30" s="6">
        <v>1.71</v>
      </c>
      <c r="L30" s="6">
        <v>1.55</v>
      </c>
      <c r="M30" s="16">
        <f t="shared" si="0"/>
        <v>7.3035353311573807</v>
      </c>
      <c r="N30">
        <f>100</f>
        <v>100</v>
      </c>
    </row>
    <row r="31" spans="1:14" x14ac:dyDescent="0.2">
      <c r="A31" t="s">
        <v>37</v>
      </c>
      <c r="B31" t="s">
        <v>35</v>
      </c>
      <c r="C31" t="s">
        <v>42</v>
      </c>
      <c r="D31">
        <v>6</v>
      </c>
      <c r="E31" t="s">
        <v>38</v>
      </c>
      <c r="F31" t="s">
        <v>36</v>
      </c>
      <c r="G31" t="s">
        <v>79</v>
      </c>
      <c r="I31" s="18">
        <v>44867</v>
      </c>
      <c r="J31" s="6">
        <v>3.31</v>
      </c>
      <c r="K31" s="6">
        <v>2.16</v>
      </c>
      <c r="L31" s="6">
        <v>1.24</v>
      </c>
      <c r="M31" s="16">
        <f t="shared" si="0"/>
        <v>7.5130402912436525</v>
      </c>
      <c r="N31">
        <f>100</f>
        <v>100</v>
      </c>
    </row>
    <row r="32" spans="1:14" x14ac:dyDescent="0.2">
      <c r="A32" t="s">
        <v>37</v>
      </c>
      <c r="B32" t="s">
        <v>35</v>
      </c>
      <c r="C32" t="s">
        <v>42</v>
      </c>
      <c r="D32">
        <v>7</v>
      </c>
      <c r="E32" t="s">
        <v>38</v>
      </c>
      <c r="F32" t="s">
        <v>36</v>
      </c>
      <c r="G32" t="s">
        <v>79</v>
      </c>
      <c r="I32" s="18">
        <v>44867</v>
      </c>
      <c r="J32" s="6">
        <v>2.25</v>
      </c>
      <c r="K32" s="6">
        <v>1.72</v>
      </c>
      <c r="L32" s="6">
        <v>1.01</v>
      </c>
      <c r="M32" s="16">
        <f t="shared" si="0"/>
        <v>3.2925903592414736</v>
      </c>
      <c r="N32">
        <f>100</f>
        <v>100</v>
      </c>
    </row>
    <row r="33" spans="1:17" x14ac:dyDescent="0.2">
      <c r="A33" t="s">
        <v>37</v>
      </c>
      <c r="B33" t="s">
        <v>35</v>
      </c>
      <c r="C33" t="s">
        <v>42</v>
      </c>
      <c r="D33">
        <v>8</v>
      </c>
      <c r="E33" t="s">
        <v>38</v>
      </c>
      <c r="F33" t="s">
        <v>36</v>
      </c>
      <c r="G33" t="s">
        <v>79</v>
      </c>
      <c r="I33" s="18">
        <v>44867</v>
      </c>
      <c r="J33" s="6">
        <v>3.18</v>
      </c>
      <c r="K33" s="6">
        <v>1.1499999999999999</v>
      </c>
      <c r="L33" s="6">
        <v>0.92</v>
      </c>
      <c r="M33" s="16">
        <f t="shared" si="0"/>
        <v>2.6754553093216722</v>
      </c>
      <c r="N33">
        <f>100</f>
        <v>100</v>
      </c>
    </row>
    <row r="34" spans="1:17" x14ac:dyDescent="0.2">
      <c r="A34" t="s">
        <v>37</v>
      </c>
      <c r="B34" t="s">
        <v>35</v>
      </c>
      <c r="C34" t="s">
        <v>43</v>
      </c>
      <c r="D34">
        <v>1</v>
      </c>
      <c r="E34" t="s">
        <v>38</v>
      </c>
      <c r="F34" t="s">
        <v>36</v>
      </c>
      <c r="G34" t="s">
        <v>79</v>
      </c>
      <c r="I34" s="18">
        <v>44867</v>
      </c>
      <c r="J34" s="6">
        <v>2.66</v>
      </c>
      <c r="K34" s="6">
        <v>1.71</v>
      </c>
      <c r="L34" s="6">
        <v>0.96</v>
      </c>
      <c r="M34" s="16">
        <f t="shared" si="0"/>
        <v>3.7233516030843061</v>
      </c>
      <c r="N34">
        <f>100</f>
        <v>100</v>
      </c>
    </row>
    <row r="35" spans="1:17" x14ac:dyDescent="0.2">
      <c r="A35" t="s">
        <v>37</v>
      </c>
      <c r="B35" t="s">
        <v>35</v>
      </c>
      <c r="C35" t="s">
        <v>43</v>
      </c>
      <c r="D35">
        <v>2</v>
      </c>
      <c r="E35" t="s">
        <v>38</v>
      </c>
      <c r="F35" t="s">
        <v>36</v>
      </c>
      <c r="G35" t="s">
        <v>79</v>
      </c>
      <c r="I35" s="18">
        <v>44867</v>
      </c>
      <c r="J35" s="6">
        <v>2.67</v>
      </c>
      <c r="K35" s="6">
        <v>1.1000000000000001</v>
      </c>
      <c r="L35" s="6">
        <v>0.77</v>
      </c>
      <c r="M35" s="16">
        <f t="shared" si="0"/>
        <v>1.8332612740876786</v>
      </c>
      <c r="N35">
        <f>100</f>
        <v>100</v>
      </c>
    </row>
    <row r="36" spans="1:17" x14ac:dyDescent="0.2">
      <c r="A36" t="s">
        <v>37</v>
      </c>
      <c r="B36" t="s">
        <v>35</v>
      </c>
      <c r="C36" t="s">
        <v>43</v>
      </c>
      <c r="D36">
        <v>3</v>
      </c>
      <c r="E36" t="s">
        <v>38</v>
      </c>
      <c r="F36" t="s">
        <v>36</v>
      </c>
      <c r="G36" t="s">
        <v>79</v>
      </c>
      <c r="I36" s="18">
        <v>44867</v>
      </c>
      <c r="J36" s="6">
        <v>2.58</v>
      </c>
      <c r="K36" s="6">
        <v>1.93</v>
      </c>
      <c r="L36" s="6">
        <v>1.37</v>
      </c>
      <c r="M36" s="16">
        <f t="shared" si="0"/>
        <v>5.5166759696118453</v>
      </c>
      <c r="N36">
        <f>100</f>
        <v>100</v>
      </c>
    </row>
    <row r="37" spans="1:17" x14ac:dyDescent="0.2">
      <c r="A37" t="s">
        <v>37</v>
      </c>
      <c r="B37" t="s">
        <v>35</v>
      </c>
      <c r="C37" t="s">
        <v>43</v>
      </c>
      <c r="D37">
        <v>4</v>
      </c>
      <c r="E37" t="s">
        <v>38</v>
      </c>
      <c r="F37" t="s">
        <v>36</v>
      </c>
      <c r="G37" t="s">
        <v>79</v>
      </c>
      <c r="I37" s="18">
        <v>44867</v>
      </c>
      <c r="J37" s="6">
        <v>2.39</v>
      </c>
      <c r="K37" s="6">
        <v>2.0499999999999998</v>
      </c>
      <c r="L37" s="6">
        <v>1.47</v>
      </c>
      <c r="M37" s="16">
        <f t="shared" si="0"/>
        <v>5.814509948746446</v>
      </c>
      <c r="N37">
        <f>100</f>
        <v>100</v>
      </c>
    </row>
    <row r="38" spans="1:17" x14ac:dyDescent="0.2">
      <c r="A38" t="s">
        <v>37</v>
      </c>
      <c r="B38" t="s">
        <v>35</v>
      </c>
      <c r="C38" t="s">
        <v>43</v>
      </c>
      <c r="D38">
        <v>5</v>
      </c>
      <c r="E38" t="s">
        <v>38</v>
      </c>
      <c r="F38" t="s">
        <v>36</v>
      </c>
      <c r="G38" t="s">
        <v>79</v>
      </c>
      <c r="I38" s="18">
        <v>44867</v>
      </c>
      <c r="J38" s="6">
        <v>2.97</v>
      </c>
      <c r="K38" s="6">
        <v>1.83</v>
      </c>
      <c r="L38" s="6">
        <v>1.58</v>
      </c>
      <c r="M38" s="16">
        <f t="shared" si="0"/>
        <v>6.7810211249728889</v>
      </c>
      <c r="N38">
        <f>100</f>
        <v>100</v>
      </c>
    </row>
    <row r="39" spans="1:17" x14ac:dyDescent="0.2">
      <c r="A39" t="s">
        <v>37</v>
      </c>
      <c r="B39" t="s">
        <v>35</v>
      </c>
      <c r="C39" t="s">
        <v>43</v>
      </c>
      <c r="D39">
        <v>6</v>
      </c>
      <c r="E39" t="s">
        <v>38</v>
      </c>
      <c r="F39" t="s">
        <v>36</v>
      </c>
      <c r="G39" t="s">
        <v>79</v>
      </c>
      <c r="I39" s="18">
        <v>44867</v>
      </c>
      <c r="J39" s="6">
        <v>2.2000000000000002</v>
      </c>
      <c r="K39" s="6">
        <v>1.71</v>
      </c>
      <c r="L39" s="6">
        <v>1.4</v>
      </c>
      <c r="M39" s="16">
        <f t="shared" si="0"/>
        <v>4.1780472669080524</v>
      </c>
      <c r="N39">
        <f>100</f>
        <v>100</v>
      </c>
    </row>
    <row r="40" spans="1:17" x14ac:dyDescent="0.2">
      <c r="A40" t="s">
        <v>37</v>
      </c>
      <c r="B40" t="s">
        <v>35</v>
      </c>
      <c r="C40" t="s">
        <v>43</v>
      </c>
      <c r="D40">
        <v>7</v>
      </c>
      <c r="E40" t="s">
        <v>38</v>
      </c>
      <c r="F40" t="s">
        <v>36</v>
      </c>
      <c r="G40" t="s">
        <v>79</v>
      </c>
      <c r="I40" s="18">
        <v>44867</v>
      </c>
      <c r="J40" s="6">
        <v>2.11</v>
      </c>
      <c r="K40" s="6">
        <v>1.88</v>
      </c>
      <c r="L40" s="6">
        <v>1.29</v>
      </c>
      <c r="M40" s="16">
        <f t="shared" si="0"/>
        <v>4.1632344611968355</v>
      </c>
      <c r="N40">
        <f>100</f>
        <v>100</v>
      </c>
    </row>
    <row r="41" spans="1:17" x14ac:dyDescent="0.2">
      <c r="A41" t="s">
        <v>37</v>
      </c>
      <c r="B41" t="s">
        <v>35</v>
      </c>
      <c r="C41" t="s">
        <v>43</v>
      </c>
      <c r="D41">
        <v>8</v>
      </c>
      <c r="E41" t="s">
        <v>38</v>
      </c>
      <c r="F41" t="s">
        <v>36</v>
      </c>
      <c r="G41" t="s">
        <v>79</v>
      </c>
      <c r="I41" s="18">
        <v>44867</v>
      </c>
      <c r="J41" s="6">
        <v>1.81</v>
      </c>
      <c r="K41" s="6">
        <v>1.3</v>
      </c>
      <c r="L41" s="6">
        <v>1.21</v>
      </c>
      <c r="M41" s="16">
        <f t="shared" si="0"/>
        <v>2.2390093535721691</v>
      </c>
      <c r="N41">
        <f>100</f>
        <v>100</v>
      </c>
    </row>
    <row r="42" spans="1:17" x14ac:dyDescent="0.2">
      <c r="A42" t="s">
        <v>37</v>
      </c>
      <c r="B42" t="s">
        <v>35</v>
      </c>
      <c r="C42" t="s">
        <v>44</v>
      </c>
      <c r="D42">
        <v>1</v>
      </c>
      <c r="E42" t="s">
        <v>38</v>
      </c>
      <c r="F42" t="s">
        <v>36</v>
      </c>
      <c r="G42" t="s">
        <v>79</v>
      </c>
      <c r="I42" s="18">
        <v>44867</v>
      </c>
      <c r="J42" s="6">
        <v>2.95</v>
      </c>
      <c r="K42" s="6">
        <v>1.65</v>
      </c>
      <c r="L42" s="6">
        <v>1.19</v>
      </c>
      <c r="M42" s="16">
        <f t="shared" si="0"/>
        <v>4.6718467271901138</v>
      </c>
      <c r="N42">
        <f>100</f>
        <v>100</v>
      </c>
    </row>
    <row r="43" spans="1:17" x14ac:dyDescent="0.2">
      <c r="A43" t="s">
        <v>37</v>
      </c>
      <c r="B43" t="s">
        <v>35</v>
      </c>
      <c r="C43" t="s">
        <v>44</v>
      </c>
      <c r="D43">
        <v>2</v>
      </c>
      <c r="E43" t="s">
        <v>38</v>
      </c>
      <c r="F43" t="s">
        <v>36</v>
      </c>
      <c r="G43" t="s">
        <v>79</v>
      </c>
      <c r="I43" s="18">
        <v>44867</v>
      </c>
      <c r="J43" s="6">
        <v>2.9</v>
      </c>
      <c r="K43" s="6">
        <v>2.08</v>
      </c>
      <c r="L43" s="6">
        <v>1.43</v>
      </c>
      <c r="M43" s="16">
        <f t="shared" si="0"/>
        <v>7.0152333368328526</v>
      </c>
      <c r="N43">
        <f>100</f>
        <v>100</v>
      </c>
    </row>
    <row r="44" spans="1:17" x14ac:dyDescent="0.2">
      <c r="A44" t="s">
        <v>37</v>
      </c>
      <c r="B44" t="s">
        <v>35</v>
      </c>
      <c r="C44" t="s">
        <v>44</v>
      </c>
      <c r="D44">
        <v>3</v>
      </c>
      <c r="E44" t="s">
        <v>38</v>
      </c>
      <c r="F44" t="s">
        <v>36</v>
      </c>
      <c r="G44" t="s">
        <v>79</v>
      </c>
      <c r="I44" s="18">
        <v>44867</v>
      </c>
      <c r="J44" s="6">
        <v>1.98</v>
      </c>
      <c r="K44" s="6">
        <v>2.14</v>
      </c>
      <c r="L44" s="6">
        <v>1.23</v>
      </c>
      <c r="M44" s="16">
        <f t="shared" si="0"/>
        <v>4.4152457589347982</v>
      </c>
      <c r="N44">
        <f>100</f>
        <v>100</v>
      </c>
    </row>
    <row r="45" spans="1:17" x14ac:dyDescent="0.2">
      <c r="A45" t="s">
        <v>37</v>
      </c>
      <c r="B45" t="s">
        <v>35</v>
      </c>
      <c r="C45" t="s">
        <v>44</v>
      </c>
      <c r="D45">
        <v>4</v>
      </c>
      <c r="E45" t="s">
        <v>38</v>
      </c>
      <c r="F45" t="s">
        <v>36</v>
      </c>
      <c r="G45" t="s">
        <v>79</v>
      </c>
      <c r="I45" s="18">
        <v>44867</v>
      </c>
      <c r="J45" s="6">
        <v>2.31</v>
      </c>
      <c r="K45" s="6">
        <v>2.38</v>
      </c>
      <c r="L45" s="6">
        <v>1.56</v>
      </c>
      <c r="M45" s="16">
        <f t="shared" si="0"/>
        <v>7.0409995016803526</v>
      </c>
      <c r="N45">
        <f>100</f>
        <v>100</v>
      </c>
    </row>
    <row r="46" spans="1:17" x14ac:dyDescent="0.2">
      <c r="A46" t="s">
        <v>37</v>
      </c>
      <c r="B46" t="s">
        <v>35</v>
      </c>
      <c r="C46" t="s">
        <v>44</v>
      </c>
      <c r="D46">
        <v>5</v>
      </c>
      <c r="E46" t="s">
        <v>38</v>
      </c>
      <c r="F46" t="s">
        <v>36</v>
      </c>
      <c r="G46" t="s">
        <v>79</v>
      </c>
      <c r="I46" s="18">
        <v>44867</v>
      </c>
      <c r="J46" s="6">
        <v>2.4700000000000002</v>
      </c>
      <c r="K46" s="6">
        <v>1.53</v>
      </c>
      <c r="L46" s="6">
        <v>1.07</v>
      </c>
      <c r="M46" s="16">
        <f t="shared" si="0"/>
        <v>3.2784875534699687</v>
      </c>
      <c r="N46">
        <f>100</f>
        <v>100</v>
      </c>
    </row>
    <row r="47" spans="1:17" x14ac:dyDescent="0.2">
      <c r="A47" t="s">
        <v>37</v>
      </c>
      <c r="B47" t="s">
        <v>35</v>
      </c>
      <c r="C47" t="s">
        <v>44</v>
      </c>
      <c r="D47">
        <v>6</v>
      </c>
      <c r="E47" t="s">
        <v>38</v>
      </c>
      <c r="F47" t="s">
        <v>36</v>
      </c>
      <c r="G47" t="s">
        <v>79</v>
      </c>
      <c r="I47" s="18">
        <v>44867</v>
      </c>
      <c r="J47" s="6">
        <v>2.41</v>
      </c>
      <c r="K47" s="6">
        <v>1.97</v>
      </c>
      <c r="L47" s="6">
        <v>1.67</v>
      </c>
      <c r="M47" s="16">
        <f t="shared" si="0"/>
        <v>6.2697424322148745</v>
      </c>
      <c r="N47">
        <f>100</f>
        <v>100</v>
      </c>
    </row>
    <row r="48" spans="1:17" x14ac:dyDescent="0.2">
      <c r="A48" t="s">
        <v>37</v>
      </c>
      <c r="B48" t="s">
        <v>35</v>
      </c>
      <c r="C48" t="s">
        <v>44</v>
      </c>
      <c r="D48">
        <v>7</v>
      </c>
      <c r="E48" t="s">
        <v>38</v>
      </c>
      <c r="F48" t="s">
        <v>36</v>
      </c>
      <c r="G48" t="s">
        <v>79</v>
      </c>
      <c r="I48" s="18">
        <v>44867</v>
      </c>
      <c r="J48" s="6">
        <v>2.33</v>
      </c>
      <c r="K48" s="6">
        <v>2.1</v>
      </c>
      <c r="L48" s="6">
        <v>1.59</v>
      </c>
      <c r="M48" s="16">
        <f t="shared" si="0"/>
        <v>6.2292899107604693</v>
      </c>
      <c r="N48">
        <f>100</f>
        <v>100</v>
      </c>
      <c r="Q48" t="s">
        <v>81</v>
      </c>
    </row>
    <row r="49" spans="1:14" x14ac:dyDescent="0.2">
      <c r="A49" t="s">
        <v>37</v>
      </c>
      <c r="B49" t="s">
        <v>35</v>
      </c>
      <c r="C49" t="s">
        <v>44</v>
      </c>
      <c r="D49">
        <v>8</v>
      </c>
      <c r="E49" t="s">
        <v>38</v>
      </c>
      <c r="F49" t="s">
        <v>36</v>
      </c>
      <c r="G49" t="s">
        <v>79</v>
      </c>
      <c r="I49" s="18">
        <v>44867</v>
      </c>
      <c r="J49" s="6">
        <v>2.48</v>
      </c>
      <c r="K49" s="6">
        <v>1.41</v>
      </c>
      <c r="L49" s="6">
        <v>1.02</v>
      </c>
      <c r="M49" s="16">
        <f t="shared" si="0"/>
        <v>2.8753725213282668</v>
      </c>
      <c r="N49">
        <f>100</f>
        <v>100</v>
      </c>
    </row>
    <row r="50" spans="1:14" x14ac:dyDescent="0.2">
      <c r="A50" t="s">
        <v>37</v>
      </c>
      <c r="B50" t="s">
        <v>35</v>
      </c>
      <c r="C50" t="s">
        <v>45</v>
      </c>
      <c r="D50">
        <v>1</v>
      </c>
      <c r="E50" t="s">
        <v>38</v>
      </c>
      <c r="F50" t="s">
        <v>36</v>
      </c>
      <c r="G50" t="s">
        <v>79</v>
      </c>
      <c r="I50" s="18">
        <v>44867</v>
      </c>
      <c r="J50" s="6">
        <v>2.42</v>
      </c>
      <c r="K50" s="6">
        <v>2.0299999999999998</v>
      </c>
      <c r="L50" s="6">
        <v>2.0099999999999998</v>
      </c>
      <c r="M50" s="16">
        <f t="shared" si="0"/>
        <v>7.7554675715432113</v>
      </c>
      <c r="N50">
        <f>100</f>
        <v>100</v>
      </c>
    </row>
    <row r="51" spans="1:14" x14ac:dyDescent="0.2">
      <c r="A51" t="s">
        <v>37</v>
      </c>
      <c r="B51" t="s">
        <v>35</v>
      </c>
      <c r="C51" t="s">
        <v>45</v>
      </c>
      <c r="D51">
        <v>2</v>
      </c>
      <c r="E51" t="s">
        <v>38</v>
      </c>
      <c r="F51" t="s">
        <v>36</v>
      </c>
      <c r="G51" t="s">
        <v>79</v>
      </c>
      <c r="I51" s="18">
        <v>44867</v>
      </c>
      <c r="J51" s="6">
        <v>2.58</v>
      </c>
      <c r="K51" s="6">
        <v>1.78</v>
      </c>
      <c r="L51" s="6">
        <v>1.45</v>
      </c>
      <c r="M51" s="16">
        <f t="shared" si="0"/>
        <v>5.2851174217964596</v>
      </c>
      <c r="N51">
        <f>100</f>
        <v>100</v>
      </c>
    </row>
    <row r="52" spans="1:14" x14ac:dyDescent="0.2">
      <c r="A52" t="s">
        <v>37</v>
      </c>
      <c r="B52" t="s">
        <v>35</v>
      </c>
      <c r="C52" t="s">
        <v>45</v>
      </c>
      <c r="D52">
        <v>3</v>
      </c>
      <c r="E52" t="s">
        <v>38</v>
      </c>
      <c r="F52" t="s">
        <v>36</v>
      </c>
      <c r="G52" t="s">
        <v>79</v>
      </c>
      <c r="I52" s="18">
        <v>44867</v>
      </c>
      <c r="J52" s="6">
        <v>2.21</v>
      </c>
      <c r="K52" s="6">
        <v>2.1800000000000002</v>
      </c>
      <c r="L52" s="6">
        <v>1.28</v>
      </c>
      <c r="M52" s="16">
        <f t="shared" si="0"/>
        <v>5.1948661407432128</v>
      </c>
      <c r="N52">
        <f>100</f>
        <v>100</v>
      </c>
    </row>
    <row r="53" spans="1:14" x14ac:dyDescent="0.2">
      <c r="A53" t="s">
        <v>37</v>
      </c>
      <c r="B53" t="s">
        <v>35</v>
      </c>
      <c r="C53" t="s">
        <v>45</v>
      </c>
      <c r="D53">
        <v>4</v>
      </c>
      <c r="E53" t="s">
        <v>38</v>
      </c>
      <c r="F53" t="s">
        <v>36</v>
      </c>
      <c r="G53" t="s">
        <v>79</v>
      </c>
      <c r="I53" s="18">
        <v>44867</v>
      </c>
      <c r="J53" s="6">
        <v>2.25</v>
      </c>
      <c r="K53" s="6">
        <v>1.57</v>
      </c>
      <c r="L53" s="6">
        <v>1.3</v>
      </c>
      <c r="M53" s="16">
        <f t="shared" si="0"/>
        <v>3.6389509492997485</v>
      </c>
      <c r="N53">
        <f>100</f>
        <v>100</v>
      </c>
    </row>
    <row r="54" spans="1:14" x14ac:dyDescent="0.2">
      <c r="A54" t="s">
        <v>37</v>
      </c>
      <c r="B54" t="s">
        <v>35</v>
      </c>
      <c r="C54" t="s">
        <v>45</v>
      </c>
      <c r="D54">
        <v>5</v>
      </c>
      <c r="E54" t="s">
        <v>38</v>
      </c>
      <c r="F54" t="s">
        <v>36</v>
      </c>
      <c r="G54" t="s">
        <v>79</v>
      </c>
      <c r="I54" s="18">
        <v>44867</v>
      </c>
      <c r="J54" s="6">
        <v>3.09</v>
      </c>
      <c r="K54" s="6">
        <v>1.2</v>
      </c>
      <c r="L54" s="6">
        <v>1.0900000000000001</v>
      </c>
      <c r="M54" s="16">
        <f t="shared" si="0"/>
        <v>3.1817007779495516</v>
      </c>
      <c r="N54">
        <f>100</f>
        <v>100</v>
      </c>
    </row>
    <row r="55" spans="1:14" x14ac:dyDescent="0.2">
      <c r="A55" t="s">
        <v>37</v>
      </c>
      <c r="B55" t="s">
        <v>35</v>
      </c>
      <c r="C55" t="s">
        <v>45</v>
      </c>
      <c r="D55">
        <v>6</v>
      </c>
      <c r="E55" t="s">
        <v>38</v>
      </c>
      <c r="F55" t="s">
        <v>36</v>
      </c>
      <c r="G55" t="s">
        <v>79</v>
      </c>
      <c r="I55" s="18">
        <v>44867</v>
      </c>
      <c r="J55" s="6">
        <v>2.37</v>
      </c>
      <c r="K55" s="6">
        <v>2.33</v>
      </c>
      <c r="L55" s="6">
        <v>1.72</v>
      </c>
      <c r="M55" s="16">
        <f t="shared" si="0"/>
        <v>7.6328773247625374</v>
      </c>
      <c r="N55">
        <f>100</f>
        <v>100</v>
      </c>
    </row>
    <row r="56" spans="1:14" x14ac:dyDescent="0.2">
      <c r="A56" t="s">
        <v>37</v>
      </c>
      <c r="B56" t="s">
        <v>35</v>
      </c>
      <c r="C56" t="s">
        <v>45</v>
      </c>
      <c r="D56">
        <v>7</v>
      </c>
      <c r="E56" t="s">
        <v>38</v>
      </c>
      <c r="F56" t="s">
        <v>36</v>
      </c>
      <c r="G56" t="s">
        <v>79</v>
      </c>
      <c r="I56" s="18">
        <v>44867</v>
      </c>
      <c r="J56" s="6">
        <v>2</v>
      </c>
      <c r="K56" s="6">
        <v>1.99</v>
      </c>
      <c r="L56" s="6">
        <v>1.2</v>
      </c>
      <c r="M56" s="16">
        <f t="shared" si="0"/>
        <v>3.9961451252743867</v>
      </c>
      <c r="N56">
        <f>100</f>
        <v>100</v>
      </c>
    </row>
    <row r="57" spans="1:14" x14ac:dyDescent="0.2">
      <c r="A57" t="s">
        <v>37</v>
      </c>
      <c r="B57" t="s">
        <v>35</v>
      </c>
      <c r="C57" t="s">
        <v>45</v>
      </c>
      <c r="D57">
        <v>8</v>
      </c>
      <c r="E57" t="s">
        <v>38</v>
      </c>
      <c r="F57" t="s">
        <v>36</v>
      </c>
      <c r="G57" t="s">
        <v>79</v>
      </c>
      <c r="I57" s="18">
        <v>44867</v>
      </c>
      <c r="J57" s="6">
        <v>2.31</v>
      </c>
      <c r="K57" s="6">
        <v>1.44</v>
      </c>
      <c r="L57" s="6">
        <v>1.1499999999999999</v>
      </c>
      <c r="M57" s="16">
        <f t="shared" si="0"/>
        <v>3.0425757399844087</v>
      </c>
      <c r="N57">
        <f>100</f>
        <v>100</v>
      </c>
    </row>
    <row r="58" spans="1:14" x14ac:dyDescent="0.2">
      <c r="A58" t="s">
        <v>37</v>
      </c>
      <c r="B58" t="s">
        <v>35</v>
      </c>
      <c r="C58" t="s">
        <v>46</v>
      </c>
      <c r="D58">
        <v>1</v>
      </c>
      <c r="E58" t="s">
        <v>38</v>
      </c>
      <c r="F58" t="s">
        <v>36</v>
      </c>
      <c r="G58" t="s">
        <v>79</v>
      </c>
      <c r="I58" s="18">
        <v>44867</v>
      </c>
      <c r="J58" s="6">
        <v>2.5499999999999998</v>
      </c>
      <c r="K58" s="6">
        <v>2.2799999999999998</v>
      </c>
      <c r="L58" s="6">
        <v>1.37</v>
      </c>
      <c r="M58" s="16">
        <f t="shared" si="0"/>
        <v>6.6704602328123466</v>
      </c>
      <c r="N58">
        <f>100</f>
        <v>100</v>
      </c>
    </row>
    <row r="59" spans="1:14" x14ac:dyDescent="0.2">
      <c r="A59" t="s">
        <v>37</v>
      </c>
      <c r="B59" t="s">
        <v>35</v>
      </c>
      <c r="C59" t="s">
        <v>46</v>
      </c>
      <c r="D59">
        <v>2</v>
      </c>
      <c r="E59" t="s">
        <v>38</v>
      </c>
      <c r="F59" t="s">
        <v>36</v>
      </c>
      <c r="G59" t="s">
        <v>79</v>
      </c>
      <c r="I59" s="18">
        <v>44867</v>
      </c>
      <c r="J59" s="6">
        <v>2.77</v>
      </c>
      <c r="K59" s="6">
        <v>2.59</v>
      </c>
      <c r="L59" s="6">
        <v>1.83</v>
      </c>
      <c r="M59" s="16">
        <f t="shared" si="0"/>
        <v>10.625617980483051</v>
      </c>
      <c r="N59">
        <f>100</f>
        <v>100</v>
      </c>
    </row>
    <row r="60" spans="1:14" x14ac:dyDescent="0.2">
      <c r="A60" t="s">
        <v>37</v>
      </c>
      <c r="B60" t="s">
        <v>35</v>
      </c>
      <c r="C60" t="s">
        <v>46</v>
      </c>
      <c r="D60">
        <v>3</v>
      </c>
      <c r="E60" t="s">
        <v>38</v>
      </c>
      <c r="F60" t="s">
        <v>36</v>
      </c>
      <c r="G60" t="s">
        <v>79</v>
      </c>
      <c r="I60" s="18">
        <v>44867</v>
      </c>
      <c r="J60" s="6">
        <v>2.31</v>
      </c>
      <c r="K60" s="6">
        <v>2.09</v>
      </c>
      <c r="L60" s="6">
        <v>1.06</v>
      </c>
      <c r="M60" s="16">
        <f t="shared" si="0"/>
        <v>4.5005229170697065</v>
      </c>
      <c r="N60">
        <f>100</f>
        <v>100</v>
      </c>
    </row>
    <row r="61" spans="1:14" x14ac:dyDescent="0.2">
      <c r="A61" t="s">
        <v>37</v>
      </c>
      <c r="B61" t="s">
        <v>35</v>
      </c>
      <c r="C61" t="s">
        <v>46</v>
      </c>
      <c r="D61">
        <v>4</v>
      </c>
      <c r="E61" t="s">
        <v>38</v>
      </c>
      <c r="F61" t="s">
        <v>36</v>
      </c>
      <c r="G61" t="s">
        <v>79</v>
      </c>
      <c r="I61" s="18">
        <v>44867</v>
      </c>
      <c r="J61" s="6">
        <v>2.46</v>
      </c>
      <c r="K61" s="6">
        <v>1.28</v>
      </c>
      <c r="L61" s="6">
        <v>0.72</v>
      </c>
      <c r="M61" s="16">
        <f t="shared" si="0"/>
        <v>1.9320794819577227</v>
      </c>
      <c r="N61">
        <f>100</f>
        <v>100</v>
      </c>
    </row>
    <row r="62" spans="1:14" x14ac:dyDescent="0.2">
      <c r="A62" t="s">
        <v>37</v>
      </c>
      <c r="B62" t="s">
        <v>35</v>
      </c>
      <c r="C62" t="s">
        <v>46</v>
      </c>
      <c r="D62">
        <v>5</v>
      </c>
      <c r="E62" t="s">
        <v>38</v>
      </c>
      <c r="F62" t="s">
        <v>36</v>
      </c>
      <c r="G62" t="s">
        <v>79</v>
      </c>
      <c r="I62" s="18">
        <v>44867</v>
      </c>
      <c r="J62" s="6">
        <v>2.33</v>
      </c>
      <c r="K62" s="6">
        <v>2.15</v>
      </c>
      <c r="L62" s="6">
        <v>2.36</v>
      </c>
      <c r="M62" s="16">
        <f t="shared" si="0"/>
        <v>9.3054824592841552</v>
      </c>
      <c r="N62">
        <f>100</f>
        <v>100</v>
      </c>
    </row>
    <row r="63" spans="1:14" x14ac:dyDescent="0.2">
      <c r="A63" t="s">
        <v>37</v>
      </c>
      <c r="B63" t="s">
        <v>35</v>
      </c>
      <c r="C63" t="s">
        <v>46</v>
      </c>
      <c r="D63">
        <v>6</v>
      </c>
      <c r="E63" t="s">
        <v>38</v>
      </c>
      <c r="F63" t="s">
        <v>36</v>
      </c>
      <c r="G63" t="s">
        <v>79</v>
      </c>
      <c r="I63" s="18">
        <v>44867</v>
      </c>
      <c r="J63" s="6">
        <v>2.04</v>
      </c>
      <c r="K63" s="6">
        <v>1.82</v>
      </c>
      <c r="L63" s="6">
        <v>1.83</v>
      </c>
      <c r="M63" s="16">
        <f t="shared" si="0"/>
        <v>5.3363681862498789</v>
      </c>
      <c r="N63">
        <f>100</f>
        <v>100</v>
      </c>
    </row>
    <row r="64" spans="1:14" x14ac:dyDescent="0.2">
      <c r="A64" t="s">
        <v>37</v>
      </c>
      <c r="B64" t="s">
        <v>35</v>
      </c>
      <c r="C64" t="s">
        <v>46</v>
      </c>
      <c r="D64">
        <v>7</v>
      </c>
      <c r="E64" t="s">
        <v>38</v>
      </c>
      <c r="F64" t="s">
        <v>36</v>
      </c>
      <c r="G64" t="s">
        <v>79</v>
      </c>
      <c r="I64" s="18">
        <v>44867</v>
      </c>
      <c r="J64" s="6">
        <v>2.0699999999999998</v>
      </c>
      <c r="K64" s="6">
        <v>1.92</v>
      </c>
      <c r="L64" s="6">
        <v>0.85</v>
      </c>
      <c r="M64" s="16">
        <f t="shared" si="0"/>
        <v>3.1186007114049552</v>
      </c>
      <c r="N64">
        <f>100</f>
        <v>100</v>
      </c>
    </row>
    <row r="65" spans="1:14" x14ac:dyDescent="0.2">
      <c r="A65" t="s">
        <v>37</v>
      </c>
      <c r="B65" t="s">
        <v>35</v>
      </c>
      <c r="C65" t="s">
        <v>46</v>
      </c>
      <c r="D65">
        <v>8</v>
      </c>
      <c r="E65" t="s">
        <v>38</v>
      </c>
      <c r="F65" t="s">
        <v>36</v>
      </c>
      <c r="G65" t="s">
        <v>79</v>
      </c>
      <c r="I65" s="18">
        <v>44867</v>
      </c>
      <c r="J65" s="6">
        <v>1.94</v>
      </c>
      <c r="K65" s="6">
        <v>0.82</v>
      </c>
      <c r="L65" s="6">
        <v>1.0900000000000001</v>
      </c>
      <c r="M65" s="16">
        <f t="shared" si="0"/>
        <v>1.3896273543467623</v>
      </c>
      <c r="N65">
        <f>100</f>
        <v>100</v>
      </c>
    </row>
    <row r="66" spans="1:14" x14ac:dyDescent="0.2">
      <c r="A66" t="s">
        <v>37</v>
      </c>
      <c r="B66" t="s">
        <v>35</v>
      </c>
      <c r="C66" t="s">
        <v>47</v>
      </c>
      <c r="D66">
        <v>1</v>
      </c>
      <c r="E66" t="s">
        <v>38</v>
      </c>
      <c r="F66" t="s">
        <v>36</v>
      </c>
      <c r="G66" t="s">
        <v>79</v>
      </c>
      <c r="I66" s="18">
        <v>44867</v>
      </c>
      <c r="J66" s="6">
        <v>1.99</v>
      </c>
      <c r="K66" s="6">
        <v>1.72</v>
      </c>
      <c r="L66" s="6">
        <v>1.48</v>
      </c>
      <c r="M66" s="16">
        <f t="shared" ref="M66:M129" si="1">IF(N66=0,"",PI()*((K66+L66)/4)^2*J66)</f>
        <v>4.0011324036119609</v>
      </c>
      <c r="N66">
        <f>100</f>
        <v>100</v>
      </c>
    </row>
    <row r="67" spans="1:14" x14ac:dyDescent="0.2">
      <c r="A67" t="s">
        <v>37</v>
      </c>
      <c r="B67" t="s">
        <v>35</v>
      </c>
      <c r="C67" t="s">
        <v>47</v>
      </c>
      <c r="D67">
        <v>2</v>
      </c>
      <c r="E67" t="s">
        <v>38</v>
      </c>
      <c r="F67" t="s">
        <v>36</v>
      </c>
      <c r="G67" t="s">
        <v>79</v>
      </c>
      <c r="I67" s="18">
        <v>44867</v>
      </c>
      <c r="J67" s="6">
        <v>3.02</v>
      </c>
      <c r="K67" s="6">
        <v>1.52</v>
      </c>
      <c r="L67" s="6">
        <v>1.1399999999999999</v>
      </c>
      <c r="M67" s="16">
        <f t="shared" si="1"/>
        <v>4.1956582499259136</v>
      </c>
      <c r="N67">
        <f>100</f>
        <v>100</v>
      </c>
    </row>
    <row r="68" spans="1:14" x14ac:dyDescent="0.2">
      <c r="A68" t="s">
        <v>37</v>
      </c>
      <c r="B68" t="s">
        <v>35</v>
      </c>
      <c r="C68" t="s">
        <v>47</v>
      </c>
      <c r="D68">
        <v>3</v>
      </c>
      <c r="E68" t="s">
        <v>38</v>
      </c>
      <c r="F68" t="s">
        <v>36</v>
      </c>
      <c r="G68" t="s">
        <v>79</v>
      </c>
      <c r="I68" s="18">
        <v>44867</v>
      </c>
      <c r="J68" s="6">
        <v>2.6</v>
      </c>
      <c r="K68" s="6">
        <v>1.78</v>
      </c>
      <c r="L68" s="6">
        <v>1.59</v>
      </c>
      <c r="M68" s="16">
        <f t="shared" si="1"/>
        <v>5.7977974612275123</v>
      </c>
      <c r="N68">
        <f>100</f>
        <v>100</v>
      </c>
    </row>
    <row r="69" spans="1:14" x14ac:dyDescent="0.2">
      <c r="A69" t="s">
        <v>37</v>
      </c>
      <c r="B69" t="s">
        <v>35</v>
      </c>
      <c r="C69" t="s">
        <v>47</v>
      </c>
      <c r="D69">
        <v>4</v>
      </c>
      <c r="E69" t="s">
        <v>38</v>
      </c>
      <c r="F69" t="s">
        <v>36</v>
      </c>
      <c r="G69" t="s">
        <v>79</v>
      </c>
      <c r="I69" s="18">
        <v>44867</v>
      </c>
      <c r="J69" s="6">
        <v>1.92</v>
      </c>
      <c r="K69" s="6">
        <v>2.44</v>
      </c>
      <c r="L69" s="6">
        <v>1.61</v>
      </c>
      <c r="M69" s="16">
        <f t="shared" si="1"/>
        <v>6.1835968200607896</v>
      </c>
      <c r="N69">
        <f>100</f>
        <v>100</v>
      </c>
    </row>
    <row r="70" spans="1:14" x14ac:dyDescent="0.2">
      <c r="A70" t="s">
        <v>37</v>
      </c>
      <c r="B70" t="s">
        <v>35</v>
      </c>
      <c r="C70" t="s">
        <v>47</v>
      </c>
      <c r="D70">
        <v>5</v>
      </c>
      <c r="E70" t="s">
        <v>38</v>
      </c>
      <c r="F70" t="s">
        <v>36</v>
      </c>
      <c r="G70" t="s">
        <v>79</v>
      </c>
      <c r="I70" s="18">
        <v>44867</v>
      </c>
      <c r="J70" s="6">
        <v>2.09</v>
      </c>
      <c r="K70" s="6">
        <v>2.2200000000000002</v>
      </c>
      <c r="L70" s="6">
        <v>1.57</v>
      </c>
      <c r="M70" s="16">
        <f t="shared" si="1"/>
        <v>5.8946034790029316</v>
      </c>
      <c r="N70">
        <f>100</f>
        <v>100</v>
      </c>
    </row>
    <row r="71" spans="1:14" x14ac:dyDescent="0.2">
      <c r="A71" t="s">
        <v>37</v>
      </c>
      <c r="B71" t="s">
        <v>35</v>
      </c>
      <c r="C71" t="s">
        <v>47</v>
      </c>
      <c r="D71">
        <v>6</v>
      </c>
      <c r="E71" t="s">
        <v>38</v>
      </c>
      <c r="F71" t="s">
        <v>36</v>
      </c>
      <c r="G71" t="s">
        <v>79</v>
      </c>
      <c r="I71" s="18">
        <v>44867</v>
      </c>
      <c r="J71" s="6">
        <v>2.79</v>
      </c>
      <c r="K71" s="6">
        <v>1.48</v>
      </c>
      <c r="L71" s="6">
        <v>1.2</v>
      </c>
      <c r="M71" s="16">
        <f t="shared" si="1"/>
        <v>3.9346280287281172</v>
      </c>
      <c r="N71">
        <f>100</f>
        <v>100</v>
      </c>
    </row>
    <row r="72" spans="1:14" x14ac:dyDescent="0.2">
      <c r="A72" t="s">
        <v>37</v>
      </c>
      <c r="B72" t="s">
        <v>35</v>
      </c>
      <c r="C72" t="s">
        <v>47</v>
      </c>
      <c r="D72">
        <v>7</v>
      </c>
      <c r="E72" t="s">
        <v>38</v>
      </c>
      <c r="F72" t="s">
        <v>36</v>
      </c>
      <c r="G72" t="s">
        <v>79</v>
      </c>
      <c r="I72" s="18">
        <v>44867</v>
      </c>
      <c r="J72" s="6">
        <v>2.1</v>
      </c>
      <c r="K72" s="6">
        <v>1.28</v>
      </c>
      <c r="L72" s="6">
        <v>0.86</v>
      </c>
      <c r="M72" s="16">
        <f t="shared" si="1"/>
        <v>1.8883249502748509</v>
      </c>
      <c r="N72">
        <f>100</f>
        <v>100</v>
      </c>
    </row>
    <row r="73" spans="1:14" x14ac:dyDescent="0.2">
      <c r="A73" t="s">
        <v>37</v>
      </c>
      <c r="B73" t="s">
        <v>35</v>
      </c>
      <c r="C73" t="s">
        <v>47</v>
      </c>
      <c r="D73">
        <v>8</v>
      </c>
      <c r="E73" t="s">
        <v>38</v>
      </c>
      <c r="F73" t="s">
        <v>36</v>
      </c>
      <c r="G73" t="s">
        <v>79</v>
      </c>
      <c r="I73" s="18">
        <v>44867</v>
      </c>
      <c r="J73" s="6">
        <v>2.08</v>
      </c>
      <c r="K73" s="6">
        <v>1.57</v>
      </c>
      <c r="L73" s="6">
        <v>1.28</v>
      </c>
      <c r="M73" s="16">
        <f t="shared" si="1"/>
        <v>3.3172862227418025</v>
      </c>
      <c r="N73">
        <f>100</f>
        <v>100</v>
      </c>
    </row>
    <row r="74" spans="1:14" x14ac:dyDescent="0.2">
      <c r="A74" t="s">
        <v>37</v>
      </c>
      <c r="B74" t="s">
        <v>35</v>
      </c>
      <c r="C74" t="s">
        <v>48</v>
      </c>
      <c r="D74">
        <v>1</v>
      </c>
      <c r="E74" t="s">
        <v>38</v>
      </c>
      <c r="F74" t="s">
        <v>36</v>
      </c>
      <c r="G74" t="s">
        <v>79</v>
      </c>
      <c r="I74" s="18">
        <v>44867</v>
      </c>
      <c r="J74" s="6">
        <v>2.79</v>
      </c>
      <c r="K74" s="6">
        <v>1.7</v>
      </c>
      <c r="L74" s="6">
        <v>1.48</v>
      </c>
      <c r="M74" s="16">
        <f t="shared" si="1"/>
        <v>5.5397266203093967</v>
      </c>
      <c r="N74">
        <f>100</f>
        <v>100</v>
      </c>
    </row>
    <row r="75" spans="1:14" x14ac:dyDescent="0.2">
      <c r="A75" t="s">
        <v>37</v>
      </c>
      <c r="B75" t="s">
        <v>35</v>
      </c>
      <c r="C75" t="s">
        <v>48</v>
      </c>
      <c r="D75">
        <v>2</v>
      </c>
      <c r="E75" t="s">
        <v>38</v>
      </c>
      <c r="F75" t="s">
        <v>36</v>
      </c>
      <c r="G75" t="s">
        <v>79</v>
      </c>
      <c r="I75" s="18">
        <v>44867</v>
      </c>
      <c r="J75" s="6">
        <v>2.97</v>
      </c>
      <c r="K75" s="6">
        <v>2.0299999999999998</v>
      </c>
      <c r="L75" s="6">
        <v>1.2</v>
      </c>
      <c r="M75" s="16">
        <f t="shared" si="1"/>
        <v>6.0840305204401082</v>
      </c>
      <c r="N75">
        <f>100</f>
        <v>100</v>
      </c>
    </row>
    <row r="76" spans="1:14" x14ac:dyDescent="0.2">
      <c r="A76" t="s">
        <v>37</v>
      </c>
      <c r="B76" t="s">
        <v>35</v>
      </c>
      <c r="C76" t="s">
        <v>48</v>
      </c>
      <c r="D76">
        <v>3</v>
      </c>
      <c r="E76" t="s">
        <v>38</v>
      </c>
      <c r="F76" t="s">
        <v>36</v>
      </c>
      <c r="G76" t="s">
        <v>79</v>
      </c>
      <c r="I76" s="18">
        <v>44867</v>
      </c>
      <c r="J76" s="6">
        <v>2.73</v>
      </c>
      <c r="K76" s="6">
        <v>1.58</v>
      </c>
      <c r="L76" s="6">
        <v>1.47</v>
      </c>
      <c r="M76" s="16">
        <f t="shared" si="1"/>
        <v>4.9864585782407493</v>
      </c>
      <c r="N76">
        <f>100</f>
        <v>100</v>
      </c>
    </row>
    <row r="77" spans="1:14" x14ac:dyDescent="0.2">
      <c r="A77" t="s">
        <v>37</v>
      </c>
      <c r="B77" t="s">
        <v>35</v>
      </c>
      <c r="C77" t="s">
        <v>48</v>
      </c>
      <c r="D77">
        <v>4</v>
      </c>
      <c r="E77" t="s">
        <v>38</v>
      </c>
      <c r="F77" t="s">
        <v>36</v>
      </c>
      <c r="G77" t="s">
        <v>79</v>
      </c>
      <c r="I77" s="18">
        <v>44867</v>
      </c>
      <c r="J77" s="6">
        <v>2.59</v>
      </c>
      <c r="K77" s="6">
        <v>0.97</v>
      </c>
      <c r="L77" s="6">
        <v>0.76</v>
      </c>
      <c r="M77" s="16">
        <f t="shared" si="1"/>
        <v>1.5220252606928644</v>
      </c>
      <c r="N77">
        <f>100</f>
        <v>100</v>
      </c>
    </row>
    <row r="78" spans="1:14" x14ac:dyDescent="0.2">
      <c r="A78" t="s">
        <v>37</v>
      </c>
      <c r="B78" t="s">
        <v>35</v>
      </c>
      <c r="C78" t="s">
        <v>48</v>
      </c>
      <c r="D78">
        <v>5</v>
      </c>
      <c r="E78" t="s">
        <v>38</v>
      </c>
      <c r="F78" t="s">
        <v>36</v>
      </c>
      <c r="G78" t="s">
        <v>79</v>
      </c>
      <c r="I78" s="18">
        <v>44867</v>
      </c>
      <c r="J78" s="6">
        <v>2.72</v>
      </c>
      <c r="K78" s="6">
        <v>1.69</v>
      </c>
      <c r="L78" s="6">
        <v>1.46</v>
      </c>
      <c r="M78" s="16">
        <f t="shared" si="1"/>
        <v>5.2993170278916031</v>
      </c>
      <c r="N78">
        <f>100</f>
        <v>100</v>
      </c>
    </row>
    <row r="79" spans="1:14" x14ac:dyDescent="0.2">
      <c r="A79" t="s">
        <v>37</v>
      </c>
      <c r="B79" t="s">
        <v>35</v>
      </c>
      <c r="C79" t="s">
        <v>48</v>
      </c>
      <c r="D79">
        <v>6</v>
      </c>
      <c r="E79" t="s">
        <v>38</v>
      </c>
      <c r="F79" t="s">
        <v>36</v>
      </c>
      <c r="G79" t="s">
        <v>79</v>
      </c>
      <c r="I79" s="18">
        <v>44867</v>
      </c>
      <c r="J79" s="6">
        <v>3.09</v>
      </c>
      <c r="K79" s="6">
        <v>1.61</v>
      </c>
      <c r="L79" s="6">
        <v>1.6</v>
      </c>
      <c r="M79" s="16">
        <f t="shared" si="1"/>
        <v>6.2517043889456678</v>
      </c>
      <c r="N79">
        <f>100</f>
        <v>100</v>
      </c>
    </row>
    <row r="80" spans="1:14" x14ac:dyDescent="0.2">
      <c r="A80" t="s">
        <v>37</v>
      </c>
      <c r="B80" t="s">
        <v>35</v>
      </c>
      <c r="C80" t="s">
        <v>48</v>
      </c>
      <c r="D80">
        <v>7</v>
      </c>
      <c r="E80" t="s">
        <v>38</v>
      </c>
      <c r="F80" t="s">
        <v>36</v>
      </c>
      <c r="G80" t="s">
        <v>79</v>
      </c>
      <c r="I80" s="18">
        <v>44867</v>
      </c>
      <c r="J80" s="6">
        <v>2.4</v>
      </c>
      <c r="K80" s="6">
        <v>2.34</v>
      </c>
      <c r="L80" s="6">
        <v>1.39</v>
      </c>
      <c r="M80" s="16">
        <f t="shared" si="1"/>
        <v>6.5562996645194138</v>
      </c>
      <c r="N80">
        <f>100</f>
        <v>100</v>
      </c>
    </row>
    <row r="81" spans="1:14" x14ac:dyDescent="0.2">
      <c r="A81" t="s">
        <v>37</v>
      </c>
      <c r="B81" t="s">
        <v>35</v>
      </c>
      <c r="C81" t="s">
        <v>48</v>
      </c>
      <c r="D81">
        <v>8</v>
      </c>
      <c r="E81" t="s">
        <v>38</v>
      </c>
      <c r="F81" t="s">
        <v>36</v>
      </c>
      <c r="G81" t="s">
        <v>79</v>
      </c>
      <c r="I81" s="18">
        <v>44867</v>
      </c>
      <c r="J81" s="6">
        <v>2.34</v>
      </c>
      <c r="K81" s="6">
        <v>3.04</v>
      </c>
      <c r="L81" s="6">
        <v>1.44</v>
      </c>
      <c r="M81" s="16">
        <f t="shared" si="1"/>
        <v>9.2215043497115055</v>
      </c>
      <c r="N81">
        <f>100</f>
        <v>100</v>
      </c>
    </row>
    <row r="82" spans="1:14" x14ac:dyDescent="0.2">
      <c r="A82" t="s">
        <v>37</v>
      </c>
      <c r="B82" t="s">
        <v>35</v>
      </c>
      <c r="C82" t="s">
        <v>49</v>
      </c>
      <c r="D82">
        <v>1</v>
      </c>
      <c r="E82" t="s">
        <v>38</v>
      </c>
      <c r="F82" t="s">
        <v>36</v>
      </c>
      <c r="G82" t="s">
        <v>79</v>
      </c>
      <c r="I82" s="18">
        <v>44867</v>
      </c>
      <c r="J82" s="6">
        <v>2.29</v>
      </c>
      <c r="K82" s="6">
        <v>1.68</v>
      </c>
      <c r="L82" s="6">
        <v>1.31</v>
      </c>
      <c r="M82" s="16">
        <f t="shared" si="1"/>
        <v>4.0198305740375053</v>
      </c>
      <c r="N82">
        <f>100</f>
        <v>100</v>
      </c>
    </row>
    <row r="83" spans="1:14" x14ac:dyDescent="0.2">
      <c r="A83" t="s">
        <v>37</v>
      </c>
      <c r="B83" t="s">
        <v>35</v>
      </c>
      <c r="C83" t="s">
        <v>49</v>
      </c>
      <c r="D83">
        <v>2</v>
      </c>
      <c r="E83" t="s">
        <v>38</v>
      </c>
      <c r="F83" t="s">
        <v>36</v>
      </c>
      <c r="G83" t="s">
        <v>79</v>
      </c>
      <c r="I83" s="18">
        <v>44867</v>
      </c>
      <c r="J83" s="6">
        <v>2.2400000000000002</v>
      </c>
      <c r="K83" s="6">
        <v>1.3</v>
      </c>
      <c r="L83" s="6">
        <v>1.26</v>
      </c>
      <c r="M83" s="16">
        <f t="shared" si="1"/>
        <v>2.8824238260392496</v>
      </c>
      <c r="N83">
        <f>100</f>
        <v>100</v>
      </c>
    </row>
    <row r="84" spans="1:14" x14ac:dyDescent="0.2">
      <c r="A84" t="s">
        <v>37</v>
      </c>
      <c r="B84" t="s">
        <v>35</v>
      </c>
      <c r="C84" t="s">
        <v>49</v>
      </c>
      <c r="D84">
        <v>3</v>
      </c>
      <c r="E84" t="s">
        <v>38</v>
      </c>
      <c r="F84" t="s">
        <v>36</v>
      </c>
      <c r="G84" t="s">
        <v>79</v>
      </c>
      <c r="I84" s="18">
        <v>44867</v>
      </c>
      <c r="J84" s="6">
        <v>3.08</v>
      </c>
      <c r="K84" s="6">
        <v>1.87</v>
      </c>
      <c r="L84" s="6">
        <v>1.73</v>
      </c>
      <c r="M84" s="16">
        <f t="shared" si="1"/>
        <v>7.8376453521758167</v>
      </c>
      <c r="N84">
        <f>100</f>
        <v>100</v>
      </c>
    </row>
    <row r="85" spans="1:14" x14ac:dyDescent="0.2">
      <c r="A85" t="s">
        <v>37</v>
      </c>
      <c r="B85" t="s">
        <v>35</v>
      </c>
      <c r="C85" t="s">
        <v>49</v>
      </c>
      <c r="D85">
        <v>4</v>
      </c>
      <c r="E85" t="s">
        <v>38</v>
      </c>
      <c r="F85" t="s">
        <v>36</v>
      </c>
      <c r="G85" t="s">
        <v>79</v>
      </c>
      <c r="I85" s="18">
        <v>44867</v>
      </c>
      <c r="J85" s="6">
        <v>2.3199999999999998</v>
      </c>
      <c r="K85" s="6">
        <v>1.99</v>
      </c>
      <c r="L85" s="6">
        <v>1.23</v>
      </c>
      <c r="M85" s="16">
        <f t="shared" si="1"/>
        <v>4.7231269440746582</v>
      </c>
      <c r="N85">
        <f>100</f>
        <v>100</v>
      </c>
    </row>
    <row r="86" spans="1:14" x14ac:dyDescent="0.2">
      <c r="A86" t="s">
        <v>37</v>
      </c>
      <c r="B86" t="s">
        <v>35</v>
      </c>
      <c r="C86" t="s">
        <v>49</v>
      </c>
      <c r="D86">
        <v>5</v>
      </c>
      <c r="E86" t="s">
        <v>38</v>
      </c>
      <c r="F86" t="s">
        <v>36</v>
      </c>
      <c r="G86" t="s">
        <v>79</v>
      </c>
      <c r="I86" s="18">
        <v>44867</v>
      </c>
      <c r="J86" s="6">
        <v>2.71</v>
      </c>
      <c r="K86" s="6">
        <v>1.65</v>
      </c>
      <c r="L86" s="6">
        <v>1</v>
      </c>
      <c r="M86" s="16">
        <f t="shared" si="1"/>
        <v>3.7367232031656883</v>
      </c>
      <c r="N86">
        <f>100</f>
        <v>100</v>
      </c>
    </row>
    <row r="87" spans="1:14" x14ac:dyDescent="0.2">
      <c r="A87" t="s">
        <v>37</v>
      </c>
      <c r="B87" t="s">
        <v>35</v>
      </c>
      <c r="C87" t="s">
        <v>49</v>
      </c>
      <c r="D87">
        <v>6</v>
      </c>
      <c r="E87" t="s">
        <v>38</v>
      </c>
      <c r="F87" t="s">
        <v>36</v>
      </c>
      <c r="G87" t="s">
        <v>79</v>
      </c>
      <c r="I87" s="18">
        <v>44867</v>
      </c>
      <c r="J87" s="6">
        <v>2.63</v>
      </c>
      <c r="K87" s="6">
        <v>1.84</v>
      </c>
      <c r="L87" s="6">
        <v>1.31</v>
      </c>
      <c r="M87" s="16">
        <f t="shared" si="1"/>
        <v>5.1239719791746028</v>
      </c>
      <c r="N87">
        <f>100</f>
        <v>100</v>
      </c>
    </row>
    <row r="88" spans="1:14" x14ac:dyDescent="0.2">
      <c r="A88" t="s">
        <v>37</v>
      </c>
      <c r="B88" t="s">
        <v>35</v>
      </c>
      <c r="C88" t="s">
        <v>49</v>
      </c>
      <c r="D88">
        <v>7</v>
      </c>
      <c r="E88" t="s">
        <v>38</v>
      </c>
      <c r="F88" t="s">
        <v>36</v>
      </c>
      <c r="G88" t="s">
        <v>79</v>
      </c>
      <c r="I88" s="18">
        <v>44867</v>
      </c>
      <c r="J88" s="6">
        <v>2.15</v>
      </c>
      <c r="K88" s="6">
        <v>1.63</v>
      </c>
      <c r="L88" s="6">
        <v>1.4</v>
      </c>
      <c r="M88" s="16">
        <f t="shared" si="1"/>
        <v>3.8757308241054025</v>
      </c>
      <c r="N88">
        <f>100</f>
        <v>100</v>
      </c>
    </row>
    <row r="89" spans="1:14" x14ac:dyDescent="0.2">
      <c r="A89" t="s">
        <v>37</v>
      </c>
      <c r="B89" t="s">
        <v>35</v>
      </c>
      <c r="C89" t="s">
        <v>49</v>
      </c>
      <c r="D89">
        <v>8</v>
      </c>
      <c r="E89" t="s">
        <v>38</v>
      </c>
      <c r="F89" t="s">
        <v>36</v>
      </c>
      <c r="G89" t="s">
        <v>79</v>
      </c>
      <c r="I89" s="18">
        <v>44867</v>
      </c>
      <c r="J89" s="6">
        <v>2.0299999999999998</v>
      </c>
      <c r="K89" s="6">
        <v>1.31</v>
      </c>
      <c r="L89" s="6">
        <v>0.74</v>
      </c>
      <c r="M89" s="16">
        <f t="shared" si="1"/>
        <v>1.6750726592014711</v>
      </c>
      <c r="N89">
        <f>100</f>
        <v>100</v>
      </c>
    </row>
    <row r="90" spans="1:14" x14ac:dyDescent="0.2">
      <c r="A90" t="s">
        <v>37</v>
      </c>
      <c r="B90" t="s">
        <v>35</v>
      </c>
      <c r="C90" t="s">
        <v>50</v>
      </c>
      <c r="D90">
        <v>1</v>
      </c>
      <c r="E90" t="s">
        <v>38</v>
      </c>
      <c r="F90" t="s">
        <v>36</v>
      </c>
      <c r="G90" t="s">
        <v>79</v>
      </c>
      <c r="I90" s="18">
        <v>44867</v>
      </c>
      <c r="J90" s="6">
        <v>2.34</v>
      </c>
      <c r="K90" s="6">
        <v>1.97</v>
      </c>
      <c r="L90" s="6">
        <v>1.18</v>
      </c>
      <c r="M90" s="16">
        <f t="shared" si="1"/>
        <v>4.5589712666420397</v>
      </c>
      <c r="N90">
        <f>100</f>
        <v>100</v>
      </c>
    </row>
    <row r="91" spans="1:14" x14ac:dyDescent="0.2">
      <c r="A91" t="s">
        <v>37</v>
      </c>
      <c r="B91" t="s">
        <v>35</v>
      </c>
      <c r="C91" t="s">
        <v>50</v>
      </c>
      <c r="D91">
        <v>2</v>
      </c>
      <c r="E91" t="s">
        <v>38</v>
      </c>
      <c r="F91" t="s">
        <v>36</v>
      </c>
      <c r="G91" t="s">
        <v>79</v>
      </c>
      <c r="I91" s="18">
        <v>44867</v>
      </c>
      <c r="J91" s="6">
        <v>2</v>
      </c>
      <c r="K91" s="6">
        <v>1.67</v>
      </c>
      <c r="L91" s="6">
        <v>1.08</v>
      </c>
      <c r="M91" s="16">
        <f t="shared" si="1"/>
        <v>2.9697868053466014</v>
      </c>
      <c r="N91">
        <f>100</f>
        <v>100</v>
      </c>
    </row>
    <row r="92" spans="1:14" x14ac:dyDescent="0.2">
      <c r="A92" t="s">
        <v>37</v>
      </c>
      <c r="B92" t="s">
        <v>35</v>
      </c>
      <c r="C92" t="s">
        <v>50</v>
      </c>
      <c r="D92">
        <v>3</v>
      </c>
      <c r="E92" t="s">
        <v>38</v>
      </c>
      <c r="F92" t="s">
        <v>36</v>
      </c>
      <c r="G92" t="s">
        <v>79</v>
      </c>
      <c r="I92" s="18">
        <v>44867</v>
      </c>
      <c r="J92" s="6">
        <v>1.94</v>
      </c>
      <c r="K92" s="6">
        <v>2.29</v>
      </c>
      <c r="L92" s="6">
        <v>1.62</v>
      </c>
      <c r="M92" s="16">
        <f t="shared" si="1"/>
        <v>5.8235141459907167</v>
      </c>
      <c r="N92">
        <f>100</f>
        <v>100</v>
      </c>
    </row>
    <row r="93" spans="1:14" x14ac:dyDescent="0.2">
      <c r="A93" t="s">
        <v>37</v>
      </c>
      <c r="B93" t="s">
        <v>35</v>
      </c>
      <c r="C93" t="s">
        <v>50</v>
      </c>
      <c r="D93">
        <v>4</v>
      </c>
      <c r="E93" t="s">
        <v>38</v>
      </c>
      <c r="F93" t="s">
        <v>36</v>
      </c>
      <c r="G93" t="s">
        <v>79</v>
      </c>
      <c r="I93" s="18">
        <v>44867</v>
      </c>
      <c r="J93" s="6">
        <v>2.2799999999999998</v>
      </c>
      <c r="K93" s="6">
        <v>2.38</v>
      </c>
      <c r="L93" s="6">
        <v>1.36</v>
      </c>
      <c r="M93" s="16">
        <f t="shared" si="1"/>
        <v>6.2619261496927443</v>
      </c>
      <c r="N93">
        <f>100</f>
        <v>100</v>
      </c>
    </row>
    <row r="94" spans="1:14" x14ac:dyDescent="0.2">
      <c r="A94" t="s">
        <v>37</v>
      </c>
      <c r="B94" t="s">
        <v>35</v>
      </c>
      <c r="C94" t="s">
        <v>50</v>
      </c>
      <c r="D94">
        <v>5</v>
      </c>
      <c r="E94" t="s">
        <v>38</v>
      </c>
      <c r="F94" t="s">
        <v>36</v>
      </c>
      <c r="G94" t="s">
        <v>79</v>
      </c>
      <c r="I94" s="18">
        <v>44867</v>
      </c>
      <c r="J94" s="6">
        <v>2.56</v>
      </c>
      <c r="K94" s="6">
        <v>1.64</v>
      </c>
      <c r="L94" s="6">
        <v>1.52</v>
      </c>
      <c r="M94" s="16">
        <f t="shared" si="1"/>
        <v>5.0193100162697988</v>
      </c>
      <c r="N94">
        <f>100</f>
        <v>100</v>
      </c>
    </row>
    <row r="95" spans="1:14" x14ac:dyDescent="0.2">
      <c r="A95" t="s">
        <v>37</v>
      </c>
      <c r="B95" t="s">
        <v>35</v>
      </c>
      <c r="C95" t="s">
        <v>50</v>
      </c>
      <c r="D95">
        <v>6</v>
      </c>
      <c r="E95" t="s">
        <v>38</v>
      </c>
      <c r="F95" t="s">
        <v>36</v>
      </c>
      <c r="G95" t="s">
        <v>79</v>
      </c>
      <c r="I95" s="18">
        <v>44867</v>
      </c>
      <c r="J95" s="6">
        <v>2.37</v>
      </c>
      <c r="K95" s="6">
        <v>1.45</v>
      </c>
      <c r="L95" s="6">
        <v>1.21</v>
      </c>
      <c r="M95" s="16">
        <f t="shared" si="1"/>
        <v>3.292619222623979</v>
      </c>
      <c r="N95">
        <f>100</f>
        <v>100</v>
      </c>
    </row>
    <row r="96" spans="1:14" x14ac:dyDescent="0.2">
      <c r="A96" t="s">
        <v>37</v>
      </c>
      <c r="B96" t="s">
        <v>35</v>
      </c>
      <c r="C96" t="s">
        <v>50</v>
      </c>
      <c r="D96">
        <v>7</v>
      </c>
      <c r="E96" t="s">
        <v>38</v>
      </c>
      <c r="F96" t="s">
        <v>36</v>
      </c>
      <c r="G96" t="s">
        <v>79</v>
      </c>
      <c r="I96" s="18">
        <v>44867</v>
      </c>
      <c r="J96" s="6">
        <v>1.85</v>
      </c>
      <c r="K96" s="6">
        <v>1.3</v>
      </c>
      <c r="L96" s="6">
        <v>1.1200000000000001</v>
      </c>
      <c r="M96" s="16">
        <f t="shared" si="1"/>
        <v>2.1273176844058774</v>
      </c>
      <c r="N96">
        <f>100</f>
        <v>100</v>
      </c>
    </row>
    <row r="97" spans="1:14" x14ac:dyDescent="0.2">
      <c r="A97" t="s">
        <v>37</v>
      </c>
      <c r="B97" t="s">
        <v>35</v>
      </c>
      <c r="C97" t="s">
        <v>50</v>
      </c>
      <c r="D97">
        <v>8</v>
      </c>
      <c r="E97" t="s">
        <v>38</v>
      </c>
      <c r="F97" t="s">
        <v>36</v>
      </c>
      <c r="G97" t="s">
        <v>79</v>
      </c>
      <c r="I97" s="18">
        <v>44867</v>
      </c>
      <c r="J97" s="6">
        <v>1.82</v>
      </c>
      <c r="K97" s="6">
        <v>1.85</v>
      </c>
      <c r="L97" s="6">
        <v>0.88</v>
      </c>
      <c r="M97" s="16">
        <f t="shared" si="1"/>
        <v>2.6633397572531035</v>
      </c>
      <c r="N97">
        <f>100</f>
        <v>100</v>
      </c>
    </row>
    <row r="98" spans="1:14" x14ac:dyDescent="0.2">
      <c r="A98" t="s">
        <v>37</v>
      </c>
      <c r="B98" t="s">
        <v>35</v>
      </c>
      <c r="C98" t="s">
        <v>51</v>
      </c>
      <c r="D98">
        <v>1</v>
      </c>
      <c r="E98" t="s">
        <v>38</v>
      </c>
      <c r="F98" t="s">
        <v>36</v>
      </c>
      <c r="G98" t="s">
        <v>79</v>
      </c>
      <c r="I98" s="18">
        <v>44868</v>
      </c>
      <c r="J98" s="6">
        <v>2.12</v>
      </c>
      <c r="K98" s="6">
        <v>2.3199999999999998</v>
      </c>
      <c r="L98" s="6">
        <v>1.91</v>
      </c>
      <c r="M98" s="16">
        <f t="shared" si="1"/>
        <v>7.4481169228627264</v>
      </c>
      <c r="N98">
        <f>100</f>
        <v>100</v>
      </c>
    </row>
    <row r="99" spans="1:14" x14ac:dyDescent="0.2">
      <c r="A99" t="s">
        <v>37</v>
      </c>
      <c r="B99" t="s">
        <v>35</v>
      </c>
      <c r="C99" t="s">
        <v>51</v>
      </c>
      <c r="D99">
        <v>2</v>
      </c>
      <c r="E99" t="s">
        <v>38</v>
      </c>
      <c r="F99" t="s">
        <v>36</v>
      </c>
      <c r="G99" t="s">
        <v>79</v>
      </c>
      <c r="I99" s="18">
        <v>44868</v>
      </c>
      <c r="J99" s="6">
        <v>2.5</v>
      </c>
      <c r="K99" s="6">
        <v>2.52</v>
      </c>
      <c r="L99" s="6">
        <v>1.5</v>
      </c>
      <c r="M99" s="16">
        <f t="shared" si="1"/>
        <v>7.9327177998550749</v>
      </c>
      <c r="N99">
        <f>100</f>
        <v>100</v>
      </c>
    </row>
    <row r="100" spans="1:14" x14ac:dyDescent="0.2">
      <c r="A100" t="s">
        <v>37</v>
      </c>
      <c r="B100" t="s">
        <v>35</v>
      </c>
      <c r="C100" t="s">
        <v>51</v>
      </c>
      <c r="D100">
        <v>3</v>
      </c>
      <c r="E100" t="s">
        <v>38</v>
      </c>
      <c r="F100" t="s">
        <v>36</v>
      </c>
      <c r="G100" t="s">
        <v>79</v>
      </c>
      <c r="I100" s="18">
        <v>44868</v>
      </c>
      <c r="J100" s="6">
        <v>2.25</v>
      </c>
      <c r="K100" s="6">
        <v>1.89</v>
      </c>
      <c r="L100" s="6">
        <v>1.49</v>
      </c>
      <c r="M100" s="16">
        <f t="shared" si="1"/>
        <v>5.047145312578766</v>
      </c>
      <c r="N100">
        <f>100</f>
        <v>100</v>
      </c>
    </row>
    <row r="101" spans="1:14" x14ac:dyDescent="0.2">
      <c r="A101" t="s">
        <v>37</v>
      </c>
      <c r="B101" t="s">
        <v>35</v>
      </c>
      <c r="C101" t="s">
        <v>51</v>
      </c>
      <c r="D101">
        <v>4</v>
      </c>
      <c r="E101" t="s">
        <v>38</v>
      </c>
      <c r="F101" t="s">
        <v>36</v>
      </c>
      <c r="G101" t="s">
        <v>79</v>
      </c>
      <c r="I101" s="18">
        <v>44868</v>
      </c>
      <c r="J101" s="6">
        <v>3.11</v>
      </c>
      <c r="K101" s="6">
        <v>2.15</v>
      </c>
      <c r="L101" s="6">
        <v>1.22</v>
      </c>
      <c r="M101" s="16">
        <f t="shared" si="1"/>
        <v>6.9350577324682936</v>
      </c>
      <c r="N101">
        <f>100</f>
        <v>100</v>
      </c>
    </row>
    <row r="102" spans="1:14" x14ac:dyDescent="0.2">
      <c r="A102" t="s">
        <v>37</v>
      </c>
      <c r="B102" t="s">
        <v>35</v>
      </c>
      <c r="C102" t="s">
        <v>51</v>
      </c>
      <c r="D102">
        <v>5</v>
      </c>
      <c r="E102" t="s">
        <v>38</v>
      </c>
      <c r="F102" t="s">
        <v>36</v>
      </c>
      <c r="G102" t="s">
        <v>79</v>
      </c>
      <c r="I102" s="18">
        <v>44868</v>
      </c>
      <c r="J102" s="6">
        <v>3.27</v>
      </c>
      <c r="K102" s="6">
        <v>1.96</v>
      </c>
      <c r="L102" s="6">
        <v>1.64</v>
      </c>
      <c r="M102" s="16">
        <f t="shared" si="1"/>
        <v>8.3211364615632828</v>
      </c>
      <c r="N102">
        <f>100</f>
        <v>100</v>
      </c>
    </row>
    <row r="103" spans="1:14" x14ac:dyDescent="0.2">
      <c r="A103" t="s">
        <v>37</v>
      </c>
      <c r="B103" t="s">
        <v>35</v>
      </c>
      <c r="C103" t="s">
        <v>51</v>
      </c>
      <c r="D103">
        <v>6</v>
      </c>
      <c r="E103" t="s">
        <v>38</v>
      </c>
      <c r="F103" t="s">
        <v>36</v>
      </c>
      <c r="G103" t="s">
        <v>79</v>
      </c>
      <c r="I103" s="18">
        <v>44868</v>
      </c>
      <c r="J103" s="6">
        <v>2.59</v>
      </c>
      <c r="K103" s="6">
        <v>2.34</v>
      </c>
      <c r="L103" s="6">
        <v>1.1399999999999999</v>
      </c>
      <c r="M103" s="16">
        <f t="shared" si="1"/>
        <v>6.1586871319104741</v>
      </c>
      <c r="N103">
        <f>100</f>
        <v>100</v>
      </c>
    </row>
    <row r="104" spans="1:14" x14ac:dyDescent="0.2">
      <c r="A104" t="s">
        <v>37</v>
      </c>
      <c r="B104" t="s">
        <v>35</v>
      </c>
      <c r="C104" t="s">
        <v>51</v>
      </c>
      <c r="D104">
        <v>7</v>
      </c>
      <c r="E104" t="s">
        <v>38</v>
      </c>
      <c r="F104" t="s">
        <v>36</v>
      </c>
      <c r="G104" t="s">
        <v>79</v>
      </c>
      <c r="I104" s="18">
        <v>44868</v>
      </c>
      <c r="J104" s="6">
        <v>2.29</v>
      </c>
      <c r="K104" s="6">
        <v>1.41</v>
      </c>
      <c r="L104" s="6">
        <v>0.78</v>
      </c>
      <c r="M104" s="16">
        <f t="shared" si="1"/>
        <v>2.1565205552668623</v>
      </c>
      <c r="N104">
        <f>100</f>
        <v>100</v>
      </c>
    </row>
    <row r="105" spans="1:14" x14ac:dyDescent="0.2">
      <c r="A105" t="s">
        <v>37</v>
      </c>
      <c r="B105" t="s">
        <v>35</v>
      </c>
      <c r="C105" t="s">
        <v>51</v>
      </c>
      <c r="D105">
        <v>8</v>
      </c>
      <c r="E105" t="s">
        <v>38</v>
      </c>
      <c r="F105" t="s">
        <v>36</v>
      </c>
      <c r="G105" t="s">
        <v>79</v>
      </c>
      <c r="I105" s="18">
        <v>44868</v>
      </c>
      <c r="J105" s="6">
        <v>2.2599999999999998</v>
      </c>
      <c r="K105" s="6">
        <v>1.59</v>
      </c>
      <c r="L105" s="6">
        <v>1.29</v>
      </c>
      <c r="M105" s="16">
        <f t="shared" si="1"/>
        <v>3.6806396874633434</v>
      </c>
      <c r="N105">
        <f>100</f>
        <v>100</v>
      </c>
    </row>
    <row r="106" spans="1:14" x14ac:dyDescent="0.2">
      <c r="A106" t="s">
        <v>37</v>
      </c>
      <c r="B106" t="s">
        <v>35</v>
      </c>
      <c r="C106" t="s">
        <v>52</v>
      </c>
      <c r="D106">
        <v>1</v>
      </c>
      <c r="E106" t="s">
        <v>38</v>
      </c>
      <c r="F106" t="s">
        <v>36</v>
      </c>
      <c r="G106" t="s">
        <v>79</v>
      </c>
      <c r="I106" s="18">
        <v>44867</v>
      </c>
      <c r="J106" s="6">
        <v>2.0099999999999998</v>
      </c>
      <c r="K106" s="6">
        <v>1.91</v>
      </c>
      <c r="L106" s="6">
        <v>1.34</v>
      </c>
      <c r="M106" s="16">
        <f t="shared" si="1"/>
        <v>4.1686234706949872</v>
      </c>
      <c r="N106">
        <f>100</f>
        <v>100</v>
      </c>
    </row>
    <row r="107" spans="1:14" x14ac:dyDescent="0.2">
      <c r="A107" t="s">
        <v>37</v>
      </c>
      <c r="B107" t="s">
        <v>35</v>
      </c>
      <c r="C107" t="s">
        <v>52</v>
      </c>
      <c r="D107">
        <v>2</v>
      </c>
      <c r="E107" t="s">
        <v>38</v>
      </c>
      <c r="F107" t="s">
        <v>36</v>
      </c>
      <c r="G107" t="s">
        <v>79</v>
      </c>
      <c r="I107" s="18">
        <v>44867</v>
      </c>
      <c r="J107" s="6">
        <v>1.91</v>
      </c>
      <c r="K107" s="6">
        <v>1.61</v>
      </c>
      <c r="L107" s="6">
        <v>1.47</v>
      </c>
      <c r="M107" s="16">
        <f t="shared" si="1"/>
        <v>3.5576620430385715</v>
      </c>
      <c r="N107">
        <f>100</f>
        <v>100</v>
      </c>
    </row>
    <row r="108" spans="1:14" x14ac:dyDescent="0.2">
      <c r="A108" t="s">
        <v>37</v>
      </c>
      <c r="B108" t="s">
        <v>35</v>
      </c>
      <c r="C108" t="s">
        <v>52</v>
      </c>
      <c r="D108">
        <v>3</v>
      </c>
      <c r="E108" t="s">
        <v>38</v>
      </c>
      <c r="F108" t="s">
        <v>36</v>
      </c>
      <c r="G108" t="s">
        <v>79</v>
      </c>
      <c r="I108" s="18">
        <v>44867</v>
      </c>
      <c r="J108" s="6">
        <v>2.17</v>
      </c>
      <c r="K108" s="6">
        <v>1.33</v>
      </c>
      <c r="L108" s="6">
        <v>1.04</v>
      </c>
      <c r="M108" s="16">
        <f t="shared" si="1"/>
        <v>2.3932403471130166</v>
      </c>
      <c r="N108">
        <f>100</f>
        <v>100</v>
      </c>
    </row>
    <row r="109" spans="1:14" x14ac:dyDescent="0.2">
      <c r="A109" t="s">
        <v>37</v>
      </c>
      <c r="B109" t="s">
        <v>35</v>
      </c>
      <c r="C109" t="s">
        <v>52</v>
      </c>
      <c r="D109">
        <v>4</v>
      </c>
      <c r="E109" t="s">
        <v>38</v>
      </c>
      <c r="F109" t="s">
        <v>36</v>
      </c>
      <c r="G109" t="s">
        <v>79</v>
      </c>
      <c r="I109" s="18">
        <v>44867</v>
      </c>
      <c r="J109" s="6">
        <v>2.78</v>
      </c>
      <c r="K109" s="6">
        <v>1.23</v>
      </c>
      <c r="L109" s="6">
        <v>1.06</v>
      </c>
      <c r="M109" s="16">
        <f t="shared" si="1"/>
        <v>2.862501023527428</v>
      </c>
      <c r="N109">
        <f>100</f>
        <v>100</v>
      </c>
    </row>
    <row r="110" spans="1:14" x14ac:dyDescent="0.2">
      <c r="A110" t="s">
        <v>37</v>
      </c>
      <c r="B110" t="s">
        <v>35</v>
      </c>
      <c r="C110" t="s">
        <v>52</v>
      </c>
      <c r="D110">
        <v>5</v>
      </c>
      <c r="E110" t="s">
        <v>38</v>
      </c>
      <c r="F110" t="s">
        <v>36</v>
      </c>
      <c r="G110" t="s">
        <v>79</v>
      </c>
      <c r="I110" s="18">
        <v>44867</v>
      </c>
      <c r="J110" s="6">
        <v>2.54</v>
      </c>
      <c r="K110" s="6">
        <v>2.06</v>
      </c>
      <c r="L110" s="6">
        <v>1.22</v>
      </c>
      <c r="M110" s="16">
        <f t="shared" si="1"/>
        <v>5.3655135266953948</v>
      </c>
      <c r="N110">
        <f>100</f>
        <v>100</v>
      </c>
    </row>
    <row r="111" spans="1:14" x14ac:dyDescent="0.2">
      <c r="A111" t="s">
        <v>37</v>
      </c>
      <c r="B111" t="s">
        <v>35</v>
      </c>
      <c r="C111" t="s">
        <v>52</v>
      </c>
      <c r="D111">
        <v>6</v>
      </c>
      <c r="E111" t="s">
        <v>38</v>
      </c>
      <c r="F111" t="s">
        <v>36</v>
      </c>
      <c r="G111" t="s">
        <v>79</v>
      </c>
      <c r="I111" s="18">
        <v>44867</v>
      </c>
      <c r="J111" s="6">
        <v>2.37</v>
      </c>
      <c r="K111" s="6">
        <v>1.56</v>
      </c>
      <c r="L111" s="6">
        <v>1.33</v>
      </c>
      <c r="M111" s="16">
        <f t="shared" si="1"/>
        <v>3.8866364703032583</v>
      </c>
      <c r="N111">
        <f>100</f>
        <v>100</v>
      </c>
    </row>
    <row r="112" spans="1:14" x14ac:dyDescent="0.2">
      <c r="A112" t="s">
        <v>37</v>
      </c>
      <c r="B112" t="s">
        <v>35</v>
      </c>
      <c r="C112" t="s">
        <v>52</v>
      </c>
      <c r="D112">
        <v>7</v>
      </c>
      <c r="E112" t="s">
        <v>38</v>
      </c>
      <c r="F112" t="s">
        <v>36</v>
      </c>
      <c r="G112" t="s">
        <v>79</v>
      </c>
      <c r="I112" s="18">
        <v>44867</v>
      </c>
      <c r="J112" s="6">
        <v>1.62</v>
      </c>
      <c r="K112" s="6">
        <v>1.29</v>
      </c>
      <c r="L112" s="6">
        <v>0.97</v>
      </c>
      <c r="M112" s="16">
        <f t="shared" si="1"/>
        <v>1.6246573620443663</v>
      </c>
      <c r="N112">
        <f>100</f>
        <v>100</v>
      </c>
    </row>
    <row r="113" spans="1:14" x14ac:dyDescent="0.2">
      <c r="A113" t="s">
        <v>37</v>
      </c>
      <c r="B113" t="s">
        <v>35</v>
      </c>
      <c r="C113" t="s">
        <v>52</v>
      </c>
      <c r="D113">
        <v>8</v>
      </c>
      <c r="E113" t="s">
        <v>38</v>
      </c>
      <c r="F113" t="s">
        <v>36</v>
      </c>
      <c r="G113" t="s">
        <v>79</v>
      </c>
      <c r="I113" s="18">
        <v>44867</v>
      </c>
      <c r="J113" s="6">
        <v>2.96</v>
      </c>
      <c r="K113" s="6">
        <v>2.11</v>
      </c>
      <c r="L113" s="6">
        <v>1.18</v>
      </c>
      <c r="M113" s="16">
        <f t="shared" si="1"/>
        <v>6.2909089127184368</v>
      </c>
      <c r="N113">
        <f>100</f>
        <v>100</v>
      </c>
    </row>
    <row r="114" spans="1:14" x14ac:dyDescent="0.2">
      <c r="A114" t="s">
        <v>37</v>
      </c>
      <c r="B114" t="s">
        <v>35</v>
      </c>
      <c r="C114" t="s">
        <v>53</v>
      </c>
      <c r="D114">
        <v>1</v>
      </c>
      <c r="E114" t="s">
        <v>38</v>
      </c>
      <c r="F114" t="s">
        <v>36</v>
      </c>
      <c r="G114" t="s">
        <v>79</v>
      </c>
      <c r="I114" s="18">
        <v>44867</v>
      </c>
      <c r="J114" s="6">
        <v>1.98</v>
      </c>
      <c r="K114" s="6">
        <v>1.78</v>
      </c>
      <c r="L114" s="6">
        <v>1.07</v>
      </c>
      <c r="M114" s="16">
        <f t="shared" si="1"/>
        <v>3.1578013081869081</v>
      </c>
      <c r="N114">
        <f>100</f>
        <v>100</v>
      </c>
    </row>
    <row r="115" spans="1:14" x14ac:dyDescent="0.2">
      <c r="A115" t="s">
        <v>37</v>
      </c>
      <c r="B115" t="s">
        <v>35</v>
      </c>
      <c r="C115" t="s">
        <v>53</v>
      </c>
      <c r="D115">
        <v>2</v>
      </c>
      <c r="E115" t="s">
        <v>38</v>
      </c>
      <c r="F115" t="s">
        <v>36</v>
      </c>
      <c r="G115" t="s">
        <v>79</v>
      </c>
      <c r="I115" s="18">
        <v>44867</v>
      </c>
      <c r="J115" s="6">
        <v>1.92</v>
      </c>
      <c r="K115" s="6">
        <v>1.2</v>
      </c>
      <c r="L115" s="6">
        <v>1.1000000000000001</v>
      </c>
      <c r="M115" s="16">
        <f t="shared" si="1"/>
        <v>1.9942830164988001</v>
      </c>
      <c r="N115">
        <f>100</f>
        <v>100</v>
      </c>
    </row>
    <row r="116" spans="1:14" x14ac:dyDescent="0.2">
      <c r="A116" t="s">
        <v>37</v>
      </c>
      <c r="B116" t="s">
        <v>35</v>
      </c>
      <c r="C116" t="s">
        <v>53</v>
      </c>
      <c r="D116">
        <v>3</v>
      </c>
      <c r="E116" t="s">
        <v>38</v>
      </c>
      <c r="F116" t="s">
        <v>36</v>
      </c>
      <c r="G116" t="s">
        <v>79</v>
      </c>
      <c r="I116" s="18">
        <v>44867</v>
      </c>
      <c r="J116" s="6">
        <v>2.56</v>
      </c>
      <c r="K116" s="6">
        <v>1.32</v>
      </c>
      <c r="L116" s="6">
        <v>1.17</v>
      </c>
      <c r="M116" s="16">
        <f t="shared" si="1"/>
        <v>3.1165101778435327</v>
      </c>
      <c r="N116">
        <f>100</f>
        <v>100</v>
      </c>
    </row>
    <row r="117" spans="1:14" x14ac:dyDescent="0.2">
      <c r="A117" t="s">
        <v>37</v>
      </c>
      <c r="B117" t="s">
        <v>35</v>
      </c>
      <c r="C117" t="s">
        <v>53</v>
      </c>
      <c r="D117">
        <v>4</v>
      </c>
      <c r="E117" t="s">
        <v>38</v>
      </c>
      <c r="F117" t="s">
        <v>36</v>
      </c>
      <c r="G117" t="s">
        <v>79</v>
      </c>
      <c r="I117" s="18">
        <v>44867</v>
      </c>
      <c r="J117" s="6">
        <v>2.6</v>
      </c>
      <c r="K117" s="6">
        <v>1.7</v>
      </c>
      <c r="L117" s="6">
        <v>1.37</v>
      </c>
      <c r="M117" s="16">
        <f t="shared" si="1"/>
        <v>4.8114944476329971</v>
      </c>
      <c r="N117">
        <f>100</f>
        <v>100</v>
      </c>
    </row>
    <row r="118" spans="1:14" x14ac:dyDescent="0.2">
      <c r="A118" t="s">
        <v>37</v>
      </c>
      <c r="B118" t="s">
        <v>35</v>
      </c>
      <c r="C118" t="s">
        <v>53</v>
      </c>
      <c r="D118">
        <v>5</v>
      </c>
      <c r="E118" t="s">
        <v>38</v>
      </c>
      <c r="F118" t="s">
        <v>36</v>
      </c>
      <c r="G118" t="s">
        <v>79</v>
      </c>
      <c r="I118" s="18">
        <v>44867</v>
      </c>
      <c r="J118" s="6">
        <v>2.4</v>
      </c>
      <c r="K118" s="6">
        <v>1.55</v>
      </c>
      <c r="L118" s="6">
        <v>1</v>
      </c>
      <c r="M118" s="16">
        <f t="shared" si="1"/>
        <v>3.0642309344951442</v>
      </c>
      <c r="N118">
        <f>100</f>
        <v>100</v>
      </c>
    </row>
    <row r="119" spans="1:14" x14ac:dyDescent="0.2">
      <c r="A119" t="s">
        <v>37</v>
      </c>
      <c r="B119" t="s">
        <v>35</v>
      </c>
      <c r="C119" t="s">
        <v>53</v>
      </c>
      <c r="D119">
        <v>6</v>
      </c>
      <c r="E119" t="s">
        <v>38</v>
      </c>
      <c r="F119" t="s">
        <v>36</v>
      </c>
      <c r="G119" t="s">
        <v>79</v>
      </c>
      <c r="I119" s="18">
        <v>44867</v>
      </c>
      <c r="J119" s="6">
        <v>2.16</v>
      </c>
      <c r="K119" s="6">
        <v>1.44</v>
      </c>
      <c r="L119" s="6">
        <v>1.06</v>
      </c>
      <c r="M119" s="16">
        <f t="shared" si="1"/>
        <v>2.6507188014663883</v>
      </c>
      <c r="N119">
        <f>100</f>
        <v>100</v>
      </c>
    </row>
    <row r="120" spans="1:14" x14ac:dyDescent="0.2">
      <c r="A120" t="s">
        <v>37</v>
      </c>
      <c r="B120" t="s">
        <v>35</v>
      </c>
      <c r="C120" t="s">
        <v>53</v>
      </c>
      <c r="D120">
        <v>7</v>
      </c>
      <c r="E120" t="s">
        <v>38</v>
      </c>
      <c r="F120" t="s">
        <v>36</v>
      </c>
      <c r="G120" t="s">
        <v>79</v>
      </c>
      <c r="I120" s="18">
        <v>44867</v>
      </c>
      <c r="J120" s="6">
        <v>1.92</v>
      </c>
      <c r="K120" s="6">
        <v>1.65</v>
      </c>
      <c r="L120" s="6">
        <v>1.1499999999999999</v>
      </c>
      <c r="M120" s="16">
        <f t="shared" si="1"/>
        <v>2.9556103684972768</v>
      </c>
      <c r="N120">
        <f>100</f>
        <v>100</v>
      </c>
    </row>
    <row r="121" spans="1:14" x14ac:dyDescent="0.2">
      <c r="A121" t="s">
        <v>37</v>
      </c>
      <c r="B121" t="s">
        <v>35</v>
      </c>
      <c r="C121" t="s">
        <v>53</v>
      </c>
      <c r="D121">
        <v>8</v>
      </c>
      <c r="E121" t="s">
        <v>38</v>
      </c>
      <c r="F121" t="s">
        <v>36</v>
      </c>
      <c r="G121" t="s">
        <v>79</v>
      </c>
      <c r="I121" s="18">
        <v>44867</v>
      </c>
      <c r="J121" s="6">
        <v>1.89</v>
      </c>
      <c r="K121" s="6">
        <v>1.46</v>
      </c>
      <c r="L121" s="6">
        <v>0.56999999999999995</v>
      </c>
      <c r="M121" s="16">
        <f t="shared" si="1"/>
        <v>1.5292685952547969</v>
      </c>
      <c r="N121">
        <f>100</f>
        <v>100</v>
      </c>
    </row>
    <row r="122" spans="1:14" x14ac:dyDescent="0.2">
      <c r="A122" t="s">
        <v>37</v>
      </c>
      <c r="B122" t="s">
        <v>35</v>
      </c>
      <c r="C122" t="s">
        <v>54</v>
      </c>
      <c r="D122">
        <v>1</v>
      </c>
      <c r="E122" t="s">
        <v>38</v>
      </c>
      <c r="F122" t="s">
        <v>36</v>
      </c>
      <c r="G122" t="s">
        <v>79</v>
      </c>
      <c r="I122" s="18">
        <v>44868</v>
      </c>
      <c r="J122" s="6">
        <v>2.4</v>
      </c>
      <c r="K122" s="6">
        <v>1.39</v>
      </c>
      <c r="L122" s="6">
        <v>1.03</v>
      </c>
      <c r="M122" s="16">
        <f t="shared" si="1"/>
        <v>2.7597634824724895</v>
      </c>
      <c r="N122">
        <f>100</f>
        <v>100</v>
      </c>
    </row>
    <row r="123" spans="1:14" x14ac:dyDescent="0.2">
      <c r="A123" t="s">
        <v>37</v>
      </c>
      <c r="B123" t="s">
        <v>35</v>
      </c>
      <c r="C123" t="s">
        <v>54</v>
      </c>
      <c r="D123">
        <v>2</v>
      </c>
      <c r="E123" t="s">
        <v>38</v>
      </c>
      <c r="F123" t="s">
        <v>36</v>
      </c>
      <c r="G123" t="s">
        <v>79</v>
      </c>
      <c r="I123" s="18">
        <v>44868</v>
      </c>
      <c r="J123" s="6">
        <v>2.2000000000000002</v>
      </c>
      <c r="K123" s="6">
        <v>1.86</v>
      </c>
      <c r="L123" s="6">
        <v>1.42</v>
      </c>
      <c r="M123" s="16">
        <f t="shared" si="1"/>
        <v>4.6472951806023106</v>
      </c>
      <c r="N123">
        <f>100</f>
        <v>100</v>
      </c>
    </row>
    <row r="124" spans="1:14" x14ac:dyDescent="0.2">
      <c r="A124" t="s">
        <v>37</v>
      </c>
      <c r="B124" t="s">
        <v>35</v>
      </c>
      <c r="C124" t="s">
        <v>54</v>
      </c>
      <c r="D124">
        <v>3</v>
      </c>
      <c r="E124" t="s">
        <v>38</v>
      </c>
      <c r="F124" t="s">
        <v>36</v>
      </c>
      <c r="G124" t="s">
        <v>79</v>
      </c>
      <c r="I124" s="18">
        <v>44868</v>
      </c>
      <c r="J124" s="6">
        <v>1.9</v>
      </c>
      <c r="K124" s="6">
        <v>1.93</v>
      </c>
      <c r="L124" s="6">
        <v>1.45</v>
      </c>
      <c r="M124" s="16">
        <f t="shared" si="1"/>
        <v>4.2620338195109575</v>
      </c>
      <c r="N124">
        <f>100</f>
        <v>100</v>
      </c>
    </row>
    <row r="125" spans="1:14" x14ac:dyDescent="0.2">
      <c r="A125" t="s">
        <v>37</v>
      </c>
      <c r="B125" t="s">
        <v>35</v>
      </c>
      <c r="C125" t="s">
        <v>54</v>
      </c>
      <c r="D125">
        <v>4</v>
      </c>
      <c r="E125" t="s">
        <v>38</v>
      </c>
      <c r="F125" t="s">
        <v>36</v>
      </c>
      <c r="G125" t="s">
        <v>79</v>
      </c>
      <c r="I125" s="18">
        <v>44868</v>
      </c>
      <c r="J125" s="6">
        <v>1.45</v>
      </c>
      <c r="K125" s="6">
        <v>1.52</v>
      </c>
      <c r="L125" s="6">
        <v>1.04</v>
      </c>
      <c r="M125" s="16">
        <f t="shared" si="1"/>
        <v>1.8658547088200499</v>
      </c>
      <c r="N125">
        <f>100</f>
        <v>100</v>
      </c>
    </row>
    <row r="126" spans="1:14" x14ac:dyDescent="0.2">
      <c r="A126" t="s">
        <v>37</v>
      </c>
      <c r="B126" t="s">
        <v>35</v>
      </c>
      <c r="C126" t="s">
        <v>54</v>
      </c>
      <c r="D126">
        <v>5</v>
      </c>
      <c r="E126" t="s">
        <v>38</v>
      </c>
      <c r="F126" t="s">
        <v>36</v>
      </c>
      <c r="G126" t="s">
        <v>79</v>
      </c>
      <c r="I126" s="18">
        <v>44868</v>
      </c>
      <c r="J126" s="6">
        <v>1.9</v>
      </c>
      <c r="K126" s="6">
        <v>1.67</v>
      </c>
      <c r="L126" s="6">
        <v>0.94</v>
      </c>
      <c r="M126" s="16">
        <f t="shared" si="1"/>
        <v>2.5413501437178843</v>
      </c>
      <c r="N126">
        <f>100</f>
        <v>100</v>
      </c>
    </row>
    <row r="127" spans="1:14" x14ac:dyDescent="0.2">
      <c r="A127" t="s">
        <v>37</v>
      </c>
      <c r="B127" t="s">
        <v>35</v>
      </c>
      <c r="C127" t="s">
        <v>54</v>
      </c>
      <c r="D127">
        <v>6</v>
      </c>
      <c r="E127" t="s">
        <v>38</v>
      </c>
      <c r="F127" t="s">
        <v>36</v>
      </c>
      <c r="G127" t="s">
        <v>79</v>
      </c>
      <c r="I127" s="18">
        <v>44868</v>
      </c>
      <c r="J127" s="6">
        <v>1.89</v>
      </c>
      <c r="K127" s="6">
        <v>1.88</v>
      </c>
      <c r="L127" s="6">
        <v>1.47</v>
      </c>
      <c r="M127" s="16">
        <f t="shared" si="1"/>
        <v>4.164676844923914</v>
      </c>
      <c r="N127">
        <f>100</f>
        <v>100</v>
      </c>
    </row>
    <row r="128" spans="1:14" x14ac:dyDescent="0.2">
      <c r="A128" t="s">
        <v>37</v>
      </c>
      <c r="B128" t="s">
        <v>35</v>
      </c>
      <c r="C128" t="s">
        <v>54</v>
      </c>
      <c r="D128">
        <v>7</v>
      </c>
      <c r="E128" t="s">
        <v>38</v>
      </c>
      <c r="F128" t="s">
        <v>36</v>
      </c>
      <c r="G128" t="s">
        <v>79</v>
      </c>
      <c r="I128" s="18">
        <v>44868</v>
      </c>
      <c r="J128" s="6">
        <v>2.2599999999999998</v>
      </c>
      <c r="K128" s="6">
        <v>1.65</v>
      </c>
      <c r="L128" s="6">
        <v>1.3</v>
      </c>
      <c r="M128" s="16">
        <f t="shared" si="1"/>
        <v>3.8617340470859558</v>
      </c>
      <c r="N128">
        <f>100</f>
        <v>100</v>
      </c>
    </row>
    <row r="129" spans="1:14" x14ac:dyDescent="0.2">
      <c r="A129" t="s">
        <v>37</v>
      </c>
      <c r="B129" t="s">
        <v>35</v>
      </c>
      <c r="C129" t="s">
        <v>54</v>
      </c>
      <c r="D129">
        <v>8</v>
      </c>
      <c r="E129" t="s">
        <v>38</v>
      </c>
      <c r="F129" t="s">
        <v>36</v>
      </c>
      <c r="G129" t="s">
        <v>79</v>
      </c>
      <c r="I129" s="18">
        <v>44868</v>
      </c>
      <c r="J129" s="6">
        <v>2.65</v>
      </c>
      <c r="K129" s="6">
        <v>1.46</v>
      </c>
      <c r="L129" s="6">
        <v>1.1599999999999999</v>
      </c>
      <c r="M129" s="16">
        <f t="shared" si="1"/>
        <v>3.5717277387468571</v>
      </c>
      <c r="N129">
        <f>100</f>
        <v>100</v>
      </c>
    </row>
    <row r="130" spans="1:14" x14ac:dyDescent="0.2">
      <c r="A130" t="s">
        <v>37</v>
      </c>
      <c r="B130" t="s">
        <v>35</v>
      </c>
      <c r="C130" t="s">
        <v>55</v>
      </c>
      <c r="D130">
        <v>1</v>
      </c>
      <c r="E130" t="s">
        <v>38</v>
      </c>
      <c r="F130" t="s">
        <v>36</v>
      </c>
      <c r="G130" t="s">
        <v>79</v>
      </c>
      <c r="I130" s="18">
        <v>44867</v>
      </c>
      <c r="J130" s="6">
        <v>1.96</v>
      </c>
      <c r="K130" s="6">
        <v>1.79</v>
      </c>
      <c r="L130" s="6">
        <v>1.22</v>
      </c>
      <c r="M130" s="16">
        <f t="shared" ref="M130:M193" si="2">IF(N130=0,"",PI()*((K130+L130)/4)^2*J130)</f>
        <v>3.4867350910966377</v>
      </c>
      <c r="N130">
        <f>100</f>
        <v>100</v>
      </c>
    </row>
    <row r="131" spans="1:14" x14ac:dyDescent="0.2">
      <c r="A131" t="s">
        <v>37</v>
      </c>
      <c r="B131" t="s">
        <v>35</v>
      </c>
      <c r="C131" t="s">
        <v>55</v>
      </c>
      <c r="D131">
        <v>2</v>
      </c>
      <c r="E131" t="s">
        <v>38</v>
      </c>
      <c r="F131" t="s">
        <v>36</v>
      </c>
      <c r="G131" t="s">
        <v>79</v>
      </c>
      <c r="I131" s="18">
        <v>44867</v>
      </c>
      <c r="J131" s="6">
        <v>2.3199999999999998</v>
      </c>
      <c r="K131" s="6">
        <v>1.95</v>
      </c>
      <c r="L131" s="6">
        <v>0.72</v>
      </c>
      <c r="M131" s="16">
        <f t="shared" si="2"/>
        <v>3.2474344808855595</v>
      </c>
      <c r="N131">
        <f>100</f>
        <v>100</v>
      </c>
    </row>
    <row r="132" spans="1:14" x14ac:dyDescent="0.2">
      <c r="A132" t="s">
        <v>37</v>
      </c>
      <c r="B132" t="s">
        <v>35</v>
      </c>
      <c r="C132" t="s">
        <v>55</v>
      </c>
      <c r="D132">
        <v>3</v>
      </c>
      <c r="E132" t="s">
        <v>38</v>
      </c>
      <c r="F132" t="s">
        <v>36</v>
      </c>
      <c r="G132" t="s">
        <v>79</v>
      </c>
      <c r="I132" s="18">
        <v>44867</v>
      </c>
      <c r="J132" s="6">
        <v>2.27</v>
      </c>
      <c r="K132" s="6">
        <v>2.0699999999999998</v>
      </c>
      <c r="L132" s="6">
        <v>1.49</v>
      </c>
      <c r="M132" s="16">
        <f t="shared" si="2"/>
        <v>5.6487940778622372</v>
      </c>
      <c r="N132">
        <f>100</f>
        <v>100</v>
      </c>
    </row>
    <row r="133" spans="1:14" x14ac:dyDescent="0.2">
      <c r="A133" t="s">
        <v>37</v>
      </c>
      <c r="B133" t="s">
        <v>35</v>
      </c>
      <c r="C133" t="s">
        <v>55</v>
      </c>
      <c r="D133">
        <v>4</v>
      </c>
      <c r="E133" t="s">
        <v>38</v>
      </c>
      <c r="F133" t="s">
        <v>36</v>
      </c>
      <c r="G133" t="s">
        <v>79</v>
      </c>
      <c r="I133" s="18">
        <v>44867</v>
      </c>
      <c r="J133" s="6">
        <v>1.97</v>
      </c>
      <c r="K133" s="6">
        <v>1.89</v>
      </c>
      <c r="L133" s="6">
        <v>1.02</v>
      </c>
      <c r="M133" s="16">
        <f t="shared" si="2"/>
        <v>3.2755338673269718</v>
      </c>
      <c r="N133">
        <f>100</f>
        <v>100</v>
      </c>
    </row>
    <row r="134" spans="1:14" x14ac:dyDescent="0.2">
      <c r="A134" t="s">
        <v>37</v>
      </c>
      <c r="B134" t="s">
        <v>35</v>
      </c>
      <c r="C134" t="s">
        <v>55</v>
      </c>
      <c r="D134">
        <v>5</v>
      </c>
      <c r="E134" t="s">
        <v>38</v>
      </c>
      <c r="F134" t="s">
        <v>36</v>
      </c>
      <c r="G134" t="s">
        <v>79</v>
      </c>
      <c r="I134" s="18">
        <v>44867</v>
      </c>
      <c r="J134" s="6">
        <v>1.95</v>
      </c>
      <c r="K134" s="6">
        <v>1.86</v>
      </c>
      <c r="L134" s="6">
        <v>1.56</v>
      </c>
      <c r="M134" s="16">
        <f t="shared" si="2"/>
        <v>4.4783364007014326</v>
      </c>
      <c r="N134">
        <f>100</f>
        <v>100</v>
      </c>
    </row>
    <row r="135" spans="1:14" x14ac:dyDescent="0.2">
      <c r="A135" t="s">
        <v>37</v>
      </c>
      <c r="B135" t="s">
        <v>35</v>
      </c>
      <c r="C135" t="s">
        <v>55</v>
      </c>
      <c r="D135">
        <v>6</v>
      </c>
      <c r="E135" t="s">
        <v>38</v>
      </c>
      <c r="F135" t="s">
        <v>36</v>
      </c>
      <c r="G135" t="s">
        <v>79</v>
      </c>
      <c r="I135" s="18">
        <v>44867</v>
      </c>
      <c r="J135" s="6">
        <v>2.0699999999999998</v>
      </c>
      <c r="K135" s="6">
        <v>1.57</v>
      </c>
      <c r="L135" s="6">
        <v>1.24</v>
      </c>
      <c r="M135" s="16">
        <f t="shared" si="2"/>
        <v>3.2093189116663408</v>
      </c>
      <c r="N135">
        <f>100</f>
        <v>100</v>
      </c>
    </row>
    <row r="136" spans="1:14" x14ac:dyDescent="0.2">
      <c r="A136" t="s">
        <v>37</v>
      </c>
      <c r="B136" t="s">
        <v>35</v>
      </c>
      <c r="C136" t="s">
        <v>55</v>
      </c>
      <c r="D136">
        <v>7</v>
      </c>
      <c r="E136" t="s">
        <v>38</v>
      </c>
      <c r="F136" t="s">
        <v>36</v>
      </c>
      <c r="G136" t="s">
        <v>79</v>
      </c>
      <c r="I136" s="18">
        <v>44867</v>
      </c>
      <c r="J136" s="6">
        <v>2.0299999999999998</v>
      </c>
      <c r="K136" s="6">
        <v>0.99</v>
      </c>
      <c r="L136" s="6">
        <v>1.24</v>
      </c>
      <c r="M136" s="16">
        <f t="shared" si="2"/>
        <v>1.9821460623302787</v>
      </c>
      <c r="N136">
        <f>100</f>
        <v>100</v>
      </c>
    </row>
    <row r="137" spans="1:14" x14ac:dyDescent="0.2">
      <c r="A137" t="s">
        <v>37</v>
      </c>
      <c r="B137" t="s">
        <v>35</v>
      </c>
      <c r="C137" t="s">
        <v>55</v>
      </c>
      <c r="D137">
        <v>8</v>
      </c>
      <c r="E137" t="s">
        <v>38</v>
      </c>
      <c r="F137" t="s">
        <v>36</v>
      </c>
      <c r="G137" t="s">
        <v>79</v>
      </c>
      <c r="I137" s="18">
        <v>44867</v>
      </c>
      <c r="J137" s="6">
        <v>3.12</v>
      </c>
      <c r="K137" s="6">
        <v>1.42</v>
      </c>
      <c r="L137" s="6">
        <v>1.29</v>
      </c>
      <c r="M137" s="16">
        <f t="shared" si="2"/>
        <v>4.4990732684096155</v>
      </c>
      <c r="N137">
        <f>100</f>
        <v>100</v>
      </c>
    </row>
    <row r="138" spans="1:14" x14ac:dyDescent="0.2">
      <c r="A138" t="s">
        <v>37</v>
      </c>
      <c r="B138" t="s">
        <v>35</v>
      </c>
      <c r="C138" t="s">
        <v>56</v>
      </c>
      <c r="D138">
        <v>1</v>
      </c>
      <c r="E138" t="s">
        <v>38</v>
      </c>
      <c r="F138" t="s">
        <v>36</v>
      </c>
      <c r="G138" t="s">
        <v>79</v>
      </c>
      <c r="I138" s="18">
        <v>44867</v>
      </c>
      <c r="J138" s="6">
        <v>2.09</v>
      </c>
      <c r="K138" s="6">
        <v>1.46</v>
      </c>
      <c r="L138" s="6">
        <v>1.08</v>
      </c>
      <c r="M138" s="16">
        <f t="shared" si="2"/>
        <v>2.6475465782844254</v>
      </c>
      <c r="N138">
        <f>100</f>
        <v>100</v>
      </c>
    </row>
    <row r="139" spans="1:14" x14ac:dyDescent="0.2">
      <c r="A139" t="s">
        <v>37</v>
      </c>
      <c r="B139" t="s">
        <v>35</v>
      </c>
      <c r="C139" t="s">
        <v>56</v>
      </c>
      <c r="D139">
        <v>2</v>
      </c>
      <c r="E139" t="s">
        <v>38</v>
      </c>
      <c r="F139" t="s">
        <v>36</v>
      </c>
      <c r="G139" t="s">
        <v>79</v>
      </c>
      <c r="I139" s="18">
        <v>44867</v>
      </c>
      <c r="J139" s="6">
        <v>2.8</v>
      </c>
      <c r="K139" s="6">
        <v>2.23</v>
      </c>
      <c r="L139" s="6">
        <v>1.24</v>
      </c>
      <c r="M139" s="16">
        <f t="shared" si="2"/>
        <v>6.6198305219566329</v>
      </c>
      <c r="N139">
        <f>100</f>
        <v>100</v>
      </c>
    </row>
    <row r="140" spans="1:14" x14ac:dyDescent="0.2">
      <c r="A140" t="s">
        <v>37</v>
      </c>
      <c r="B140" t="s">
        <v>35</v>
      </c>
      <c r="C140" t="s">
        <v>56</v>
      </c>
      <c r="D140">
        <v>3</v>
      </c>
      <c r="E140" t="s">
        <v>38</v>
      </c>
      <c r="F140" t="s">
        <v>36</v>
      </c>
      <c r="G140" t="s">
        <v>79</v>
      </c>
      <c r="I140" s="18">
        <v>44867</v>
      </c>
      <c r="J140" s="6">
        <v>2.56</v>
      </c>
      <c r="K140" s="6">
        <v>1.83</v>
      </c>
      <c r="L140" s="6">
        <v>1.38</v>
      </c>
      <c r="M140" s="16">
        <f t="shared" si="2"/>
        <v>5.1794055778967349</v>
      </c>
      <c r="N140">
        <f>100</f>
        <v>100</v>
      </c>
    </row>
    <row r="141" spans="1:14" x14ac:dyDescent="0.2">
      <c r="A141" t="s">
        <v>37</v>
      </c>
      <c r="B141" t="s">
        <v>35</v>
      </c>
      <c r="C141" t="s">
        <v>56</v>
      </c>
      <c r="D141">
        <v>4</v>
      </c>
      <c r="E141" t="s">
        <v>38</v>
      </c>
      <c r="F141" t="s">
        <v>36</v>
      </c>
      <c r="G141" t="s">
        <v>79</v>
      </c>
      <c r="I141" s="18">
        <v>44867</v>
      </c>
      <c r="J141" s="6">
        <v>2.73</v>
      </c>
      <c r="K141" s="6">
        <v>1.81</v>
      </c>
      <c r="L141" s="6">
        <v>1.4</v>
      </c>
      <c r="M141" s="16">
        <f t="shared" si="2"/>
        <v>5.5233504795539394</v>
      </c>
      <c r="N141">
        <f>100</f>
        <v>100</v>
      </c>
    </row>
    <row r="142" spans="1:14" x14ac:dyDescent="0.2">
      <c r="A142" t="s">
        <v>37</v>
      </c>
      <c r="B142" t="s">
        <v>35</v>
      </c>
      <c r="C142" t="s">
        <v>56</v>
      </c>
      <c r="D142">
        <v>5</v>
      </c>
      <c r="E142" t="s">
        <v>38</v>
      </c>
      <c r="F142" t="s">
        <v>36</v>
      </c>
      <c r="G142" t="s">
        <v>79</v>
      </c>
      <c r="I142" s="18">
        <v>44867</v>
      </c>
      <c r="J142" s="6">
        <v>2.68</v>
      </c>
      <c r="K142" s="6">
        <v>1.33</v>
      </c>
      <c r="L142" s="6">
        <v>0.93</v>
      </c>
      <c r="M142" s="16">
        <f t="shared" si="2"/>
        <v>2.6877047717771014</v>
      </c>
      <c r="N142">
        <f>100</f>
        <v>100</v>
      </c>
    </row>
    <row r="143" spans="1:14" x14ac:dyDescent="0.2">
      <c r="A143" t="s">
        <v>37</v>
      </c>
      <c r="B143" t="s">
        <v>35</v>
      </c>
      <c r="C143" t="s">
        <v>56</v>
      </c>
      <c r="D143">
        <v>6</v>
      </c>
      <c r="E143" t="s">
        <v>38</v>
      </c>
      <c r="F143" t="s">
        <v>36</v>
      </c>
      <c r="G143" t="s">
        <v>79</v>
      </c>
      <c r="I143" s="18">
        <v>44867</v>
      </c>
      <c r="J143" s="6">
        <v>2.7</v>
      </c>
      <c r="K143" s="6">
        <v>1.27</v>
      </c>
      <c r="L143" s="6">
        <v>0.74</v>
      </c>
      <c r="M143" s="16">
        <f t="shared" si="2"/>
        <v>2.1418338059608701</v>
      </c>
      <c r="N143">
        <f>100</f>
        <v>100</v>
      </c>
    </row>
    <row r="144" spans="1:14" x14ac:dyDescent="0.2">
      <c r="A144" t="s">
        <v>37</v>
      </c>
      <c r="B144" t="s">
        <v>35</v>
      </c>
      <c r="C144" t="s">
        <v>56</v>
      </c>
      <c r="D144">
        <v>7</v>
      </c>
      <c r="E144" t="s">
        <v>38</v>
      </c>
      <c r="F144" t="s">
        <v>36</v>
      </c>
      <c r="G144" t="s">
        <v>79</v>
      </c>
      <c r="I144" s="18">
        <v>44867</v>
      </c>
      <c r="J144" s="6">
        <v>1.6</v>
      </c>
      <c r="K144" s="6">
        <v>2.04</v>
      </c>
      <c r="L144" s="6">
        <v>1.22</v>
      </c>
      <c r="M144" s="16">
        <f t="shared" si="2"/>
        <v>3.3387590085290881</v>
      </c>
      <c r="N144">
        <f>100</f>
        <v>100</v>
      </c>
    </row>
    <row r="145" spans="1:14" x14ac:dyDescent="0.2">
      <c r="A145" t="s">
        <v>37</v>
      </c>
      <c r="B145" t="s">
        <v>35</v>
      </c>
      <c r="C145" t="s">
        <v>56</v>
      </c>
      <c r="D145">
        <v>8</v>
      </c>
      <c r="E145" t="s">
        <v>38</v>
      </c>
      <c r="F145" t="s">
        <v>36</v>
      </c>
      <c r="G145" t="s">
        <v>79</v>
      </c>
      <c r="I145" s="18">
        <v>44867</v>
      </c>
      <c r="J145" s="6">
        <v>2.06</v>
      </c>
      <c r="K145" s="6">
        <v>1.04</v>
      </c>
      <c r="L145" s="6">
        <v>0.56999999999999995</v>
      </c>
      <c r="M145" s="16">
        <f t="shared" si="2"/>
        <v>1.0484527483614006</v>
      </c>
      <c r="N145">
        <f>100</f>
        <v>100</v>
      </c>
    </row>
    <row r="146" spans="1:14" x14ac:dyDescent="0.2">
      <c r="A146" t="s">
        <v>37</v>
      </c>
      <c r="B146" t="s">
        <v>35</v>
      </c>
      <c r="C146" t="s">
        <v>57</v>
      </c>
      <c r="D146">
        <v>1</v>
      </c>
      <c r="E146" t="s">
        <v>38</v>
      </c>
      <c r="F146" t="s">
        <v>36</v>
      </c>
      <c r="G146" t="s">
        <v>79</v>
      </c>
      <c r="I146" s="18">
        <v>44869</v>
      </c>
      <c r="J146" s="6">
        <v>2.5099999999999998</v>
      </c>
      <c r="K146" s="6">
        <v>1.47</v>
      </c>
      <c r="L146" s="6">
        <v>1.39</v>
      </c>
      <c r="M146" s="16">
        <f t="shared" si="2"/>
        <v>4.0312123678719178</v>
      </c>
      <c r="N146">
        <f>100</f>
        <v>100</v>
      </c>
    </row>
    <row r="147" spans="1:14" x14ac:dyDescent="0.2">
      <c r="A147" t="s">
        <v>37</v>
      </c>
      <c r="B147" t="s">
        <v>35</v>
      </c>
      <c r="C147" t="s">
        <v>57</v>
      </c>
      <c r="D147">
        <v>2</v>
      </c>
      <c r="E147" t="s">
        <v>38</v>
      </c>
      <c r="F147" t="s">
        <v>36</v>
      </c>
      <c r="G147" t="s">
        <v>79</v>
      </c>
      <c r="I147" s="18">
        <v>44869</v>
      </c>
      <c r="J147" s="6">
        <v>2.91</v>
      </c>
      <c r="K147" s="6">
        <v>1.69</v>
      </c>
      <c r="L147" s="6">
        <v>0.76</v>
      </c>
      <c r="M147" s="16">
        <f t="shared" si="2"/>
        <v>3.4296914261395419</v>
      </c>
      <c r="N147">
        <f>100</f>
        <v>100</v>
      </c>
    </row>
    <row r="148" spans="1:14" x14ac:dyDescent="0.2">
      <c r="A148" t="s">
        <v>37</v>
      </c>
      <c r="B148" t="s">
        <v>35</v>
      </c>
      <c r="C148" t="s">
        <v>57</v>
      </c>
      <c r="D148">
        <v>3</v>
      </c>
      <c r="E148" t="s">
        <v>38</v>
      </c>
      <c r="F148" t="s">
        <v>36</v>
      </c>
      <c r="G148" t="s">
        <v>79</v>
      </c>
      <c r="I148" s="18">
        <v>44869</v>
      </c>
      <c r="J148" s="6">
        <v>3.14</v>
      </c>
      <c r="K148" s="6">
        <v>2.41</v>
      </c>
      <c r="L148" s="6">
        <v>1.78</v>
      </c>
      <c r="M148" s="16">
        <f t="shared" si="2"/>
        <v>10.823995026691227</v>
      </c>
      <c r="N148">
        <f>100</f>
        <v>100</v>
      </c>
    </row>
    <row r="149" spans="1:14" x14ac:dyDescent="0.2">
      <c r="A149" t="s">
        <v>37</v>
      </c>
      <c r="B149" t="s">
        <v>35</v>
      </c>
      <c r="C149" t="s">
        <v>57</v>
      </c>
      <c r="D149">
        <v>4</v>
      </c>
      <c r="E149" t="s">
        <v>38</v>
      </c>
      <c r="F149" t="s">
        <v>36</v>
      </c>
      <c r="G149" t="s">
        <v>79</v>
      </c>
      <c r="I149" s="18">
        <v>44869</v>
      </c>
      <c r="J149" s="6">
        <v>2.35</v>
      </c>
      <c r="K149" s="6">
        <v>2.21</v>
      </c>
      <c r="L149" s="6">
        <v>1.63</v>
      </c>
      <c r="M149" s="16">
        <f t="shared" si="2"/>
        <v>6.8039357054386302</v>
      </c>
      <c r="N149">
        <f>100</f>
        <v>100</v>
      </c>
    </row>
    <row r="150" spans="1:14" x14ac:dyDescent="0.2">
      <c r="A150" t="s">
        <v>37</v>
      </c>
      <c r="B150" t="s">
        <v>35</v>
      </c>
      <c r="C150" t="s">
        <v>57</v>
      </c>
      <c r="D150">
        <v>5</v>
      </c>
      <c r="E150" t="s">
        <v>38</v>
      </c>
      <c r="F150" t="s">
        <v>36</v>
      </c>
      <c r="G150" t="s">
        <v>79</v>
      </c>
      <c r="I150" s="18">
        <v>44869</v>
      </c>
      <c r="J150" s="6">
        <v>2.38</v>
      </c>
      <c r="K150" s="6">
        <v>1.67</v>
      </c>
      <c r="L150" s="6">
        <v>1.23</v>
      </c>
      <c r="M150" s="16">
        <f t="shared" si="2"/>
        <v>3.9300931397326613</v>
      </c>
      <c r="N150">
        <f>100</f>
        <v>100</v>
      </c>
    </row>
    <row r="151" spans="1:14" x14ac:dyDescent="0.2">
      <c r="A151" t="s">
        <v>37</v>
      </c>
      <c r="B151" t="s">
        <v>35</v>
      </c>
      <c r="C151" t="s">
        <v>57</v>
      </c>
      <c r="D151">
        <v>6</v>
      </c>
      <c r="E151" t="s">
        <v>38</v>
      </c>
      <c r="F151" t="s">
        <v>36</v>
      </c>
      <c r="G151" t="s">
        <v>79</v>
      </c>
      <c r="I151" s="18">
        <v>44869</v>
      </c>
      <c r="J151" s="6">
        <v>1.6</v>
      </c>
      <c r="K151" s="6">
        <v>1.7</v>
      </c>
      <c r="L151" s="6">
        <v>1.24</v>
      </c>
      <c r="M151" s="16">
        <f t="shared" si="2"/>
        <v>2.7154670260568734</v>
      </c>
      <c r="N151">
        <f>100</f>
        <v>100</v>
      </c>
    </row>
    <row r="152" spans="1:14" x14ac:dyDescent="0.2">
      <c r="A152" t="s">
        <v>37</v>
      </c>
      <c r="B152" t="s">
        <v>35</v>
      </c>
      <c r="C152" t="s">
        <v>57</v>
      </c>
      <c r="D152">
        <v>7</v>
      </c>
      <c r="E152" t="s">
        <v>38</v>
      </c>
      <c r="F152" t="s">
        <v>36</v>
      </c>
      <c r="G152" t="s">
        <v>79</v>
      </c>
      <c r="I152" s="18">
        <v>44869</v>
      </c>
      <c r="J152" s="6">
        <v>2</v>
      </c>
      <c r="K152" s="6">
        <v>1.31</v>
      </c>
      <c r="L152" s="6">
        <v>1.27</v>
      </c>
      <c r="M152" s="16">
        <f t="shared" si="2"/>
        <v>2.6139621674193876</v>
      </c>
      <c r="N152">
        <f>100</f>
        <v>100</v>
      </c>
    </row>
    <row r="153" spans="1:14" x14ac:dyDescent="0.2">
      <c r="A153" t="s">
        <v>37</v>
      </c>
      <c r="B153" t="s">
        <v>35</v>
      </c>
      <c r="C153" t="s">
        <v>57</v>
      </c>
      <c r="D153">
        <v>8</v>
      </c>
      <c r="E153" t="s">
        <v>38</v>
      </c>
      <c r="F153" t="s">
        <v>36</v>
      </c>
      <c r="G153" t="s">
        <v>79</v>
      </c>
      <c r="I153" s="18">
        <v>44869</v>
      </c>
      <c r="J153" s="6">
        <v>2.85</v>
      </c>
      <c r="K153" s="6">
        <v>1.8</v>
      </c>
      <c r="L153" s="6">
        <v>1.41</v>
      </c>
      <c r="M153" s="16">
        <f t="shared" si="2"/>
        <v>5.7661351160178489</v>
      </c>
      <c r="N153">
        <f>100</f>
        <v>100</v>
      </c>
    </row>
    <row r="154" spans="1:14" x14ac:dyDescent="0.2">
      <c r="A154" t="s">
        <v>37</v>
      </c>
      <c r="B154" t="s">
        <v>35</v>
      </c>
      <c r="C154" t="s">
        <v>58</v>
      </c>
      <c r="D154">
        <v>1</v>
      </c>
      <c r="E154" t="s">
        <v>38</v>
      </c>
      <c r="F154" t="s">
        <v>36</v>
      </c>
      <c r="G154" t="s">
        <v>79</v>
      </c>
      <c r="I154" s="18">
        <v>44869</v>
      </c>
      <c r="J154" s="6">
        <v>1.93</v>
      </c>
      <c r="K154" s="6">
        <v>1.83</v>
      </c>
      <c r="L154" s="6">
        <v>1.44</v>
      </c>
      <c r="M154" s="16">
        <f t="shared" si="2"/>
        <v>4.0521237903219172</v>
      </c>
      <c r="N154">
        <f>100</f>
        <v>100</v>
      </c>
    </row>
    <row r="155" spans="1:14" x14ac:dyDescent="0.2">
      <c r="A155" t="s">
        <v>37</v>
      </c>
      <c r="B155" t="s">
        <v>35</v>
      </c>
      <c r="C155" t="s">
        <v>58</v>
      </c>
      <c r="D155">
        <v>2</v>
      </c>
      <c r="E155" t="s">
        <v>38</v>
      </c>
      <c r="F155" t="s">
        <v>36</v>
      </c>
      <c r="G155" t="s">
        <v>79</v>
      </c>
      <c r="I155" s="18">
        <v>44869</v>
      </c>
      <c r="J155" s="6">
        <v>2.58</v>
      </c>
      <c r="K155" s="6">
        <v>1.49</v>
      </c>
      <c r="L155" s="6">
        <v>1.1100000000000001</v>
      </c>
      <c r="M155" s="16">
        <f t="shared" si="2"/>
        <v>3.424493072045554</v>
      </c>
      <c r="N155">
        <f>100</f>
        <v>100</v>
      </c>
    </row>
    <row r="156" spans="1:14" x14ac:dyDescent="0.2">
      <c r="A156" t="s">
        <v>37</v>
      </c>
      <c r="B156" t="s">
        <v>35</v>
      </c>
      <c r="C156" t="s">
        <v>58</v>
      </c>
      <c r="D156">
        <v>3</v>
      </c>
      <c r="E156" t="s">
        <v>38</v>
      </c>
      <c r="F156" t="s">
        <v>36</v>
      </c>
      <c r="G156" t="s">
        <v>79</v>
      </c>
      <c r="I156" s="18">
        <v>44869</v>
      </c>
      <c r="J156" s="6">
        <v>1.87</v>
      </c>
      <c r="K156" s="6">
        <v>1.62</v>
      </c>
      <c r="L156" s="6">
        <v>1.18</v>
      </c>
      <c r="M156" s="16">
        <f t="shared" si="2"/>
        <v>2.8786413484843272</v>
      </c>
      <c r="N156">
        <f>100</f>
        <v>100</v>
      </c>
    </row>
    <row r="157" spans="1:14" x14ac:dyDescent="0.2">
      <c r="A157" t="s">
        <v>37</v>
      </c>
      <c r="B157" t="s">
        <v>35</v>
      </c>
      <c r="C157" t="s">
        <v>58</v>
      </c>
      <c r="D157">
        <v>4</v>
      </c>
      <c r="E157" t="s">
        <v>38</v>
      </c>
      <c r="F157" t="s">
        <v>36</v>
      </c>
      <c r="G157" t="s">
        <v>79</v>
      </c>
      <c r="I157" s="18">
        <v>44869</v>
      </c>
      <c r="J157" s="6">
        <v>2.33</v>
      </c>
      <c r="K157" s="6">
        <v>1.69</v>
      </c>
      <c r="L157" s="6">
        <v>1.1599999999999999</v>
      </c>
      <c r="M157" s="16">
        <f t="shared" si="2"/>
        <v>3.7159985091290375</v>
      </c>
      <c r="N157">
        <f>100</f>
        <v>100</v>
      </c>
    </row>
    <row r="158" spans="1:14" x14ac:dyDescent="0.2">
      <c r="A158" t="s">
        <v>37</v>
      </c>
      <c r="B158" t="s">
        <v>35</v>
      </c>
      <c r="C158" t="s">
        <v>58</v>
      </c>
      <c r="D158">
        <v>5</v>
      </c>
      <c r="E158" t="s">
        <v>38</v>
      </c>
      <c r="F158" t="s">
        <v>36</v>
      </c>
      <c r="G158" t="s">
        <v>79</v>
      </c>
      <c r="I158" s="18">
        <v>44869</v>
      </c>
      <c r="J158" s="6">
        <v>2.57</v>
      </c>
      <c r="K158" s="6">
        <v>1.94</v>
      </c>
      <c r="L158" s="6">
        <v>0.99</v>
      </c>
      <c r="M158" s="16">
        <f t="shared" si="2"/>
        <v>4.332097815220858</v>
      </c>
      <c r="N158">
        <f>100</f>
        <v>100</v>
      </c>
    </row>
    <row r="159" spans="1:14" x14ac:dyDescent="0.2">
      <c r="A159" t="s">
        <v>37</v>
      </c>
      <c r="B159" t="s">
        <v>35</v>
      </c>
      <c r="C159" t="s">
        <v>58</v>
      </c>
      <c r="D159">
        <v>6</v>
      </c>
      <c r="E159" t="s">
        <v>38</v>
      </c>
      <c r="F159" t="s">
        <v>36</v>
      </c>
      <c r="G159" t="s">
        <v>79</v>
      </c>
      <c r="I159" s="18">
        <v>44869</v>
      </c>
      <c r="J159" s="6">
        <v>2.2799999999999998</v>
      </c>
      <c r="K159" s="6">
        <v>2.37</v>
      </c>
      <c r="L159" s="6">
        <v>1.23</v>
      </c>
      <c r="M159" s="16">
        <f t="shared" si="2"/>
        <v>5.8018933126496304</v>
      </c>
      <c r="N159">
        <f>100</f>
        <v>100</v>
      </c>
    </row>
    <row r="160" spans="1:14" x14ac:dyDescent="0.2">
      <c r="A160" t="s">
        <v>37</v>
      </c>
      <c r="B160" t="s">
        <v>35</v>
      </c>
      <c r="C160" t="s">
        <v>58</v>
      </c>
      <c r="D160">
        <v>7</v>
      </c>
      <c r="E160" t="s">
        <v>38</v>
      </c>
      <c r="F160" t="s">
        <v>36</v>
      </c>
      <c r="G160" t="s">
        <v>79</v>
      </c>
      <c r="I160" s="18">
        <v>44869</v>
      </c>
      <c r="J160" s="6">
        <v>1.55</v>
      </c>
      <c r="K160" s="6">
        <v>1.68</v>
      </c>
      <c r="L160" s="6">
        <v>1.19</v>
      </c>
      <c r="M160" s="16">
        <f t="shared" si="2"/>
        <v>2.5068328761842711</v>
      </c>
      <c r="N160">
        <f>100</f>
        <v>100</v>
      </c>
    </row>
    <row r="161" spans="1:14" x14ac:dyDescent="0.2">
      <c r="A161" t="s">
        <v>37</v>
      </c>
      <c r="B161" t="s">
        <v>35</v>
      </c>
      <c r="C161" t="s">
        <v>58</v>
      </c>
      <c r="D161">
        <v>8</v>
      </c>
      <c r="E161" t="s">
        <v>38</v>
      </c>
      <c r="F161" t="s">
        <v>36</v>
      </c>
      <c r="G161" t="s">
        <v>79</v>
      </c>
      <c r="I161" s="18">
        <v>44869</v>
      </c>
      <c r="J161" s="6">
        <v>2.21</v>
      </c>
      <c r="K161" s="6">
        <v>0.87</v>
      </c>
      <c r="L161" s="6">
        <v>0.79</v>
      </c>
      <c r="M161" s="16">
        <f t="shared" si="2"/>
        <v>1.1957443564295498</v>
      </c>
      <c r="N161">
        <f>100</f>
        <v>100</v>
      </c>
    </row>
    <row r="162" spans="1:14" x14ac:dyDescent="0.2">
      <c r="A162" t="s">
        <v>37</v>
      </c>
      <c r="B162" t="s">
        <v>35</v>
      </c>
      <c r="C162" t="s">
        <v>59</v>
      </c>
      <c r="D162">
        <v>1</v>
      </c>
      <c r="E162" t="s">
        <v>38</v>
      </c>
      <c r="F162" t="s">
        <v>36</v>
      </c>
      <c r="G162" t="s">
        <v>80</v>
      </c>
      <c r="I162" s="18">
        <v>44869</v>
      </c>
      <c r="J162" s="6">
        <v>2.2599999999999998</v>
      </c>
      <c r="K162" s="6">
        <v>1.78</v>
      </c>
      <c r="L162" s="6">
        <v>1.28</v>
      </c>
      <c r="M162" s="16">
        <f t="shared" si="2"/>
        <v>4.1550971471754155</v>
      </c>
      <c r="N162">
        <f>100</f>
        <v>100</v>
      </c>
    </row>
    <row r="163" spans="1:14" x14ac:dyDescent="0.2">
      <c r="A163" t="s">
        <v>37</v>
      </c>
      <c r="B163" t="s">
        <v>35</v>
      </c>
      <c r="C163" t="s">
        <v>59</v>
      </c>
      <c r="D163">
        <v>2</v>
      </c>
      <c r="E163" t="s">
        <v>38</v>
      </c>
      <c r="F163" t="s">
        <v>36</v>
      </c>
      <c r="G163" t="s">
        <v>80</v>
      </c>
      <c r="I163" s="18">
        <v>44869</v>
      </c>
      <c r="J163" s="6">
        <v>2.38</v>
      </c>
      <c r="K163" s="6">
        <v>1.78</v>
      </c>
      <c r="L163" s="6">
        <v>1.84</v>
      </c>
      <c r="M163" s="16">
        <f t="shared" si="2"/>
        <v>6.1238421569931845</v>
      </c>
      <c r="N163">
        <f>100</f>
        <v>100</v>
      </c>
    </row>
    <row r="164" spans="1:14" x14ac:dyDescent="0.2">
      <c r="A164" t="s">
        <v>37</v>
      </c>
      <c r="B164" t="s">
        <v>35</v>
      </c>
      <c r="C164" t="s">
        <v>59</v>
      </c>
      <c r="D164">
        <v>3</v>
      </c>
      <c r="E164" t="s">
        <v>38</v>
      </c>
      <c r="F164" t="s">
        <v>36</v>
      </c>
      <c r="G164" t="s">
        <v>80</v>
      </c>
      <c r="I164" s="18">
        <v>44869</v>
      </c>
      <c r="J164" s="6">
        <v>2.0699999999999998</v>
      </c>
      <c r="K164" s="6">
        <v>2.08</v>
      </c>
      <c r="L164" s="6">
        <v>1.8</v>
      </c>
      <c r="M164" s="16">
        <f t="shared" si="2"/>
        <v>6.1187637724686565</v>
      </c>
      <c r="N164">
        <f>100</f>
        <v>100</v>
      </c>
    </row>
    <row r="165" spans="1:14" x14ac:dyDescent="0.2">
      <c r="A165" t="s">
        <v>37</v>
      </c>
      <c r="B165" t="s">
        <v>35</v>
      </c>
      <c r="C165" t="s">
        <v>59</v>
      </c>
      <c r="D165">
        <v>4</v>
      </c>
      <c r="E165" t="s">
        <v>38</v>
      </c>
      <c r="F165" t="s">
        <v>36</v>
      </c>
      <c r="G165" t="s">
        <v>80</v>
      </c>
      <c r="I165" s="18">
        <v>44869</v>
      </c>
      <c r="J165" s="6">
        <v>2.04</v>
      </c>
      <c r="K165" s="6">
        <v>2.02</v>
      </c>
      <c r="L165" s="6">
        <v>1.17</v>
      </c>
      <c r="M165" s="16">
        <f t="shared" si="2"/>
        <v>4.0760680277798746</v>
      </c>
      <c r="N165">
        <f>100</f>
        <v>100</v>
      </c>
    </row>
    <row r="166" spans="1:14" x14ac:dyDescent="0.2">
      <c r="A166" t="s">
        <v>37</v>
      </c>
      <c r="B166" t="s">
        <v>35</v>
      </c>
      <c r="C166" t="s">
        <v>59</v>
      </c>
      <c r="D166">
        <v>5</v>
      </c>
      <c r="E166" t="s">
        <v>38</v>
      </c>
      <c r="F166" t="s">
        <v>36</v>
      </c>
      <c r="G166" t="s">
        <v>80</v>
      </c>
      <c r="I166" s="18">
        <v>44869</v>
      </c>
      <c r="J166" s="6">
        <v>2.16</v>
      </c>
      <c r="K166" s="6">
        <v>2.4300000000000002</v>
      </c>
      <c r="L166" s="6">
        <v>1.76</v>
      </c>
      <c r="M166" s="16">
        <f t="shared" si="2"/>
        <v>7.4458054960678508</v>
      </c>
      <c r="N166">
        <f>100</f>
        <v>100</v>
      </c>
    </row>
    <row r="167" spans="1:14" x14ac:dyDescent="0.2">
      <c r="A167" t="s">
        <v>37</v>
      </c>
      <c r="B167" t="s">
        <v>35</v>
      </c>
      <c r="C167" t="s">
        <v>59</v>
      </c>
      <c r="D167">
        <v>6</v>
      </c>
      <c r="E167" t="s">
        <v>38</v>
      </c>
      <c r="F167" t="s">
        <v>36</v>
      </c>
      <c r="G167" t="s">
        <v>80</v>
      </c>
      <c r="I167" s="18">
        <v>44869</v>
      </c>
      <c r="J167" s="6">
        <v>2.38</v>
      </c>
      <c r="K167" s="6">
        <v>1.73</v>
      </c>
      <c r="L167" s="6">
        <v>1.54</v>
      </c>
      <c r="M167" s="16">
        <f t="shared" si="2"/>
        <v>4.9969194927285825</v>
      </c>
      <c r="N167">
        <f>100</f>
        <v>100</v>
      </c>
    </row>
    <row r="168" spans="1:14" x14ac:dyDescent="0.2">
      <c r="A168" t="s">
        <v>37</v>
      </c>
      <c r="B168" t="s">
        <v>35</v>
      </c>
      <c r="C168" t="s">
        <v>59</v>
      </c>
      <c r="D168">
        <v>7</v>
      </c>
      <c r="E168" t="s">
        <v>38</v>
      </c>
      <c r="F168" t="s">
        <v>36</v>
      </c>
      <c r="G168" t="s">
        <v>80</v>
      </c>
      <c r="I168" s="18">
        <v>44869</v>
      </c>
      <c r="J168" s="6">
        <v>2.0699999999999998</v>
      </c>
      <c r="K168" s="6">
        <v>1.49</v>
      </c>
      <c r="L168" s="6">
        <v>1.45</v>
      </c>
      <c r="M168" s="16">
        <f t="shared" si="2"/>
        <v>3.5131354649610795</v>
      </c>
      <c r="N168">
        <f>100</f>
        <v>100</v>
      </c>
    </row>
    <row r="169" spans="1:14" x14ac:dyDescent="0.2">
      <c r="A169" t="s">
        <v>37</v>
      </c>
      <c r="B169" t="s">
        <v>35</v>
      </c>
      <c r="C169" t="s">
        <v>59</v>
      </c>
      <c r="D169">
        <v>8</v>
      </c>
      <c r="E169" t="s">
        <v>38</v>
      </c>
      <c r="F169" t="s">
        <v>36</v>
      </c>
      <c r="G169" t="s">
        <v>80</v>
      </c>
      <c r="I169" s="18">
        <v>44869</v>
      </c>
      <c r="J169" s="6">
        <v>2.37</v>
      </c>
      <c r="K169" s="6">
        <v>1.59</v>
      </c>
      <c r="L169" s="6">
        <v>1.31</v>
      </c>
      <c r="M169" s="16">
        <f t="shared" si="2"/>
        <v>3.913580143347231</v>
      </c>
      <c r="N169">
        <f>100</f>
        <v>100</v>
      </c>
    </row>
    <row r="170" spans="1:14" x14ac:dyDescent="0.2">
      <c r="A170" t="s">
        <v>37</v>
      </c>
      <c r="B170" t="s">
        <v>35</v>
      </c>
      <c r="C170" t="s">
        <v>60</v>
      </c>
      <c r="D170">
        <v>1</v>
      </c>
      <c r="E170" t="s">
        <v>38</v>
      </c>
      <c r="F170" t="s">
        <v>36</v>
      </c>
      <c r="G170" t="s">
        <v>80</v>
      </c>
      <c r="I170" s="18">
        <v>44869</v>
      </c>
      <c r="J170" s="6">
        <v>1.97</v>
      </c>
      <c r="K170" s="6">
        <v>2.4500000000000002</v>
      </c>
      <c r="L170" s="6">
        <v>1.5</v>
      </c>
      <c r="M170" s="16">
        <f t="shared" si="2"/>
        <v>6.035181110871279</v>
      </c>
      <c r="N170">
        <f>100</f>
        <v>100</v>
      </c>
    </row>
    <row r="171" spans="1:14" x14ac:dyDescent="0.2">
      <c r="A171" t="s">
        <v>37</v>
      </c>
      <c r="B171" t="s">
        <v>35</v>
      </c>
      <c r="C171" t="s">
        <v>60</v>
      </c>
      <c r="D171">
        <v>2</v>
      </c>
      <c r="E171" t="s">
        <v>38</v>
      </c>
      <c r="F171" t="s">
        <v>36</v>
      </c>
      <c r="G171" t="s">
        <v>80</v>
      </c>
      <c r="I171" s="18">
        <v>44869</v>
      </c>
      <c r="J171" s="6">
        <v>2.64</v>
      </c>
      <c r="K171" s="6">
        <v>0.97</v>
      </c>
      <c r="L171" s="6">
        <v>1.41</v>
      </c>
      <c r="M171" s="16">
        <f t="shared" si="2"/>
        <v>2.9362141754540141</v>
      </c>
      <c r="N171">
        <f>100</f>
        <v>100</v>
      </c>
    </row>
    <row r="172" spans="1:14" x14ac:dyDescent="0.2">
      <c r="A172" t="s">
        <v>37</v>
      </c>
      <c r="B172" t="s">
        <v>35</v>
      </c>
      <c r="C172" t="s">
        <v>60</v>
      </c>
      <c r="D172">
        <v>3</v>
      </c>
      <c r="E172" t="s">
        <v>38</v>
      </c>
      <c r="F172" t="s">
        <v>36</v>
      </c>
      <c r="G172" t="s">
        <v>80</v>
      </c>
      <c r="I172" s="18">
        <v>44869</v>
      </c>
      <c r="J172" s="6">
        <v>1.95</v>
      </c>
      <c r="K172" s="6">
        <v>1.65</v>
      </c>
      <c r="L172" s="6">
        <v>1.08</v>
      </c>
      <c r="M172" s="16">
        <f t="shared" si="2"/>
        <v>2.8535783113426105</v>
      </c>
      <c r="N172">
        <f>100</f>
        <v>100</v>
      </c>
    </row>
    <row r="173" spans="1:14" x14ac:dyDescent="0.2">
      <c r="A173" t="s">
        <v>37</v>
      </c>
      <c r="B173" t="s">
        <v>35</v>
      </c>
      <c r="C173" t="s">
        <v>60</v>
      </c>
      <c r="D173">
        <v>4</v>
      </c>
      <c r="E173" t="s">
        <v>38</v>
      </c>
      <c r="F173" t="s">
        <v>36</v>
      </c>
      <c r="G173" t="s">
        <v>80</v>
      </c>
      <c r="I173" s="18">
        <v>44869</v>
      </c>
      <c r="J173" s="6">
        <v>2.21</v>
      </c>
      <c r="K173" s="6">
        <v>1.84</v>
      </c>
      <c r="L173" s="6">
        <v>1.29</v>
      </c>
      <c r="M173" s="16">
        <f t="shared" si="2"/>
        <v>4.2511931650111245</v>
      </c>
      <c r="N173">
        <f>100</f>
        <v>100</v>
      </c>
    </row>
    <row r="174" spans="1:14" x14ac:dyDescent="0.2">
      <c r="A174" t="s">
        <v>37</v>
      </c>
      <c r="B174" t="s">
        <v>35</v>
      </c>
      <c r="C174" t="s">
        <v>60</v>
      </c>
      <c r="D174">
        <v>5</v>
      </c>
      <c r="E174" t="s">
        <v>38</v>
      </c>
      <c r="F174" t="s">
        <v>36</v>
      </c>
      <c r="G174" t="s">
        <v>80</v>
      </c>
      <c r="I174" s="18">
        <v>44869</v>
      </c>
      <c r="J174" s="6">
        <v>2.1800000000000002</v>
      </c>
      <c r="K174" s="6">
        <v>1.67</v>
      </c>
      <c r="L174" s="6">
        <v>1.41</v>
      </c>
      <c r="M174" s="16">
        <f t="shared" si="2"/>
        <v>4.0605776198031869</v>
      </c>
      <c r="N174">
        <f>100</f>
        <v>100</v>
      </c>
    </row>
    <row r="175" spans="1:14" x14ac:dyDescent="0.2">
      <c r="A175" t="s">
        <v>37</v>
      </c>
      <c r="B175" t="s">
        <v>35</v>
      </c>
      <c r="C175" t="s">
        <v>60</v>
      </c>
      <c r="D175">
        <v>6</v>
      </c>
      <c r="E175" t="s">
        <v>38</v>
      </c>
      <c r="F175" t="s">
        <v>36</v>
      </c>
      <c r="G175" t="s">
        <v>80</v>
      </c>
      <c r="I175" s="18">
        <v>44869</v>
      </c>
      <c r="J175" s="6">
        <v>2.1800000000000002</v>
      </c>
      <c r="K175" s="6">
        <v>0.99</v>
      </c>
      <c r="L175" s="6">
        <v>0.8</v>
      </c>
      <c r="M175" s="16">
        <f t="shared" si="2"/>
        <v>1.3714893691612615</v>
      </c>
      <c r="N175">
        <f>100</f>
        <v>100</v>
      </c>
    </row>
    <row r="176" spans="1:14" x14ac:dyDescent="0.2">
      <c r="A176" t="s">
        <v>37</v>
      </c>
      <c r="B176" t="s">
        <v>35</v>
      </c>
      <c r="C176" t="s">
        <v>60</v>
      </c>
      <c r="D176">
        <v>7</v>
      </c>
      <c r="E176" t="s">
        <v>38</v>
      </c>
      <c r="F176" t="s">
        <v>36</v>
      </c>
      <c r="G176" t="s">
        <v>80</v>
      </c>
      <c r="I176" s="18">
        <v>44869</v>
      </c>
      <c r="J176" s="6">
        <v>2.19</v>
      </c>
      <c r="K176" s="6">
        <v>1.84</v>
      </c>
      <c r="L176" s="6">
        <v>1.22</v>
      </c>
      <c r="M176" s="16">
        <f t="shared" si="2"/>
        <v>4.0263994479266199</v>
      </c>
      <c r="N176">
        <f>100</f>
        <v>100</v>
      </c>
    </row>
    <row r="177" spans="1:14" x14ac:dyDescent="0.2">
      <c r="A177" t="s">
        <v>37</v>
      </c>
      <c r="B177" t="s">
        <v>35</v>
      </c>
      <c r="C177" t="s">
        <v>60</v>
      </c>
      <c r="D177">
        <v>8</v>
      </c>
      <c r="E177" t="s">
        <v>38</v>
      </c>
      <c r="F177" t="s">
        <v>36</v>
      </c>
      <c r="G177" t="s">
        <v>80</v>
      </c>
      <c r="I177" s="18">
        <v>44869</v>
      </c>
      <c r="J177" s="6">
        <v>2.0499999999999998</v>
      </c>
      <c r="K177" s="6">
        <v>1.43</v>
      </c>
      <c r="L177" s="6">
        <v>1.1100000000000001</v>
      </c>
      <c r="M177" s="16">
        <f t="shared" si="2"/>
        <v>2.5968758303746755</v>
      </c>
      <c r="N177">
        <f>100</f>
        <v>100</v>
      </c>
    </row>
    <row r="178" spans="1:14" x14ac:dyDescent="0.2">
      <c r="A178" t="s">
        <v>37</v>
      </c>
      <c r="B178" t="s">
        <v>35</v>
      </c>
      <c r="C178" t="s">
        <v>61</v>
      </c>
      <c r="D178">
        <v>1</v>
      </c>
      <c r="E178" t="s">
        <v>38</v>
      </c>
      <c r="F178" t="s">
        <v>36</v>
      </c>
      <c r="G178" t="s">
        <v>80</v>
      </c>
      <c r="I178" s="18">
        <v>44867</v>
      </c>
      <c r="J178" s="6">
        <v>1.94</v>
      </c>
      <c r="K178" s="6">
        <v>1.76</v>
      </c>
      <c r="L178" s="6">
        <v>1.34</v>
      </c>
      <c r="M178" s="16">
        <f t="shared" si="2"/>
        <v>3.6606230298709974</v>
      </c>
      <c r="N178">
        <f>100</f>
        <v>100</v>
      </c>
    </row>
    <row r="179" spans="1:14" x14ac:dyDescent="0.2">
      <c r="A179" t="s">
        <v>37</v>
      </c>
      <c r="B179" t="s">
        <v>35</v>
      </c>
      <c r="C179" t="s">
        <v>61</v>
      </c>
      <c r="D179">
        <v>2</v>
      </c>
      <c r="E179" t="s">
        <v>38</v>
      </c>
      <c r="F179" t="s">
        <v>36</v>
      </c>
      <c r="G179" t="s">
        <v>80</v>
      </c>
      <c r="I179" s="18">
        <v>44867</v>
      </c>
      <c r="J179" s="6">
        <v>1.79</v>
      </c>
      <c r="K179" s="6">
        <v>1.1499999999999999</v>
      </c>
      <c r="L179" s="6">
        <v>1.51</v>
      </c>
      <c r="M179" s="16">
        <f t="shared" si="2"/>
        <v>2.486830552108406</v>
      </c>
      <c r="N179">
        <f>100</f>
        <v>100</v>
      </c>
    </row>
    <row r="180" spans="1:14" x14ac:dyDescent="0.2">
      <c r="A180" t="s">
        <v>37</v>
      </c>
      <c r="B180" t="s">
        <v>35</v>
      </c>
      <c r="C180" t="s">
        <v>61</v>
      </c>
      <c r="D180">
        <v>3</v>
      </c>
      <c r="E180" t="s">
        <v>38</v>
      </c>
      <c r="F180" t="s">
        <v>36</v>
      </c>
      <c r="G180" t="s">
        <v>80</v>
      </c>
      <c r="I180" s="18">
        <v>44867</v>
      </c>
      <c r="J180" s="6">
        <v>2.29</v>
      </c>
      <c r="K180" s="6">
        <v>1.41</v>
      </c>
      <c r="L180" s="6">
        <v>1.53</v>
      </c>
      <c r="M180" s="16">
        <f t="shared" si="2"/>
        <v>3.8865121810439001</v>
      </c>
      <c r="N180">
        <f>100</f>
        <v>100</v>
      </c>
    </row>
    <row r="181" spans="1:14" x14ac:dyDescent="0.2">
      <c r="A181" t="s">
        <v>37</v>
      </c>
      <c r="B181" t="s">
        <v>35</v>
      </c>
      <c r="C181" t="s">
        <v>61</v>
      </c>
      <c r="D181">
        <v>4</v>
      </c>
      <c r="E181" t="s">
        <v>38</v>
      </c>
      <c r="F181" t="s">
        <v>36</v>
      </c>
      <c r="G181" t="s">
        <v>80</v>
      </c>
      <c r="I181" s="18">
        <v>44867</v>
      </c>
      <c r="J181" s="6">
        <v>2.62</v>
      </c>
      <c r="K181" s="6">
        <v>2.02</v>
      </c>
      <c r="L181" s="6">
        <v>1.2</v>
      </c>
      <c r="M181" s="16">
        <f t="shared" si="2"/>
        <v>5.3338761178774163</v>
      </c>
      <c r="N181">
        <f>100</f>
        <v>100</v>
      </c>
    </row>
    <row r="182" spans="1:14" x14ac:dyDescent="0.2">
      <c r="A182" t="s">
        <v>37</v>
      </c>
      <c r="B182" t="s">
        <v>35</v>
      </c>
      <c r="C182" t="s">
        <v>61</v>
      </c>
      <c r="D182">
        <v>5</v>
      </c>
      <c r="E182" t="s">
        <v>38</v>
      </c>
      <c r="F182" t="s">
        <v>36</v>
      </c>
      <c r="G182" t="s">
        <v>80</v>
      </c>
      <c r="I182" s="18">
        <v>44867</v>
      </c>
      <c r="J182" s="6">
        <v>2.39</v>
      </c>
      <c r="K182" s="6">
        <v>1.06</v>
      </c>
      <c r="L182" s="6">
        <v>0.88</v>
      </c>
      <c r="M182" s="16">
        <f t="shared" si="2"/>
        <v>1.7661649053381752</v>
      </c>
      <c r="N182">
        <f>100</f>
        <v>100</v>
      </c>
    </row>
    <row r="183" spans="1:14" x14ac:dyDescent="0.2">
      <c r="A183" t="s">
        <v>37</v>
      </c>
      <c r="B183" t="s">
        <v>35</v>
      </c>
      <c r="C183" t="s">
        <v>61</v>
      </c>
      <c r="D183">
        <v>6</v>
      </c>
      <c r="E183" t="s">
        <v>38</v>
      </c>
      <c r="F183" t="s">
        <v>36</v>
      </c>
      <c r="G183" t="s">
        <v>80</v>
      </c>
      <c r="I183" s="18">
        <v>44867</v>
      </c>
      <c r="J183" s="6">
        <v>2.21</v>
      </c>
      <c r="K183" s="6">
        <v>1.05</v>
      </c>
      <c r="L183" s="6">
        <v>1.21</v>
      </c>
      <c r="M183" s="16">
        <f t="shared" si="2"/>
        <v>2.2163535618012649</v>
      </c>
      <c r="N183">
        <f>100</f>
        <v>100</v>
      </c>
    </row>
    <row r="184" spans="1:14" x14ac:dyDescent="0.2">
      <c r="A184" t="s">
        <v>37</v>
      </c>
      <c r="B184" t="s">
        <v>35</v>
      </c>
      <c r="C184" t="s">
        <v>61</v>
      </c>
      <c r="D184">
        <v>7</v>
      </c>
      <c r="E184" t="s">
        <v>38</v>
      </c>
      <c r="F184" t="s">
        <v>36</v>
      </c>
      <c r="G184" t="s">
        <v>80</v>
      </c>
      <c r="I184" s="18">
        <v>44867</v>
      </c>
      <c r="J184" s="6">
        <v>1.59</v>
      </c>
      <c r="K184" s="6">
        <v>1.34</v>
      </c>
      <c r="L184" s="6">
        <v>0.98</v>
      </c>
      <c r="M184" s="16">
        <f t="shared" si="2"/>
        <v>1.6803625121814949</v>
      </c>
      <c r="N184">
        <f>100</f>
        <v>100</v>
      </c>
    </row>
    <row r="185" spans="1:14" x14ac:dyDescent="0.2">
      <c r="A185" t="s">
        <v>37</v>
      </c>
      <c r="B185" t="s">
        <v>35</v>
      </c>
      <c r="C185" t="s">
        <v>61</v>
      </c>
      <c r="D185">
        <v>8</v>
      </c>
      <c r="E185" t="s">
        <v>38</v>
      </c>
      <c r="F185" t="s">
        <v>36</v>
      </c>
      <c r="G185" t="s">
        <v>80</v>
      </c>
      <c r="I185" s="18">
        <v>44867</v>
      </c>
      <c r="J185" s="6">
        <v>1.87</v>
      </c>
      <c r="K185" s="6">
        <v>1.38</v>
      </c>
      <c r="L185" s="6">
        <v>1.45</v>
      </c>
      <c r="M185" s="16">
        <f t="shared" si="2"/>
        <v>2.9406569765148127</v>
      </c>
      <c r="N185">
        <f>100</f>
        <v>100</v>
      </c>
    </row>
    <row r="186" spans="1:14" x14ac:dyDescent="0.2">
      <c r="A186" t="s">
        <v>37</v>
      </c>
      <c r="B186" t="s">
        <v>35</v>
      </c>
      <c r="C186" t="s">
        <v>62</v>
      </c>
      <c r="D186">
        <v>1</v>
      </c>
      <c r="E186" t="s">
        <v>38</v>
      </c>
      <c r="F186" t="s">
        <v>36</v>
      </c>
      <c r="G186" t="s">
        <v>80</v>
      </c>
      <c r="I186" s="18">
        <v>44869</v>
      </c>
      <c r="J186" s="6">
        <v>2.81</v>
      </c>
      <c r="K186" s="6">
        <v>1.55</v>
      </c>
      <c r="L186" s="6">
        <v>0.91</v>
      </c>
      <c r="M186" s="16">
        <f t="shared" si="2"/>
        <v>3.3389231567452384</v>
      </c>
      <c r="N186">
        <f>100</f>
        <v>100</v>
      </c>
    </row>
    <row r="187" spans="1:14" x14ac:dyDescent="0.2">
      <c r="A187" t="s">
        <v>37</v>
      </c>
      <c r="B187" t="s">
        <v>35</v>
      </c>
      <c r="C187" t="s">
        <v>62</v>
      </c>
      <c r="D187">
        <v>2</v>
      </c>
      <c r="E187" t="s">
        <v>38</v>
      </c>
      <c r="F187" t="s">
        <v>36</v>
      </c>
      <c r="G187" t="s">
        <v>80</v>
      </c>
      <c r="I187" s="18">
        <v>44869</v>
      </c>
      <c r="J187" s="6">
        <v>2.6</v>
      </c>
      <c r="K187" s="6">
        <v>1.5</v>
      </c>
      <c r="L187" s="6">
        <v>1.1599999999999999</v>
      </c>
      <c r="M187" s="16">
        <f t="shared" si="2"/>
        <v>3.6121561092077403</v>
      </c>
      <c r="N187">
        <f>100</f>
        <v>100</v>
      </c>
    </row>
    <row r="188" spans="1:14" x14ac:dyDescent="0.2">
      <c r="A188" t="s">
        <v>37</v>
      </c>
      <c r="B188" t="s">
        <v>35</v>
      </c>
      <c r="C188" t="s">
        <v>62</v>
      </c>
      <c r="D188">
        <v>3</v>
      </c>
      <c r="E188" t="s">
        <v>38</v>
      </c>
      <c r="F188" t="s">
        <v>36</v>
      </c>
      <c r="G188" t="s">
        <v>80</v>
      </c>
      <c r="I188" s="18">
        <v>44869</v>
      </c>
      <c r="J188" s="6">
        <v>2.11</v>
      </c>
      <c r="K188" s="6">
        <v>1.2</v>
      </c>
      <c r="L188" s="6">
        <v>0.97</v>
      </c>
      <c r="M188" s="16">
        <f t="shared" si="2"/>
        <v>1.9508856446307337</v>
      </c>
      <c r="N188">
        <f>100</f>
        <v>100</v>
      </c>
    </row>
    <row r="189" spans="1:14" x14ac:dyDescent="0.2">
      <c r="A189" t="s">
        <v>37</v>
      </c>
      <c r="B189" t="s">
        <v>35</v>
      </c>
      <c r="C189" t="s">
        <v>62</v>
      </c>
      <c r="D189">
        <v>4</v>
      </c>
      <c r="E189" t="s">
        <v>38</v>
      </c>
      <c r="F189" t="s">
        <v>36</v>
      </c>
      <c r="G189" t="s">
        <v>80</v>
      </c>
      <c r="I189" s="18">
        <v>44869</v>
      </c>
      <c r="J189" s="6">
        <v>2.29</v>
      </c>
      <c r="K189" s="6">
        <v>2.04</v>
      </c>
      <c r="L189" s="6">
        <v>1.59</v>
      </c>
      <c r="M189" s="16">
        <f t="shared" si="2"/>
        <v>5.9248672264331264</v>
      </c>
      <c r="N189">
        <f>100</f>
        <v>100</v>
      </c>
    </row>
    <row r="190" spans="1:14" x14ac:dyDescent="0.2">
      <c r="A190" t="s">
        <v>37</v>
      </c>
      <c r="B190" t="s">
        <v>35</v>
      </c>
      <c r="C190" t="s">
        <v>62</v>
      </c>
      <c r="D190">
        <v>5</v>
      </c>
      <c r="E190" t="s">
        <v>38</v>
      </c>
      <c r="F190" t="s">
        <v>36</v>
      </c>
      <c r="G190" t="s">
        <v>80</v>
      </c>
      <c r="I190" s="18">
        <v>44869</v>
      </c>
      <c r="J190" s="6">
        <v>2.73</v>
      </c>
      <c r="K190" s="6">
        <v>1.78</v>
      </c>
      <c r="L190" s="6">
        <v>1.46</v>
      </c>
      <c r="M190" s="16">
        <f t="shared" si="2"/>
        <v>5.6270731062553194</v>
      </c>
      <c r="N190">
        <f>100</f>
        <v>100</v>
      </c>
    </row>
    <row r="191" spans="1:14" x14ac:dyDescent="0.2">
      <c r="A191" t="s">
        <v>37</v>
      </c>
      <c r="B191" t="s">
        <v>35</v>
      </c>
      <c r="C191" t="s">
        <v>62</v>
      </c>
      <c r="D191">
        <v>6</v>
      </c>
      <c r="E191" t="s">
        <v>38</v>
      </c>
      <c r="F191" t="s">
        <v>36</v>
      </c>
      <c r="G191" t="s">
        <v>80</v>
      </c>
      <c r="I191" s="18">
        <v>44869</v>
      </c>
      <c r="J191" s="6">
        <v>1.86</v>
      </c>
      <c r="K191" s="6">
        <v>1.43</v>
      </c>
      <c r="L191" s="6">
        <v>1.27</v>
      </c>
      <c r="M191" s="16">
        <f t="shared" si="2"/>
        <v>2.6623819641928406</v>
      </c>
      <c r="N191">
        <f>100</f>
        <v>100</v>
      </c>
    </row>
    <row r="192" spans="1:14" x14ac:dyDescent="0.2">
      <c r="A192" t="s">
        <v>37</v>
      </c>
      <c r="B192" t="s">
        <v>35</v>
      </c>
      <c r="C192" t="s">
        <v>62</v>
      </c>
      <c r="D192">
        <v>7</v>
      </c>
      <c r="E192" t="s">
        <v>38</v>
      </c>
      <c r="F192" t="s">
        <v>36</v>
      </c>
      <c r="G192" t="s">
        <v>80</v>
      </c>
      <c r="I192" s="18">
        <v>44869</v>
      </c>
      <c r="J192" s="6">
        <v>2.48</v>
      </c>
      <c r="K192" s="6">
        <v>2.44</v>
      </c>
      <c r="L192" s="6">
        <v>1.64</v>
      </c>
      <c r="M192" s="16">
        <f t="shared" si="2"/>
        <v>8.1059122320511552</v>
      </c>
      <c r="N192">
        <f>100</f>
        <v>100</v>
      </c>
    </row>
    <row r="193" spans="1:17" x14ac:dyDescent="0.2">
      <c r="A193" t="s">
        <v>37</v>
      </c>
      <c r="B193" t="s">
        <v>35</v>
      </c>
      <c r="C193" t="s">
        <v>62</v>
      </c>
      <c r="D193">
        <v>8</v>
      </c>
      <c r="E193" t="s">
        <v>38</v>
      </c>
      <c r="F193" t="s">
        <v>36</v>
      </c>
      <c r="G193" t="s">
        <v>80</v>
      </c>
      <c r="I193" s="18">
        <v>44869</v>
      </c>
      <c r="J193" s="6">
        <v>1.95</v>
      </c>
      <c r="K193" s="6">
        <v>1.51</v>
      </c>
      <c r="L193" s="6">
        <v>1.38</v>
      </c>
      <c r="M193" s="16">
        <f t="shared" si="2"/>
        <v>3.1978654502495152</v>
      </c>
      <c r="N193">
        <f>100</f>
        <v>100</v>
      </c>
    </row>
    <row r="194" spans="1:17" x14ac:dyDescent="0.2">
      <c r="A194" t="s">
        <v>37</v>
      </c>
      <c r="B194" t="s">
        <v>35</v>
      </c>
      <c r="C194" t="s">
        <v>63</v>
      </c>
      <c r="D194">
        <v>1</v>
      </c>
      <c r="E194" t="s">
        <v>38</v>
      </c>
      <c r="F194" t="s">
        <v>36</v>
      </c>
      <c r="G194" t="s">
        <v>80</v>
      </c>
      <c r="I194" s="18">
        <v>44867</v>
      </c>
      <c r="J194" s="6">
        <v>1.88</v>
      </c>
      <c r="K194" s="6">
        <v>1.65</v>
      </c>
      <c r="L194" s="6">
        <v>1.1200000000000001</v>
      </c>
      <c r="M194" s="16">
        <f t="shared" ref="M194:M257" si="3">IF(N194=0,"",PI()*((K194+L194)/4)^2*J194)</f>
        <v>2.8323523369281718</v>
      </c>
      <c r="N194">
        <f>100</f>
        <v>100</v>
      </c>
    </row>
    <row r="195" spans="1:17" x14ac:dyDescent="0.2">
      <c r="A195" t="s">
        <v>37</v>
      </c>
      <c r="B195" t="s">
        <v>35</v>
      </c>
      <c r="C195" t="s">
        <v>63</v>
      </c>
      <c r="D195">
        <v>2</v>
      </c>
      <c r="E195" t="s">
        <v>38</v>
      </c>
      <c r="F195" t="s">
        <v>36</v>
      </c>
      <c r="G195" t="s">
        <v>80</v>
      </c>
      <c r="I195" s="18">
        <v>44867</v>
      </c>
      <c r="J195" s="6">
        <v>2.3199999999999998</v>
      </c>
      <c r="K195" s="6">
        <v>1.42</v>
      </c>
      <c r="L195" s="6">
        <v>1.1299999999999999</v>
      </c>
      <c r="M195" s="16">
        <f t="shared" si="3"/>
        <v>2.9620899033453059</v>
      </c>
      <c r="N195">
        <f>100</f>
        <v>100</v>
      </c>
    </row>
    <row r="196" spans="1:17" x14ac:dyDescent="0.2">
      <c r="A196" t="s">
        <v>37</v>
      </c>
      <c r="B196" t="s">
        <v>35</v>
      </c>
      <c r="C196" t="s">
        <v>63</v>
      </c>
      <c r="D196">
        <v>3</v>
      </c>
      <c r="E196" t="s">
        <v>38</v>
      </c>
      <c r="F196" t="s">
        <v>36</v>
      </c>
      <c r="G196" t="s">
        <v>80</v>
      </c>
      <c r="I196" s="18">
        <v>44867</v>
      </c>
      <c r="J196" s="6">
        <v>2.06</v>
      </c>
      <c r="K196" s="6">
        <v>1.72</v>
      </c>
      <c r="L196" s="6">
        <v>1.1000000000000001</v>
      </c>
      <c r="M196" s="16">
        <f t="shared" si="3"/>
        <v>3.2165871826199623</v>
      </c>
      <c r="N196">
        <f>100</f>
        <v>100</v>
      </c>
    </row>
    <row r="197" spans="1:17" x14ac:dyDescent="0.2">
      <c r="A197" t="s">
        <v>37</v>
      </c>
      <c r="B197" t="s">
        <v>35</v>
      </c>
      <c r="C197" t="s">
        <v>63</v>
      </c>
      <c r="D197">
        <v>4</v>
      </c>
      <c r="E197" t="s">
        <v>38</v>
      </c>
      <c r="F197" t="s">
        <v>36</v>
      </c>
      <c r="G197" t="s">
        <v>80</v>
      </c>
      <c r="I197" s="18">
        <v>44867</v>
      </c>
      <c r="J197" s="6">
        <v>1.97</v>
      </c>
      <c r="K197" s="6">
        <v>1.94</v>
      </c>
      <c r="L197" s="6">
        <v>0.96</v>
      </c>
      <c r="M197" s="16">
        <f t="shared" si="3"/>
        <v>3.2530602879299759</v>
      </c>
      <c r="N197">
        <f>100</f>
        <v>100</v>
      </c>
    </row>
    <row r="198" spans="1:17" x14ac:dyDescent="0.2">
      <c r="A198" t="s">
        <v>37</v>
      </c>
      <c r="B198" t="s">
        <v>35</v>
      </c>
      <c r="C198" t="s">
        <v>63</v>
      </c>
      <c r="D198">
        <v>5</v>
      </c>
      <c r="E198" t="s">
        <v>38</v>
      </c>
      <c r="F198" t="s">
        <v>36</v>
      </c>
      <c r="G198" t="s">
        <v>80</v>
      </c>
      <c r="I198" s="18">
        <v>44867</v>
      </c>
      <c r="J198" s="6">
        <v>2.13</v>
      </c>
      <c r="K198" s="6">
        <v>2.2799999999999998</v>
      </c>
      <c r="L198" s="6">
        <v>1.5</v>
      </c>
      <c r="M198" s="16">
        <f t="shared" si="3"/>
        <v>5.9757592602754119</v>
      </c>
      <c r="N198">
        <f>100</f>
        <v>100</v>
      </c>
    </row>
    <row r="199" spans="1:17" x14ac:dyDescent="0.2">
      <c r="A199" t="s">
        <v>37</v>
      </c>
      <c r="B199" t="s">
        <v>35</v>
      </c>
      <c r="C199" t="s">
        <v>63</v>
      </c>
      <c r="D199">
        <v>6</v>
      </c>
      <c r="E199" t="s">
        <v>38</v>
      </c>
      <c r="F199" t="s">
        <v>36</v>
      </c>
      <c r="G199" t="s">
        <v>80</v>
      </c>
      <c r="I199" s="18">
        <v>44867</v>
      </c>
      <c r="J199" s="6">
        <v>2.6</v>
      </c>
      <c r="K199" s="6">
        <v>2.2000000000000002</v>
      </c>
      <c r="L199" s="6">
        <v>0.89</v>
      </c>
      <c r="M199" s="16">
        <f t="shared" si="3"/>
        <v>4.874389132557865</v>
      </c>
      <c r="N199">
        <f>100</f>
        <v>100</v>
      </c>
    </row>
    <row r="200" spans="1:17" x14ac:dyDescent="0.2">
      <c r="A200" t="s">
        <v>37</v>
      </c>
      <c r="B200" t="s">
        <v>35</v>
      </c>
      <c r="C200" t="s">
        <v>63</v>
      </c>
      <c r="D200">
        <v>7</v>
      </c>
      <c r="E200" t="s">
        <v>38</v>
      </c>
      <c r="F200" t="s">
        <v>36</v>
      </c>
      <c r="G200" t="s">
        <v>80</v>
      </c>
      <c r="I200" s="18">
        <v>44867</v>
      </c>
      <c r="J200" s="6">
        <v>2.4500000000000002</v>
      </c>
      <c r="K200" s="6">
        <v>2.29</v>
      </c>
      <c r="L200" s="6">
        <v>1.02</v>
      </c>
      <c r="M200" s="16">
        <f t="shared" si="3"/>
        <v>5.2705017510242556</v>
      </c>
      <c r="N200">
        <f>100</f>
        <v>100</v>
      </c>
    </row>
    <row r="201" spans="1:17" x14ac:dyDescent="0.2">
      <c r="A201" t="s">
        <v>37</v>
      </c>
      <c r="B201" t="s">
        <v>35</v>
      </c>
      <c r="C201" t="s">
        <v>63</v>
      </c>
      <c r="D201">
        <v>8</v>
      </c>
      <c r="E201" t="s">
        <v>38</v>
      </c>
      <c r="F201" t="s">
        <v>36</v>
      </c>
      <c r="G201" t="s">
        <v>80</v>
      </c>
      <c r="I201" s="18">
        <v>44867</v>
      </c>
      <c r="J201" s="6">
        <v>2.2400000000000002</v>
      </c>
      <c r="K201" s="6">
        <v>1.22</v>
      </c>
      <c r="L201" s="6">
        <v>1.41</v>
      </c>
      <c r="M201" s="16">
        <f t="shared" si="3"/>
        <v>3.0422115115861335</v>
      </c>
      <c r="N201">
        <f>100</f>
        <v>100</v>
      </c>
    </row>
    <row r="202" spans="1:17" x14ac:dyDescent="0.2">
      <c r="A202" t="s">
        <v>37</v>
      </c>
      <c r="B202" t="s">
        <v>35</v>
      </c>
      <c r="C202" t="s">
        <v>64</v>
      </c>
      <c r="D202">
        <v>1</v>
      </c>
      <c r="E202" t="s">
        <v>38</v>
      </c>
      <c r="F202" t="s">
        <v>36</v>
      </c>
      <c r="G202" t="s">
        <v>80</v>
      </c>
      <c r="I202" s="18">
        <v>44869</v>
      </c>
      <c r="J202" s="6">
        <v>2.52</v>
      </c>
      <c r="K202" s="6">
        <v>1.34</v>
      </c>
      <c r="L202" s="6">
        <v>1.35</v>
      </c>
      <c r="M202" s="16">
        <f t="shared" si="3"/>
        <v>3.5804283796009746</v>
      </c>
      <c r="N202">
        <f>100</f>
        <v>100</v>
      </c>
    </row>
    <row r="203" spans="1:17" x14ac:dyDescent="0.2">
      <c r="A203" t="s">
        <v>37</v>
      </c>
      <c r="B203" t="s">
        <v>35</v>
      </c>
      <c r="C203" t="s">
        <v>64</v>
      </c>
      <c r="D203">
        <v>2</v>
      </c>
      <c r="E203" t="s">
        <v>38</v>
      </c>
      <c r="F203" t="s">
        <v>36</v>
      </c>
      <c r="G203" t="s">
        <v>80</v>
      </c>
      <c r="I203" s="18">
        <v>44869</v>
      </c>
      <c r="J203" s="6">
        <v>1.88</v>
      </c>
      <c r="K203" s="6">
        <v>1.73</v>
      </c>
      <c r="L203" s="6">
        <v>0.97</v>
      </c>
      <c r="M203" s="16">
        <f t="shared" si="3"/>
        <v>2.6910097272486775</v>
      </c>
      <c r="N203">
        <f>100</f>
        <v>100</v>
      </c>
    </row>
    <row r="204" spans="1:17" x14ac:dyDescent="0.2">
      <c r="A204" t="s">
        <v>37</v>
      </c>
      <c r="B204" t="s">
        <v>35</v>
      </c>
      <c r="C204" t="s">
        <v>64</v>
      </c>
      <c r="D204">
        <v>3</v>
      </c>
      <c r="E204" t="s">
        <v>38</v>
      </c>
      <c r="F204" t="s">
        <v>36</v>
      </c>
      <c r="G204" t="s">
        <v>80</v>
      </c>
      <c r="I204" s="18">
        <v>44869</v>
      </c>
      <c r="J204" s="6">
        <v>2.15</v>
      </c>
      <c r="K204" s="6">
        <v>1.29</v>
      </c>
      <c r="L204" s="6">
        <v>1.4</v>
      </c>
      <c r="M204" s="16">
        <f t="shared" si="3"/>
        <v>3.054730561961148</v>
      </c>
      <c r="N204">
        <f>100</f>
        <v>100</v>
      </c>
    </row>
    <row r="205" spans="1:17" x14ac:dyDescent="0.2">
      <c r="A205" t="s">
        <v>37</v>
      </c>
      <c r="B205" t="s">
        <v>35</v>
      </c>
      <c r="C205" t="s">
        <v>64</v>
      </c>
      <c r="D205">
        <v>4</v>
      </c>
      <c r="E205" t="s">
        <v>38</v>
      </c>
      <c r="F205" t="s">
        <v>36</v>
      </c>
      <c r="G205" t="s">
        <v>80</v>
      </c>
      <c r="I205" s="18">
        <v>44869</v>
      </c>
      <c r="J205" s="6">
        <v>2.75</v>
      </c>
      <c r="K205" s="6">
        <v>1.54</v>
      </c>
      <c r="L205" s="6">
        <v>1.0900000000000001</v>
      </c>
      <c r="M205" s="16">
        <f t="shared" si="3"/>
        <v>3.7348578825276189</v>
      </c>
      <c r="N205">
        <f>100</f>
        <v>100</v>
      </c>
      <c r="Q205" t="s">
        <v>81</v>
      </c>
    </row>
    <row r="206" spans="1:17" x14ac:dyDescent="0.2">
      <c r="A206" t="s">
        <v>37</v>
      </c>
      <c r="B206" t="s">
        <v>35</v>
      </c>
      <c r="C206" t="s">
        <v>64</v>
      </c>
      <c r="D206">
        <v>5</v>
      </c>
      <c r="E206" t="s">
        <v>38</v>
      </c>
      <c r="F206" t="s">
        <v>36</v>
      </c>
      <c r="G206" t="s">
        <v>80</v>
      </c>
      <c r="I206" s="18">
        <v>44869</v>
      </c>
      <c r="J206" s="6">
        <v>2.17</v>
      </c>
      <c r="K206" s="6">
        <v>1.4</v>
      </c>
      <c r="L206" s="6">
        <v>1.18</v>
      </c>
      <c r="M206" s="16">
        <f t="shared" si="3"/>
        <v>2.8361489516500353</v>
      </c>
      <c r="N206">
        <f>100</f>
        <v>100</v>
      </c>
    </row>
    <row r="207" spans="1:17" x14ac:dyDescent="0.2">
      <c r="A207" t="s">
        <v>37</v>
      </c>
      <c r="B207" t="s">
        <v>35</v>
      </c>
      <c r="C207" t="s">
        <v>64</v>
      </c>
      <c r="D207">
        <v>6</v>
      </c>
      <c r="E207" t="s">
        <v>38</v>
      </c>
      <c r="F207" t="s">
        <v>36</v>
      </c>
      <c r="G207" t="s">
        <v>80</v>
      </c>
      <c r="I207" s="18">
        <v>44869</v>
      </c>
      <c r="J207" s="6">
        <v>2.4900000000000002</v>
      </c>
      <c r="K207" s="6">
        <v>1.49</v>
      </c>
      <c r="L207" s="6">
        <v>1.96</v>
      </c>
      <c r="M207" s="16">
        <f t="shared" si="3"/>
        <v>5.8192555207992358</v>
      </c>
      <c r="N207">
        <f>100</f>
        <v>100</v>
      </c>
    </row>
    <row r="208" spans="1:17" x14ac:dyDescent="0.2">
      <c r="A208" t="s">
        <v>37</v>
      </c>
      <c r="B208" t="s">
        <v>35</v>
      </c>
      <c r="C208" t="s">
        <v>64</v>
      </c>
      <c r="D208">
        <v>7</v>
      </c>
      <c r="E208" t="s">
        <v>38</v>
      </c>
      <c r="F208" t="s">
        <v>36</v>
      </c>
      <c r="G208" t="s">
        <v>80</v>
      </c>
      <c r="I208" s="18">
        <v>44869</v>
      </c>
      <c r="J208" s="6">
        <v>1.96</v>
      </c>
      <c r="K208" s="6">
        <v>1.67</v>
      </c>
      <c r="L208" s="6">
        <v>1.35</v>
      </c>
      <c r="M208" s="16">
        <f t="shared" si="3"/>
        <v>3.5099412506305425</v>
      </c>
      <c r="N208">
        <f>100</f>
        <v>100</v>
      </c>
    </row>
    <row r="209" spans="1:14" x14ac:dyDescent="0.2">
      <c r="A209" t="s">
        <v>37</v>
      </c>
      <c r="B209" t="s">
        <v>35</v>
      </c>
      <c r="C209" t="s">
        <v>64</v>
      </c>
      <c r="D209">
        <v>8</v>
      </c>
      <c r="E209" t="s">
        <v>38</v>
      </c>
      <c r="F209" t="s">
        <v>36</v>
      </c>
      <c r="G209" t="s">
        <v>80</v>
      </c>
      <c r="I209" s="18">
        <v>44869</v>
      </c>
      <c r="J209" s="6">
        <v>1.82</v>
      </c>
      <c r="K209" s="6">
        <v>1.21</v>
      </c>
      <c r="L209" s="6">
        <v>1.2</v>
      </c>
      <c r="M209" s="16">
        <f t="shared" si="3"/>
        <v>2.0755603381370675</v>
      </c>
      <c r="N209">
        <f>100</f>
        <v>100</v>
      </c>
    </row>
    <row r="210" spans="1:14" x14ac:dyDescent="0.2">
      <c r="A210" t="s">
        <v>37</v>
      </c>
      <c r="B210" t="s">
        <v>35</v>
      </c>
      <c r="C210" t="s">
        <v>65</v>
      </c>
      <c r="D210">
        <v>1</v>
      </c>
      <c r="E210" t="s">
        <v>38</v>
      </c>
      <c r="F210" t="s">
        <v>36</v>
      </c>
      <c r="G210" t="s">
        <v>80</v>
      </c>
      <c r="I210" s="18">
        <v>44869</v>
      </c>
      <c r="J210" s="6">
        <v>2.5299999999999998</v>
      </c>
      <c r="K210" s="6">
        <v>2.5099999999999998</v>
      </c>
      <c r="L210" s="6">
        <v>1.57</v>
      </c>
      <c r="M210" s="16">
        <f t="shared" si="3"/>
        <v>8.2693378818908965</v>
      </c>
      <c r="N210">
        <f>100</f>
        <v>100</v>
      </c>
    </row>
    <row r="211" spans="1:14" x14ac:dyDescent="0.2">
      <c r="A211" t="s">
        <v>37</v>
      </c>
      <c r="B211" t="s">
        <v>35</v>
      </c>
      <c r="C211" t="s">
        <v>65</v>
      </c>
      <c r="D211">
        <v>2</v>
      </c>
      <c r="E211" t="s">
        <v>38</v>
      </c>
      <c r="F211" t="s">
        <v>36</v>
      </c>
      <c r="G211" t="s">
        <v>80</v>
      </c>
      <c r="I211" s="18">
        <v>44869</v>
      </c>
      <c r="J211" s="6">
        <v>1.9</v>
      </c>
      <c r="K211" s="6">
        <v>1.54</v>
      </c>
      <c r="L211" s="6">
        <v>1.08</v>
      </c>
      <c r="M211" s="16">
        <f t="shared" si="3"/>
        <v>2.5608613975920864</v>
      </c>
      <c r="N211">
        <f>100</f>
        <v>100</v>
      </c>
    </row>
    <row r="212" spans="1:14" x14ac:dyDescent="0.2">
      <c r="A212" t="s">
        <v>37</v>
      </c>
      <c r="B212" t="s">
        <v>35</v>
      </c>
      <c r="C212" t="s">
        <v>65</v>
      </c>
      <c r="D212">
        <v>3</v>
      </c>
      <c r="E212" t="s">
        <v>38</v>
      </c>
      <c r="F212" t="s">
        <v>36</v>
      </c>
      <c r="G212" t="s">
        <v>80</v>
      </c>
      <c r="I212" s="18">
        <v>44869</v>
      </c>
      <c r="J212" s="6">
        <v>1.86</v>
      </c>
      <c r="K212" s="6">
        <v>1.68</v>
      </c>
      <c r="L212" s="6">
        <v>1.84</v>
      </c>
      <c r="M212" s="16">
        <f t="shared" si="3"/>
        <v>4.5250997927482812</v>
      </c>
      <c r="N212">
        <f>100</f>
        <v>100</v>
      </c>
    </row>
    <row r="213" spans="1:14" x14ac:dyDescent="0.2">
      <c r="A213" t="s">
        <v>37</v>
      </c>
      <c r="B213" t="s">
        <v>35</v>
      </c>
      <c r="C213" t="s">
        <v>65</v>
      </c>
      <c r="D213">
        <v>4</v>
      </c>
      <c r="E213" t="s">
        <v>38</v>
      </c>
      <c r="F213" t="s">
        <v>36</v>
      </c>
      <c r="G213" t="s">
        <v>80</v>
      </c>
      <c r="I213" s="18">
        <v>44869</v>
      </c>
      <c r="J213" s="6">
        <v>2.41</v>
      </c>
      <c r="K213" s="6">
        <v>2.2200000000000002</v>
      </c>
      <c r="L213" s="6">
        <v>1.1100000000000001</v>
      </c>
      <c r="M213" s="16">
        <f t="shared" si="3"/>
        <v>5.2472940206940244</v>
      </c>
      <c r="N213">
        <f>100</f>
        <v>100</v>
      </c>
    </row>
    <row r="214" spans="1:14" x14ac:dyDescent="0.2">
      <c r="A214" t="s">
        <v>37</v>
      </c>
      <c r="B214" t="s">
        <v>35</v>
      </c>
      <c r="C214" t="s">
        <v>65</v>
      </c>
      <c r="D214">
        <v>5</v>
      </c>
      <c r="E214" t="s">
        <v>38</v>
      </c>
      <c r="F214" t="s">
        <v>36</v>
      </c>
      <c r="G214" t="s">
        <v>80</v>
      </c>
      <c r="I214" s="18">
        <v>44869</v>
      </c>
      <c r="J214" s="6">
        <v>2.3199999999999998</v>
      </c>
      <c r="K214" s="6">
        <v>2.06</v>
      </c>
      <c r="L214" s="6">
        <v>1.7</v>
      </c>
      <c r="M214" s="16">
        <f t="shared" si="3"/>
        <v>6.4401141434117024</v>
      </c>
      <c r="N214">
        <f>100</f>
        <v>100</v>
      </c>
    </row>
    <row r="215" spans="1:14" x14ac:dyDescent="0.2">
      <c r="A215" t="s">
        <v>37</v>
      </c>
      <c r="B215" t="s">
        <v>35</v>
      </c>
      <c r="C215" t="s">
        <v>65</v>
      </c>
      <c r="D215">
        <v>6</v>
      </c>
      <c r="E215" t="s">
        <v>38</v>
      </c>
      <c r="F215" t="s">
        <v>36</v>
      </c>
      <c r="G215" t="s">
        <v>80</v>
      </c>
      <c r="I215" s="18">
        <v>44869</v>
      </c>
      <c r="J215" s="6">
        <v>2.16</v>
      </c>
      <c r="K215" s="6">
        <v>2.27</v>
      </c>
      <c r="L215" s="6">
        <v>1.6</v>
      </c>
      <c r="M215" s="16">
        <f t="shared" si="3"/>
        <v>6.351928066829112</v>
      </c>
      <c r="N215">
        <f>100</f>
        <v>100</v>
      </c>
    </row>
    <row r="216" spans="1:14" x14ac:dyDescent="0.2">
      <c r="A216" t="s">
        <v>37</v>
      </c>
      <c r="B216" t="s">
        <v>35</v>
      </c>
      <c r="C216" t="s">
        <v>65</v>
      </c>
      <c r="D216">
        <v>7</v>
      </c>
      <c r="E216" t="s">
        <v>38</v>
      </c>
      <c r="F216" t="s">
        <v>36</v>
      </c>
      <c r="G216" t="s">
        <v>80</v>
      </c>
      <c r="I216" s="18">
        <v>44869</v>
      </c>
      <c r="J216" s="6">
        <v>2.73</v>
      </c>
      <c r="K216" s="6">
        <v>1.81</v>
      </c>
      <c r="L216" s="6">
        <v>1.05</v>
      </c>
      <c r="M216" s="16">
        <f t="shared" si="3"/>
        <v>4.3845457228248383</v>
      </c>
      <c r="N216">
        <f>100</f>
        <v>100</v>
      </c>
    </row>
    <row r="217" spans="1:14" x14ac:dyDescent="0.2">
      <c r="A217" t="s">
        <v>37</v>
      </c>
      <c r="B217" t="s">
        <v>35</v>
      </c>
      <c r="C217" t="s">
        <v>65</v>
      </c>
      <c r="D217">
        <v>8</v>
      </c>
      <c r="E217" t="s">
        <v>38</v>
      </c>
      <c r="F217" t="s">
        <v>36</v>
      </c>
      <c r="G217" t="s">
        <v>80</v>
      </c>
      <c r="I217" s="18">
        <v>44869</v>
      </c>
      <c r="J217" s="6">
        <v>2.1800000000000002</v>
      </c>
      <c r="K217" s="6">
        <v>1.76</v>
      </c>
      <c r="L217" s="6">
        <v>1.19</v>
      </c>
      <c r="M217" s="16">
        <f t="shared" si="3"/>
        <v>3.7250354967466306</v>
      </c>
      <c r="N217">
        <f>100</f>
        <v>100</v>
      </c>
    </row>
    <row r="218" spans="1:14" x14ac:dyDescent="0.2">
      <c r="A218" t="s">
        <v>37</v>
      </c>
      <c r="B218" t="s">
        <v>35</v>
      </c>
      <c r="C218" t="s">
        <v>66</v>
      </c>
      <c r="D218">
        <v>1</v>
      </c>
      <c r="E218" t="s">
        <v>38</v>
      </c>
      <c r="F218" t="s">
        <v>36</v>
      </c>
      <c r="G218" t="s">
        <v>80</v>
      </c>
      <c r="I218" s="18">
        <v>44867</v>
      </c>
      <c r="J218" s="6">
        <v>2.09</v>
      </c>
      <c r="K218" s="6">
        <v>1.46</v>
      </c>
      <c r="L218" s="6">
        <v>1.35</v>
      </c>
      <c r="M218" s="16">
        <f t="shared" si="3"/>
        <v>3.2403268238563538</v>
      </c>
      <c r="N218">
        <f>100</f>
        <v>100</v>
      </c>
    </row>
    <row r="219" spans="1:14" x14ac:dyDescent="0.2">
      <c r="A219" t="s">
        <v>37</v>
      </c>
      <c r="B219" t="s">
        <v>35</v>
      </c>
      <c r="C219" t="s">
        <v>66</v>
      </c>
      <c r="D219">
        <v>2</v>
      </c>
      <c r="E219" t="s">
        <v>38</v>
      </c>
      <c r="F219" t="s">
        <v>36</v>
      </c>
      <c r="G219" t="s">
        <v>80</v>
      </c>
      <c r="I219" s="18">
        <v>44867</v>
      </c>
      <c r="J219" s="6">
        <v>1.66</v>
      </c>
      <c r="K219" s="6">
        <v>1.31</v>
      </c>
      <c r="L219" s="6">
        <v>1.1599999999999999</v>
      </c>
      <c r="M219" s="16">
        <f t="shared" si="3"/>
        <v>1.9885287968546685</v>
      </c>
      <c r="N219">
        <f>100</f>
        <v>100</v>
      </c>
    </row>
    <row r="220" spans="1:14" x14ac:dyDescent="0.2">
      <c r="A220" t="s">
        <v>37</v>
      </c>
      <c r="B220" t="s">
        <v>35</v>
      </c>
      <c r="C220" t="s">
        <v>66</v>
      </c>
      <c r="D220">
        <v>3</v>
      </c>
      <c r="E220" t="s">
        <v>38</v>
      </c>
      <c r="F220" t="s">
        <v>36</v>
      </c>
      <c r="G220" t="s">
        <v>80</v>
      </c>
      <c r="I220" s="18">
        <v>44867</v>
      </c>
      <c r="J220" s="6">
        <v>1.7</v>
      </c>
      <c r="K220" s="6">
        <v>1.83</v>
      </c>
      <c r="L220" s="6">
        <v>1.1100000000000001</v>
      </c>
      <c r="M220" s="16">
        <f t="shared" si="3"/>
        <v>2.8851837151854292</v>
      </c>
      <c r="N220">
        <f>100</f>
        <v>100</v>
      </c>
    </row>
    <row r="221" spans="1:14" x14ac:dyDescent="0.2">
      <c r="A221" t="s">
        <v>37</v>
      </c>
      <c r="B221" t="s">
        <v>35</v>
      </c>
      <c r="C221" t="s">
        <v>66</v>
      </c>
      <c r="D221">
        <v>4</v>
      </c>
      <c r="E221" t="s">
        <v>38</v>
      </c>
      <c r="F221" t="s">
        <v>36</v>
      </c>
      <c r="G221" t="s">
        <v>80</v>
      </c>
      <c r="I221" s="18">
        <v>44867</v>
      </c>
      <c r="J221" s="6">
        <v>2.2400000000000002</v>
      </c>
      <c r="K221" s="6">
        <v>2.41</v>
      </c>
      <c r="L221" s="6">
        <v>1.2</v>
      </c>
      <c r="M221" s="16">
        <f t="shared" si="3"/>
        <v>5.7318169469186566</v>
      </c>
      <c r="N221">
        <f>100</f>
        <v>100</v>
      </c>
    </row>
    <row r="222" spans="1:14" x14ac:dyDescent="0.2">
      <c r="A222" t="s">
        <v>37</v>
      </c>
      <c r="B222" t="s">
        <v>35</v>
      </c>
      <c r="C222" t="s">
        <v>66</v>
      </c>
      <c r="D222">
        <v>5</v>
      </c>
      <c r="E222" t="s">
        <v>38</v>
      </c>
      <c r="F222" t="s">
        <v>36</v>
      </c>
      <c r="G222" t="s">
        <v>80</v>
      </c>
      <c r="I222" s="18">
        <v>44867</v>
      </c>
      <c r="J222" s="6">
        <v>2.2400000000000002</v>
      </c>
      <c r="K222" s="6">
        <v>0.98</v>
      </c>
      <c r="L222" s="6">
        <v>0.77</v>
      </c>
      <c r="M222" s="16">
        <f t="shared" si="3"/>
        <v>1.3469578502266237</v>
      </c>
      <c r="N222">
        <f>100</f>
        <v>100</v>
      </c>
    </row>
    <row r="223" spans="1:14" x14ac:dyDescent="0.2">
      <c r="A223" t="s">
        <v>37</v>
      </c>
      <c r="B223" t="s">
        <v>35</v>
      </c>
      <c r="C223" t="s">
        <v>66</v>
      </c>
      <c r="D223">
        <v>6</v>
      </c>
      <c r="E223" t="s">
        <v>38</v>
      </c>
      <c r="F223" t="s">
        <v>36</v>
      </c>
      <c r="G223" t="s">
        <v>80</v>
      </c>
      <c r="I223" s="18">
        <v>44867</v>
      </c>
      <c r="J223" s="6">
        <v>2.2200000000000002</v>
      </c>
      <c r="K223" s="6">
        <v>1</v>
      </c>
      <c r="L223" s="6">
        <v>1.01</v>
      </c>
      <c r="M223" s="16">
        <f t="shared" si="3"/>
        <v>1.7610633515678267</v>
      </c>
      <c r="N223">
        <f>100</f>
        <v>100</v>
      </c>
    </row>
    <row r="224" spans="1:14" x14ac:dyDescent="0.2">
      <c r="A224" t="s">
        <v>37</v>
      </c>
      <c r="B224" t="s">
        <v>35</v>
      </c>
      <c r="C224" t="s">
        <v>66</v>
      </c>
      <c r="D224">
        <v>7</v>
      </c>
      <c r="E224" t="s">
        <v>38</v>
      </c>
      <c r="F224" t="s">
        <v>36</v>
      </c>
      <c r="G224" t="s">
        <v>80</v>
      </c>
      <c r="I224" s="18">
        <v>44867</v>
      </c>
      <c r="J224" s="6">
        <v>1.67</v>
      </c>
      <c r="K224" s="6">
        <v>1.05</v>
      </c>
      <c r="L224" s="6">
        <v>0.62</v>
      </c>
      <c r="M224" s="16">
        <f t="shared" si="3"/>
        <v>0.91449072157289235</v>
      </c>
      <c r="N224">
        <f>100</f>
        <v>100</v>
      </c>
    </row>
    <row r="225" spans="1:14" x14ac:dyDescent="0.2">
      <c r="A225" t="s">
        <v>37</v>
      </c>
      <c r="B225" t="s">
        <v>35</v>
      </c>
      <c r="C225" t="s">
        <v>66</v>
      </c>
      <c r="D225">
        <v>8</v>
      </c>
      <c r="E225" t="s">
        <v>38</v>
      </c>
      <c r="F225" t="s">
        <v>36</v>
      </c>
      <c r="G225" t="s">
        <v>80</v>
      </c>
      <c r="I225" s="18">
        <v>44867</v>
      </c>
      <c r="J225" s="6">
        <v>1.75</v>
      </c>
      <c r="K225" s="6">
        <v>1.46</v>
      </c>
      <c r="L225" s="6">
        <v>0.78</v>
      </c>
      <c r="M225" s="16">
        <f t="shared" si="3"/>
        <v>1.7241060482900785</v>
      </c>
      <c r="N225">
        <f>100</f>
        <v>100</v>
      </c>
    </row>
    <row r="226" spans="1:14" x14ac:dyDescent="0.2">
      <c r="A226" t="s">
        <v>37</v>
      </c>
      <c r="B226" t="s">
        <v>35</v>
      </c>
      <c r="C226" t="s">
        <v>67</v>
      </c>
      <c r="D226">
        <v>1</v>
      </c>
      <c r="E226" t="s">
        <v>38</v>
      </c>
      <c r="F226" t="s">
        <v>36</v>
      </c>
      <c r="G226" t="s">
        <v>80</v>
      </c>
      <c r="I226" s="18">
        <v>44867</v>
      </c>
      <c r="J226" s="6">
        <v>2.08</v>
      </c>
      <c r="K226" s="6">
        <v>1.63</v>
      </c>
      <c r="L226" s="6">
        <v>0.69</v>
      </c>
      <c r="M226" s="16">
        <f t="shared" si="3"/>
        <v>2.1982100788286214</v>
      </c>
      <c r="N226">
        <f>100</f>
        <v>100</v>
      </c>
    </row>
    <row r="227" spans="1:14" x14ac:dyDescent="0.2">
      <c r="A227" t="s">
        <v>37</v>
      </c>
      <c r="B227" t="s">
        <v>35</v>
      </c>
      <c r="C227" t="s">
        <v>67</v>
      </c>
      <c r="D227">
        <v>2</v>
      </c>
      <c r="E227" t="s">
        <v>38</v>
      </c>
      <c r="F227" t="s">
        <v>36</v>
      </c>
      <c r="G227" t="s">
        <v>80</v>
      </c>
      <c r="I227" s="18">
        <v>44867</v>
      </c>
      <c r="J227" s="6">
        <v>1.84</v>
      </c>
      <c r="K227" s="6">
        <v>1.0900000000000001</v>
      </c>
      <c r="L227" s="6">
        <v>1.3</v>
      </c>
      <c r="M227" s="16">
        <f t="shared" si="3"/>
        <v>2.06368551060558</v>
      </c>
      <c r="N227">
        <f>100</f>
        <v>100</v>
      </c>
    </row>
    <row r="228" spans="1:14" x14ac:dyDescent="0.2">
      <c r="A228" t="s">
        <v>37</v>
      </c>
      <c r="B228" t="s">
        <v>35</v>
      </c>
      <c r="C228" t="s">
        <v>67</v>
      </c>
      <c r="D228">
        <v>3</v>
      </c>
      <c r="E228" t="s">
        <v>38</v>
      </c>
      <c r="F228" t="s">
        <v>36</v>
      </c>
      <c r="G228" t="s">
        <v>80</v>
      </c>
      <c r="I228" s="18">
        <v>44867</v>
      </c>
      <c r="J228" s="6">
        <v>1.82</v>
      </c>
      <c r="K228" s="6">
        <v>1.21</v>
      </c>
      <c r="L228" s="6">
        <v>1.06</v>
      </c>
      <c r="M228" s="16">
        <f t="shared" si="3"/>
        <v>1.8414205792576734</v>
      </c>
      <c r="N228">
        <f>100</f>
        <v>100</v>
      </c>
    </row>
    <row r="229" spans="1:14" x14ac:dyDescent="0.2">
      <c r="A229" t="s">
        <v>37</v>
      </c>
      <c r="B229" t="s">
        <v>35</v>
      </c>
      <c r="C229" t="s">
        <v>67</v>
      </c>
      <c r="D229">
        <v>4</v>
      </c>
      <c r="E229" t="s">
        <v>38</v>
      </c>
      <c r="F229" t="s">
        <v>36</v>
      </c>
      <c r="G229" t="s">
        <v>80</v>
      </c>
      <c r="I229" s="18">
        <v>44867</v>
      </c>
      <c r="J229" s="6">
        <v>2.2599999999999998</v>
      </c>
      <c r="K229" s="6">
        <v>1.75</v>
      </c>
      <c r="L229" s="6">
        <v>1.3</v>
      </c>
      <c r="M229" s="16">
        <f t="shared" si="3"/>
        <v>4.1279840244776898</v>
      </c>
      <c r="N229">
        <f>100</f>
        <v>100</v>
      </c>
    </row>
    <row r="230" spans="1:14" x14ac:dyDescent="0.2">
      <c r="A230" t="s">
        <v>37</v>
      </c>
      <c r="B230" t="s">
        <v>35</v>
      </c>
      <c r="C230" t="s">
        <v>67</v>
      </c>
      <c r="D230">
        <v>5</v>
      </c>
      <c r="E230" t="s">
        <v>38</v>
      </c>
      <c r="F230" t="s">
        <v>36</v>
      </c>
      <c r="G230" t="s">
        <v>80</v>
      </c>
      <c r="I230" s="18">
        <v>44867</v>
      </c>
      <c r="J230" s="6">
        <v>2.83</v>
      </c>
      <c r="K230" s="6">
        <v>1.34</v>
      </c>
      <c r="L230" s="6">
        <v>1.3</v>
      </c>
      <c r="M230" s="16">
        <f t="shared" si="3"/>
        <v>3.872792060527511</v>
      </c>
      <c r="N230">
        <f>100</f>
        <v>100</v>
      </c>
    </row>
    <row r="231" spans="1:14" x14ac:dyDescent="0.2">
      <c r="A231" t="s">
        <v>37</v>
      </c>
      <c r="B231" t="s">
        <v>35</v>
      </c>
      <c r="C231" t="s">
        <v>67</v>
      </c>
      <c r="D231">
        <v>6</v>
      </c>
      <c r="E231" t="s">
        <v>38</v>
      </c>
      <c r="F231" t="s">
        <v>36</v>
      </c>
      <c r="G231" t="s">
        <v>80</v>
      </c>
      <c r="I231" s="18">
        <v>44867</v>
      </c>
      <c r="J231" s="6">
        <v>1.96</v>
      </c>
      <c r="K231" s="6">
        <v>2.2200000000000002</v>
      </c>
      <c r="L231" s="6">
        <v>1.75</v>
      </c>
      <c r="M231" s="16">
        <f t="shared" si="3"/>
        <v>6.065505137610514</v>
      </c>
      <c r="N231">
        <f>100</f>
        <v>100</v>
      </c>
    </row>
    <row r="232" spans="1:14" x14ac:dyDescent="0.2">
      <c r="A232" t="s">
        <v>37</v>
      </c>
      <c r="B232" t="s">
        <v>35</v>
      </c>
      <c r="C232" t="s">
        <v>67</v>
      </c>
      <c r="D232">
        <v>7</v>
      </c>
      <c r="E232" t="s">
        <v>38</v>
      </c>
      <c r="F232" t="s">
        <v>36</v>
      </c>
      <c r="G232" t="s">
        <v>80</v>
      </c>
      <c r="I232" s="18">
        <v>44867</v>
      </c>
      <c r="J232" s="6">
        <v>1.56</v>
      </c>
      <c r="K232" s="6">
        <v>1.1299999999999999</v>
      </c>
      <c r="L232" s="6">
        <v>1.28</v>
      </c>
      <c r="M232" s="16">
        <f t="shared" si="3"/>
        <v>1.7790517184032006</v>
      </c>
      <c r="N232">
        <f>100</f>
        <v>100</v>
      </c>
    </row>
    <row r="233" spans="1:14" x14ac:dyDescent="0.2">
      <c r="A233" t="s">
        <v>37</v>
      </c>
      <c r="B233" t="s">
        <v>35</v>
      </c>
      <c r="C233" t="s">
        <v>67</v>
      </c>
      <c r="D233">
        <v>8</v>
      </c>
      <c r="E233" t="s">
        <v>38</v>
      </c>
      <c r="F233" t="s">
        <v>36</v>
      </c>
      <c r="G233" t="s">
        <v>80</v>
      </c>
      <c r="I233" s="18">
        <v>44867</v>
      </c>
      <c r="J233" s="6">
        <v>1.82</v>
      </c>
      <c r="K233" s="6">
        <v>0.84</v>
      </c>
      <c r="L233" s="6">
        <v>0.94</v>
      </c>
      <c r="M233" s="16">
        <f t="shared" si="3"/>
        <v>1.132247271113356</v>
      </c>
      <c r="N233">
        <f>100</f>
        <v>100</v>
      </c>
    </row>
    <row r="234" spans="1:14" x14ac:dyDescent="0.2">
      <c r="A234" t="s">
        <v>37</v>
      </c>
      <c r="B234" t="s">
        <v>35</v>
      </c>
      <c r="C234" t="s">
        <v>68</v>
      </c>
      <c r="D234">
        <v>1</v>
      </c>
      <c r="E234" t="s">
        <v>38</v>
      </c>
      <c r="F234" t="s">
        <v>36</v>
      </c>
      <c r="G234" t="s">
        <v>80</v>
      </c>
      <c r="I234" s="18">
        <v>44867</v>
      </c>
      <c r="J234" s="6">
        <v>2.4</v>
      </c>
      <c r="K234" s="6">
        <v>1.65</v>
      </c>
      <c r="L234" s="6">
        <v>0.83</v>
      </c>
      <c r="M234" s="16">
        <f t="shared" si="3"/>
        <v>2.8983077184957997</v>
      </c>
      <c r="N234">
        <f>100</f>
        <v>100</v>
      </c>
    </row>
    <row r="235" spans="1:14" x14ac:dyDescent="0.2">
      <c r="A235" t="s">
        <v>37</v>
      </c>
      <c r="B235" t="s">
        <v>35</v>
      </c>
      <c r="C235" t="s">
        <v>68</v>
      </c>
      <c r="D235">
        <v>2</v>
      </c>
      <c r="E235" t="s">
        <v>38</v>
      </c>
      <c r="F235" t="s">
        <v>36</v>
      </c>
      <c r="G235" t="s">
        <v>80</v>
      </c>
      <c r="I235" s="18">
        <v>44867</v>
      </c>
      <c r="J235" s="6">
        <v>1.85</v>
      </c>
      <c r="K235" s="6">
        <v>1.26</v>
      </c>
      <c r="L235" s="6">
        <v>0.69</v>
      </c>
      <c r="M235" s="16">
        <f t="shared" si="3"/>
        <v>1.3812453887974436</v>
      </c>
      <c r="N235">
        <f>100</f>
        <v>100</v>
      </c>
    </row>
    <row r="236" spans="1:14" x14ac:dyDescent="0.2">
      <c r="A236" t="s">
        <v>37</v>
      </c>
      <c r="B236" t="s">
        <v>35</v>
      </c>
      <c r="C236" t="s">
        <v>68</v>
      </c>
      <c r="D236">
        <v>3</v>
      </c>
      <c r="E236" t="s">
        <v>38</v>
      </c>
      <c r="F236" t="s">
        <v>36</v>
      </c>
      <c r="G236" t="s">
        <v>80</v>
      </c>
      <c r="I236" s="18">
        <v>44867</v>
      </c>
      <c r="J236" s="6">
        <v>1.77</v>
      </c>
      <c r="K236" s="6">
        <v>1.6</v>
      </c>
      <c r="L236" s="6">
        <v>0.95</v>
      </c>
      <c r="M236" s="16">
        <f t="shared" si="3"/>
        <v>2.2598703141901688</v>
      </c>
      <c r="N236">
        <f>100</f>
        <v>100</v>
      </c>
    </row>
    <row r="237" spans="1:14" x14ac:dyDescent="0.2">
      <c r="A237" t="s">
        <v>37</v>
      </c>
      <c r="B237" t="s">
        <v>35</v>
      </c>
      <c r="C237" t="s">
        <v>68</v>
      </c>
      <c r="D237">
        <v>4</v>
      </c>
      <c r="E237" t="s">
        <v>38</v>
      </c>
      <c r="F237" t="s">
        <v>36</v>
      </c>
      <c r="G237" t="s">
        <v>80</v>
      </c>
      <c r="I237" s="18">
        <v>44867</v>
      </c>
      <c r="J237" s="6">
        <v>1.96</v>
      </c>
      <c r="K237" s="6">
        <v>1.1100000000000001</v>
      </c>
      <c r="L237" s="6">
        <v>1.22</v>
      </c>
      <c r="M237" s="16">
        <f t="shared" si="3"/>
        <v>2.0892855637415195</v>
      </c>
      <c r="N237">
        <f>100</f>
        <v>100</v>
      </c>
    </row>
    <row r="238" spans="1:14" x14ac:dyDescent="0.2">
      <c r="A238" t="s">
        <v>37</v>
      </c>
      <c r="B238" t="s">
        <v>35</v>
      </c>
      <c r="C238" t="s">
        <v>68</v>
      </c>
      <c r="D238">
        <v>5</v>
      </c>
      <c r="E238" t="s">
        <v>38</v>
      </c>
      <c r="F238" t="s">
        <v>36</v>
      </c>
      <c r="G238" t="s">
        <v>80</v>
      </c>
      <c r="I238" s="18">
        <v>44867</v>
      </c>
      <c r="J238" s="6">
        <v>1.99</v>
      </c>
      <c r="K238" s="6">
        <v>1.17</v>
      </c>
      <c r="L238" s="6">
        <v>1.4</v>
      </c>
      <c r="M238" s="16">
        <f t="shared" si="3"/>
        <v>2.5807694738883429</v>
      </c>
      <c r="N238">
        <f>100</f>
        <v>100</v>
      </c>
    </row>
    <row r="239" spans="1:14" x14ac:dyDescent="0.2">
      <c r="A239" t="s">
        <v>37</v>
      </c>
      <c r="B239" t="s">
        <v>35</v>
      </c>
      <c r="C239" t="s">
        <v>68</v>
      </c>
      <c r="D239">
        <v>6</v>
      </c>
      <c r="E239" t="s">
        <v>38</v>
      </c>
      <c r="F239" t="s">
        <v>36</v>
      </c>
      <c r="G239" t="s">
        <v>80</v>
      </c>
      <c r="I239" s="18">
        <v>44867</v>
      </c>
      <c r="J239" s="6">
        <v>2.38</v>
      </c>
      <c r="K239" s="6">
        <v>1.56</v>
      </c>
      <c r="L239" s="6">
        <v>1.5</v>
      </c>
      <c r="M239" s="16">
        <f t="shared" si="3"/>
        <v>4.3757217744590662</v>
      </c>
      <c r="N239">
        <f>100</f>
        <v>100</v>
      </c>
    </row>
    <row r="240" spans="1:14" x14ac:dyDescent="0.2">
      <c r="A240" t="s">
        <v>37</v>
      </c>
      <c r="B240" t="s">
        <v>35</v>
      </c>
      <c r="C240" t="s">
        <v>68</v>
      </c>
      <c r="D240">
        <v>7</v>
      </c>
      <c r="E240" t="s">
        <v>38</v>
      </c>
      <c r="F240" t="s">
        <v>36</v>
      </c>
      <c r="G240" t="s">
        <v>80</v>
      </c>
      <c r="I240" s="18">
        <v>44867</v>
      </c>
      <c r="J240" s="6">
        <v>1.5</v>
      </c>
      <c r="K240" s="6">
        <v>1.06</v>
      </c>
      <c r="L240" s="6">
        <v>0.88</v>
      </c>
      <c r="M240" s="16">
        <f t="shared" si="3"/>
        <v>1.1084716979109885</v>
      </c>
      <c r="N240">
        <f>100</f>
        <v>100</v>
      </c>
    </row>
    <row r="241" spans="1:14" x14ac:dyDescent="0.2">
      <c r="A241" t="s">
        <v>37</v>
      </c>
      <c r="B241" t="s">
        <v>35</v>
      </c>
      <c r="C241" t="s">
        <v>68</v>
      </c>
      <c r="D241">
        <v>8</v>
      </c>
      <c r="E241" t="s">
        <v>38</v>
      </c>
      <c r="F241" t="s">
        <v>36</v>
      </c>
      <c r="G241" t="s">
        <v>80</v>
      </c>
      <c r="I241" s="18">
        <v>44867</v>
      </c>
      <c r="J241" s="6">
        <v>2.38</v>
      </c>
      <c r="K241" s="6">
        <v>1.17</v>
      </c>
      <c r="L241" s="6">
        <v>1.47</v>
      </c>
      <c r="M241" s="16">
        <f t="shared" si="3"/>
        <v>3.2569770685708379</v>
      </c>
      <c r="N241">
        <f>100</f>
        <v>100</v>
      </c>
    </row>
    <row r="242" spans="1:14" x14ac:dyDescent="0.2">
      <c r="A242" t="s">
        <v>37</v>
      </c>
      <c r="B242" t="s">
        <v>35</v>
      </c>
      <c r="C242" t="s">
        <v>69</v>
      </c>
      <c r="D242">
        <v>1</v>
      </c>
      <c r="E242" t="s">
        <v>38</v>
      </c>
      <c r="F242" t="s">
        <v>36</v>
      </c>
      <c r="G242" t="s">
        <v>80</v>
      </c>
      <c r="I242" s="18">
        <v>44867</v>
      </c>
      <c r="J242" s="6">
        <v>2.19</v>
      </c>
      <c r="K242" s="6">
        <v>1.1200000000000001</v>
      </c>
      <c r="L242" s="6">
        <v>1.34</v>
      </c>
      <c r="M242" s="16">
        <f t="shared" si="3"/>
        <v>2.6022212502747588</v>
      </c>
      <c r="N242">
        <f>100</f>
        <v>100</v>
      </c>
    </row>
    <row r="243" spans="1:14" x14ac:dyDescent="0.2">
      <c r="A243" t="s">
        <v>37</v>
      </c>
      <c r="B243" t="s">
        <v>35</v>
      </c>
      <c r="C243" t="s">
        <v>69</v>
      </c>
      <c r="D243">
        <v>2</v>
      </c>
      <c r="E243" t="s">
        <v>38</v>
      </c>
      <c r="F243" t="s">
        <v>36</v>
      </c>
      <c r="G243" t="s">
        <v>80</v>
      </c>
      <c r="I243" s="18">
        <v>44867</v>
      </c>
      <c r="J243" s="6">
        <v>2.02</v>
      </c>
      <c r="K243" s="6">
        <v>1.1599999999999999</v>
      </c>
      <c r="L243" s="6">
        <v>1.08</v>
      </c>
      <c r="M243" s="16">
        <f t="shared" si="3"/>
        <v>1.9901109814548337</v>
      </c>
      <c r="N243">
        <f>100</f>
        <v>100</v>
      </c>
    </row>
    <row r="244" spans="1:14" x14ac:dyDescent="0.2">
      <c r="A244" t="s">
        <v>37</v>
      </c>
      <c r="B244" t="s">
        <v>35</v>
      </c>
      <c r="C244" t="s">
        <v>69</v>
      </c>
      <c r="D244">
        <v>3</v>
      </c>
      <c r="E244" t="s">
        <v>38</v>
      </c>
      <c r="F244" t="s">
        <v>36</v>
      </c>
      <c r="G244" t="s">
        <v>80</v>
      </c>
      <c r="I244" s="18">
        <v>44867</v>
      </c>
      <c r="J244" s="6">
        <v>2.2000000000000002</v>
      </c>
      <c r="K244" s="6">
        <v>1.59</v>
      </c>
      <c r="L244" s="6">
        <v>1.06</v>
      </c>
      <c r="M244" s="16">
        <f t="shared" si="3"/>
        <v>3.0335022313522204</v>
      </c>
      <c r="N244">
        <f>100</f>
        <v>100</v>
      </c>
    </row>
    <row r="245" spans="1:14" x14ac:dyDescent="0.2">
      <c r="A245" t="s">
        <v>37</v>
      </c>
      <c r="B245" t="s">
        <v>35</v>
      </c>
      <c r="C245" t="s">
        <v>69</v>
      </c>
      <c r="D245">
        <v>4</v>
      </c>
      <c r="E245" t="s">
        <v>38</v>
      </c>
      <c r="F245" t="s">
        <v>36</v>
      </c>
      <c r="G245" t="s">
        <v>80</v>
      </c>
      <c r="I245" s="18">
        <v>44867</v>
      </c>
      <c r="J245" s="6">
        <v>2.09</v>
      </c>
      <c r="K245" s="6">
        <v>2.3199999999999998</v>
      </c>
      <c r="L245" s="6">
        <v>1.83</v>
      </c>
      <c r="M245" s="16">
        <f t="shared" si="3"/>
        <v>7.0676066316113104</v>
      </c>
      <c r="N245">
        <f>100</f>
        <v>100</v>
      </c>
    </row>
    <row r="246" spans="1:14" x14ac:dyDescent="0.2">
      <c r="A246" t="s">
        <v>37</v>
      </c>
      <c r="B246" t="s">
        <v>35</v>
      </c>
      <c r="C246" t="s">
        <v>69</v>
      </c>
      <c r="D246">
        <v>5</v>
      </c>
      <c r="E246" t="s">
        <v>38</v>
      </c>
      <c r="F246" t="s">
        <v>36</v>
      </c>
      <c r="G246" t="s">
        <v>80</v>
      </c>
      <c r="I246" s="18">
        <v>44867</v>
      </c>
      <c r="J246" s="6">
        <v>2.64</v>
      </c>
      <c r="K246" s="6">
        <v>1.81</v>
      </c>
      <c r="L246" s="6">
        <v>1.92</v>
      </c>
      <c r="M246" s="16">
        <f t="shared" si="3"/>
        <v>7.2119296309713565</v>
      </c>
      <c r="N246">
        <f>100</f>
        <v>100</v>
      </c>
    </row>
    <row r="247" spans="1:14" x14ac:dyDescent="0.2">
      <c r="A247" t="s">
        <v>37</v>
      </c>
      <c r="B247" t="s">
        <v>35</v>
      </c>
      <c r="C247" t="s">
        <v>69</v>
      </c>
      <c r="D247">
        <v>6</v>
      </c>
      <c r="E247" t="s">
        <v>38</v>
      </c>
      <c r="F247" t="s">
        <v>36</v>
      </c>
      <c r="G247" t="s">
        <v>80</v>
      </c>
      <c r="I247" s="18">
        <v>44867</v>
      </c>
      <c r="J247" s="6">
        <v>2.27</v>
      </c>
      <c r="K247" s="6">
        <v>1.71</v>
      </c>
      <c r="L247" s="6">
        <v>1.63</v>
      </c>
      <c r="M247" s="16">
        <f t="shared" si="3"/>
        <v>4.9722010490310558</v>
      </c>
      <c r="N247">
        <f>100</f>
        <v>100</v>
      </c>
    </row>
    <row r="248" spans="1:14" x14ac:dyDescent="0.2">
      <c r="A248" t="s">
        <v>37</v>
      </c>
      <c r="B248" t="s">
        <v>35</v>
      </c>
      <c r="C248" t="s">
        <v>69</v>
      </c>
      <c r="D248">
        <v>7</v>
      </c>
      <c r="E248" t="s">
        <v>38</v>
      </c>
      <c r="F248" t="s">
        <v>36</v>
      </c>
      <c r="G248" t="s">
        <v>80</v>
      </c>
      <c r="I248" s="18">
        <v>44867</v>
      </c>
      <c r="J248" s="6">
        <v>2.09</v>
      </c>
      <c r="K248" s="6">
        <v>1.62</v>
      </c>
      <c r="L248" s="6">
        <v>1.3</v>
      </c>
      <c r="M248" s="16">
        <f t="shared" si="3"/>
        <v>3.4989833754548205</v>
      </c>
      <c r="N248">
        <f>100</f>
        <v>100</v>
      </c>
    </row>
    <row r="249" spans="1:14" x14ac:dyDescent="0.2">
      <c r="A249" t="s">
        <v>37</v>
      </c>
      <c r="B249" t="s">
        <v>35</v>
      </c>
      <c r="C249" t="s">
        <v>69</v>
      </c>
      <c r="D249">
        <v>8</v>
      </c>
      <c r="E249" t="s">
        <v>38</v>
      </c>
      <c r="F249" t="s">
        <v>36</v>
      </c>
      <c r="G249" t="s">
        <v>80</v>
      </c>
      <c r="I249" s="18">
        <v>44867</v>
      </c>
      <c r="J249" s="6">
        <v>2.09</v>
      </c>
      <c r="K249" s="6">
        <v>1.88</v>
      </c>
      <c r="L249" s="6">
        <v>1.65</v>
      </c>
      <c r="M249" s="16">
        <f t="shared" si="3"/>
        <v>5.1135862665609144</v>
      </c>
      <c r="N249">
        <f>100</f>
        <v>100</v>
      </c>
    </row>
    <row r="250" spans="1:14" x14ac:dyDescent="0.2">
      <c r="A250" t="s">
        <v>37</v>
      </c>
      <c r="B250" t="s">
        <v>35</v>
      </c>
      <c r="C250" t="s">
        <v>70</v>
      </c>
      <c r="D250">
        <v>1</v>
      </c>
      <c r="E250" t="s">
        <v>38</v>
      </c>
      <c r="F250" t="s">
        <v>36</v>
      </c>
      <c r="G250" t="s">
        <v>80</v>
      </c>
      <c r="I250" s="18">
        <v>44868</v>
      </c>
      <c r="J250" s="6">
        <v>3.21</v>
      </c>
      <c r="K250" s="6">
        <v>1.21</v>
      </c>
      <c r="L250" s="6">
        <v>1.52</v>
      </c>
      <c r="M250" s="16">
        <f t="shared" si="3"/>
        <v>4.6974289125178359</v>
      </c>
      <c r="N250">
        <f>100</f>
        <v>100</v>
      </c>
    </row>
    <row r="251" spans="1:14" x14ac:dyDescent="0.2">
      <c r="A251" t="s">
        <v>37</v>
      </c>
      <c r="B251" t="s">
        <v>35</v>
      </c>
      <c r="C251" t="s">
        <v>70</v>
      </c>
      <c r="D251">
        <v>2</v>
      </c>
      <c r="E251" t="s">
        <v>38</v>
      </c>
      <c r="F251" t="s">
        <v>36</v>
      </c>
      <c r="G251" t="s">
        <v>80</v>
      </c>
      <c r="I251" s="18">
        <v>44868</v>
      </c>
      <c r="J251" s="6">
        <v>2.41</v>
      </c>
      <c r="K251" s="6">
        <v>1.7</v>
      </c>
      <c r="L251" s="6">
        <v>1.08</v>
      </c>
      <c r="M251" s="16">
        <f t="shared" si="3"/>
        <v>3.6570973775155067</v>
      </c>
      <c r="N251">
        <f>100</f>
        <v>100</v>
      </c>
    </row>
    <row r="252" spans="1:14" x14ac:dyDescent="0.2">
      <c r="A252" t="s">
        <v>37</v>
      </c>
      <c r="B252" t="s">
        <v>35</v>
      </c>
      <c r="C252" t="s">
        <v>70</v>
      </c>
      <c r="D252">
        <v>3</v>
      </c>
      <c r="E252" t="s">
        <v>38</v>
      </c>
      <c r="F252" t="s">
        <v>36</v>
      </c>
      <c r="G252" t="s">
        <v>80</v>
      </c>
      <c r="I252" s="18">
        <v>44868</v>
      </c>
      <c r="J252" s="6">
        <v>2.14</v>
      </c>
      <c r="K252" s="6">
        <v>2.21</v>
      </c>
      <c r="L252" s="6">
        <v>1.19</v>
      </c>
      <c r="M252" s="16">
        <f t="shared" si="3"/>
        <v>4.8573734813478584</v>
      </c>
      <c r="N252">
        <f>100</f>
        <v>100</v>
      </c>
    </row>
    <row r="253" spans="1:14" x14ac:dyDescent="0.2">
      <c r="A253" t="s">
        <v>37</v>
      </c>
      <c r="B253" t="s">
        <v>35</v>
      </c>
      <c r="C253" t="s">
        <v>70</v>
      </c>
      <c r="D253">
        <v>4</v>
      </c>
      <c r="E253" t="s">
        <v>38</v>
      </c>
      <c r="F253" t="s">
        <v>36</v>
      </c>
      <c r="G253" t="s">
        <v>80</v>
      </c>
      <c r="I253" s="18">
        <v>44868</v>
      </c>
      <c r="J253" s="6">
        <v>2.13</v>
      </c>
      <c r="K253" s="6">
        <v>1.83</v>
      </c>
      <c r="L253" s="6">
        <v>1.95</v>
      </c>
      <c r="M253" s="16">
        <f t="shared" si="3"/>
        <v>5.9757592602754137</v>
      </c>
      <c r="N253">
        <f>100</f>
        <v>100</v>
      </c>
    </row>
    <row r="254" spans="1:14" x14ac:dyDescent="0.2">
      <c r="A254" t="s">
        <v>37</v>
      </c>
      <c r="B254" t="s">
        <v>35</v>
      </c>
      <c r="C254" t="s">
        <v>70</v>
      </c>
      <c r="D254">
        <v>5</v>
      </c>
      <c r="E254" t="s">
        <v>38</v>
      </c>
      <c r="F254" t="s">
        <v>36</v>
      </c>
      <c r="G254" t="s">
        <v>80</v>
      </c>
      <c r="I254" s="18">
        <v>44868</v>
      </c>
      <c r="J254" s="6">
        <v>1.82</v>
      </c>
      <c r="K254" s="6">
        <v>1.52</v>
      </c>
      <c r="L254" s="6">
        <v>1.1000000000000001</v>
      </c>
      <c r="M254" s="16">
        <f t="shared" si="3"/>
        <v>2.4530356545355776</v>
      </c>
      <c r="N254">
        <f>100</f>
        <v>100</v>
      </c>
    </row>
    <row r="255" spans="1:14" x14ac:dyDescent="0.2">
      <c r="A255" t="s">
        <v>37</v>
      </c>
      <c r="B255" t="s">
        <v>35</v>
      </c>
      <c r="C255" t="s">
        <v>70</v>
      </c>
      <c r="D255">
        <v>6</v>
      </c>
      <c r="E255" t="s">
        <v>38</v>
      </c>
      <c r="F255" t="s">
        <v>36</v>
      </c>
      <c r="G255" t="s">
        <v>80</v>
      </c>
      <c r="I255" s="18">
        <v>44868</v>
      </c>
      <c r="J255" s="6">
        <v>2.54</v>
      </c>
      <c r="K255" s="6">
        <v>2.5499999999999998</v>
      </c>
      <c r="L255" s="6">
        <v>1.33</v>
      </c>
      <c r="M255" s="16">
        <f t="shared" si="3"/>
        <v>7.5080483005170962</v>
      </c>
      <c r="N255">
        <f>100</f>
        <v>100</v>
      </c>
    </row>
    <row r="256" spans="1:14" x14ac:dyDescent="0.2">
      <c r="A256" t="s">
        <v>37</v>
      </c>
      <c r="B256" t="s">
        <v>35</v>
      </c>
      <c r="C256" t="s">
        <v>70</v>
      </c>
      <c r="D256">
        <v>7</v>
      </c>
      <c r="E256" t="s">
        <v>38</v>
      </c>
      <c r="F256" t="s">
        <v>36</v>
      </c>
      <c r="G256" t="s">
        <v>80</v>
      </c>
      <c r="I256" s="18">
        <v>44868</v>
      </c>
      <c r="J256" s="6">
        <v>1.86</v>
      </c>
      <c r="K256" s="6">
        <v>2.25</v>
      </c>
      <c r="L256" s="6">
        <v>1.47</v>
      </c>
      <c r="M256" s="16">
        <f t="shared" si="3"/>
        <v>5.0539240841270505</v>
      </c>
      <c r="N256">
        <f>100</f>
        <v>100</v>
      </c>
    </row>
    <row r="257" spans="1:14" x14ac:dyDescent="0.2">
      <c r="A257" t="s">
        <v>37</v>
      </c>
      <c r="B257" t="s">
        <v>35</v>
      </c>
      <c r="C257" t="s">
        <v>70</v>
      </c>
      <c r="D257">
        <v>8</v>
      </c>
      <c r="E257" t="s">
        <v>38</v>
      </c>
      <c r="F257" t="s">
        <v>36</v>
      </c>
      <c r="G257" t="s">
        <v>80</v>
      </c>
      <c r="I257" s="18">
        <v>44868</v>
      </c>
      <c r="J257" s="6">
        <v>1.96</v>
      </c>
      <c r="K257" s="6">
        <v>1.74</v>
      </c>
      <c r="L257" s="6">
        <v>1.66</v>
      </c>
      <c r="M257" s="16">
        <f t="shared" si="3"/>
        <v>4.4488093567485052</v>
      </c>
      <c r="N257">
        <f>100</f>
        <v>100</v>
      </c>
    </row>
    <row r="258" spans="1:14" x14ac:dyDescent="0.2">
      <c r="A258" t="s">
        <v>37</v>
      </c>
      <c r="B258" t="s">
        <v>35</v>
      </c>
      <c r="C258" t="s">
        <v>71</v>
      </c>
      <c r="D258">
        <v>1</v>
      </c>
      <c r="E258" t="s">
        <v>38</v>
      </c>
      <c r="F258" t="s">
        <v>36</v>
      </c>
      <c r="G258" t="s">
        <v>80</v>
      </c>
      <c r="I258" s="18">
        <v>44867</v>
      </c>
      <c r="J258" s="6">
        <v>2.4</v>
      </c>
      <c r="K258" s="6">
        <v>1.51</v>
      </c>
      <c r="L258" s="6">
        <v>1.32</v>
      </c>
      <c r="M258" s="16">
        <f t="shared" ref="M258:M321" si="4">IF(N258=0,"",PI()*((K258+L258)/4)^2*J258)</f>
        <v>3.7741052105002941</v>
      </c>
      <c r="N258">
        <f>100</f>
        <v>100</v>
      </c>
    </row>
    <row r="259" spans="1:14" x14ac:dyDescent="0.2">
      <c r="A259" t="s">
        <v>37</v>
      </c>
      <c r="B259" t="s">
        <v>35</v>
      </c>
      <c r="C259" t="s">
        <v>71</v>
      </c>
      <c r="D259">
        <v>2</v>
      </c>
      <c r="E259" t="s">
        <v>38</v>
      </c>
      <c r="F259" t="s">
        <v>36</v>
      </c>
      <c r="G259" t="s">
        <v>80</v>
      </c>
      <c r="I259" s="18">
        <v>44867</v>
      </c>
      <c r="J259" s="6">
        <v>1.75</v>
      </c>
      <c r="K259" s="6">
        <v>1.47</v>
      </c>
      <c r="L259" s="6">
        <v>0.91</v>
      </c>
      <c r="M259" s="16">
        <f t="shared" si="4"/>
        <v>1.9463540935774715</v>
      </c>
      <c r="N259">
        <f>100</f>
        <v>100</v>
      </c>
    </row>
    <row r="260" spans="1:14" x14ac:dyDescent="0.2">
      <c r="A260" t="s">
        <v>37</v>
      </c>
      <c r="B260" t="s">
        <v>35</v>
      </c>
      <c r="C260" t="s">
        <v>71</v>
      </c>
      <c r="D260">
        <v>3</v>
      </c>
      <c r="E260" t="s">
        <v>38</v>
      </c>
      <c r="F260" t="s">
        <v>36</v>
      </c>
      <c r="G260" t="s">
        <v>80</v>
      </c>
      <c r="I260" s="18">
        <v>44867</v>
      </c>
      <c r="J260" s="6">
        <v>1.84</v>
      </c>
      <c r="K260" s="6">
        <v>2.29</v>
      </c>
      <c r="L260" s="6">
        <v>1.69</v>
      </c>
      <c r="M260" s="16">
        <f t="shared" si="4"/>
        <v>5.7228696910412333</v>
      </c>
      <c r="N260">
        <f>100</f>
        <v>100</v>
      </c>
    </row>
    <row r="261" spans="1:14" x14ac:dyDescent="0.2">
      <c r="A261" t="s">
        <v>37</v>
      </c>
      <c r="B261" t="s">
        <v>35</v>
      </c>
      <c r="C261" t="s">
        <v>71</v>
      </c>
      <c r="D261">
        <v>4</v>
      </c>
      <c r="E261" t="s">
        <v>38</v>
      </c>
      <c r="F261" t="s">
        <v>36</v>
      </c>
      <c r="G261" t="s">
        <v>80</v>
      </c>
      <c r="I261" s="18">
        <v>44867</v>
      </c>
      <c r="J261" s="6">
        <v>2.5099999999999998</v>
      </c>
      <c r="K261" s="6">
        <v>1.25</v>
      </c>
      <c r="L261" s="6">
        <v>1.1399999999999999</v>
      </c>
      <c r="M261" s="16">
        <f t="shared" si="4"/>
        <v>2.8151362128369581</v>
      </c>
      <c r="N261">
        <f>100</f>
        <v>100</v>
      </c>
    </row>
    <row r="262" spans="1:14" x14ac:dyDescent="0.2">
      <c r="A262" t="s">
        <v>37</v>
      </c>
      <c r="B262" t="s">
        <v>35</v>
      </c>
      <c r="C262" t="s">
        <v>71</v>
      </c>
      <c r="D262">
        <v>5</v>
      </c>
      <c r="E262" t="s">
        <v>38</v>
      </c>
      <c r="F262" t="s">
        <v>36</v>
      </c>
      <c r="G262" t="s">
        <v>80</v>
      </c>
      <c r="I262" s="18">
        <v>44867</v>
      </c>
      <c r="J262" s="6">
        <v>2.74</v>
      </c>
      <c r="K262" s="6">
        <v>1.51</v>
      </c>
      <c r="L262" s="6">
        <v>1.42</v>
      </c>
      <c r="M262" s="16">
        <f t="shared" si="4"/>
        <v>4.6186568146712652</v>
      </c>
      <c r="N262">
        <f>100</f>
        <v>100</v>
      </c>
    </row>
    <row r="263" spans="1:14" x14ac:dyDescent="0.2">
      <c r="A263" t="s">
        <v>37</v>
      </c>
      <c r="B263" t="s">
        <v>35</v>
      </c>
      <c r="C263" t="s">
        <v>71</v>
      </c>
      <c r="D263">
        <v>6</v>
      </c>
      <c r="E263" t="s">
        <v>38</v>
      </c>
      <c r="F263" t="s">
        <v>36</v>
      </c>
      <c r="G263" t="s">
        <v>80</v>
      </c>
      <c r="I263" s="18">
        <v>44867</v>
      </c>
      <c r="J263" s="6">
        <v>1.71</v>
      </c>
      <c r="K263" s="6">
        <v>1.65</v>
      </c>
      <c r="L263" s="6">
        <v>1.22</v>
      </c>
      <c r="M263" s="16">
        <f t="shared" si="4"/>
        <v>2.7656027214678085</v>
      </c>
      <c r="N263">
        <f>100</f>
        <v>100</v>
      </c>
    </row>
    <row r="264" spans="1:14" x14ac:dyDescent="0.2">
      <c r="A264" t="s">
        <v>37</v>
      </c>
      <c r="B264" t="s">
        <v>35</v>
      </c>
      <c r="C264" t="s">
        <v>71</v>
      </c>
      <c r="D264">
        <v>7</v>
      </c>
      <c r="E264" t="s">
        <v>38</v>
      </c>
      <c r="F264" t="s">
        <v>36</v>
      </c>
      <c r="G264" t="s">
        <v>80</v>
      </c>
      <c r="I264" s="18">
        <v>44867</v>
      </c>
      <c r="J264" s="6">
        <v>2.19</v>
      </c>
      <c r="K264" s="6">
        <v>1.86</v>
      </c>
      <c r="L264" s="6">
        <v>1.08</v>
      </c>
      <c r="M264" s="16">
        <f t="shared" si="4"/>
        <v>3.716795491915347</v>
      </c>
      <c r="N264">
        <f>100</f>
        <v>100</v>
      </c>
    </row>
    <row r="265" spans="1:14" x14ac:dyDescent="0.2">
      <c r="A265" t="s">
        <v>37</v>
      </c>
      <c r="B265" t="s">
        <v>35</v>
      </c>
      <c r="C265" t="s">
        <v>71</v>
      </c>
      <c r="D265">
        <v>8</v>
      </c>
      <c r="E265" t="s">
        <v>38</v>
      </c>
      <c r="F265" t="s">
        <v>36</v>
      </c>
      <c r="G265" t="s">
        <v>80</v>
      </c>
      <c r="I265" s="18">
        <v>44867</v>
      </c>
      <c r="J265" s="6">
        <v>1.82</v>
      </c>
      <c r="K265" s="6">
        <v>1.19</v>
      </c>
      <c r="L265" s="6">
        <v>0.89</v>
      </c>
      <c r="M265" s="16">
        <f t="shared" si="4"/>
        <v>1.5460657094258381</v>
      </c>
      <c r="N265">
        <f>100</f>
        <v>100</v>
      </c>
    </row>
    <row r="266" spans="1:14" x14ac:dyDescent="0.2">
      <c r="A266" t="s">
        <v>37</v>
      </c>
      <c r="B266" t="s">
        <v>35</v>
      </c>
      <c r="C266" t="s">
        <v>72</v>
      </c>
      <c r="D266">
        <v>1</v>
      </c>
      <c r="E266" t="s">
        <v>38</v>
      </c>
      <c r="F266" t="s">
        <v>36</v>
      </c>
      <c r="G266" t="s">
        <v>80</v>
      </c>
      <c r="I266" s="18">
        <v>44868</v>
      </c>
      <c r="J266" s="6">
        <v>2.02</v>
      </c>
      <c r="K266" s="6">
        <v>2.44</v>
      </c>
      <c r="L266" s="6">
        <v>1.65</v>
      </c>
      <c r="M266" s="16">
        <f t="shared" si="4"/>
        <v>6.6348006036500706</v>
      </c>
      <c r="N266">
        <f>100</f>
        <v>100</v>
      </c>
    </row>
    <row r="267" spans="1:14" x14ac:dyDescent="0.2">
      <c r="A267" t="s">
        <v>37</v>
      </c>
      <c r="B267" t="s">
        <v>35</v>
      </c>
      <c r="C267" t="s">
        <v>72</v>
      </c>
      <c r="D267">
        <v>2</v>
      </c>
      <c r="E267" t="s">
        <v>38</v>
      </c>
      <c r="F267" t="s">
        <v>36</v>
      </c>
      <c r="G267" t="s">
        <v>80</v>
      </c>
      <c r="I267" s="18">
        <v>44868</v>
      </c>
      <c r="J267" s="6">
        <v>2.69</v>
      </c>
      <c r="K267" s="6">
        <v>1</v>
      </c>
      <c r="L267" s="6">
        <v>1.04</v>
      </c>
      <c r="M267" s="16">
        <f t="shared" si="4"/>
        <v>2.1980749903445171</v>
      </c>
      <c r="N267">
        <f>100</f>
        <v>100</v>
      </c>
    </row>
    <row r="268" spans="1:14" x14ac:dyDescent="0.2">
      <c r="A268" t="s">
        <v>37</v>
      </c>
      <c r="B268" t="s">
        <v>35</v>
      </c>
      <c r="C268" t="s">
        <v>72</v>
      </c>
      <c r="D268">
        <v>3</v>
      </c>
      <c r="E268" t="s">
        <v>38</v>
      </c>
      <c r="F268" t="s">
        <v>36</v>
      </c>
      <c r="G268" t="s">
        <v>80</v>
      </c>
      <c r="I268" s="18">
        <v>44868</v>
      </c>
      <c r="J268" s="6">
        <v>2.6</v>
      </c>
      <c r="K268" s="6">
        <v>1.29</v>
      </c>
      <c r="L268" s="6">
        <v>1.08</v>
      </c>
      <c r="M268" s="16">
        <f t="shared" si="4"/>
        <v>2.8674769135916329</v>
      </c>
      <c r="N268">
        <f>100</f>
        <v>100</v>
      </c>
    </row>
    <row r="269" spans="1:14" x14ac:dyDescent="0.2">
      <c r="A269" t="s">
        <v>37</v>
      </c>
      <c r="B269" t="s">
        <v>35</v>
      </c>
      <c r="C269" t="s">
        <v>72</v>
      </c>
      <c r="D269">
        <v>4</v>
      </c>
      <c r="E269" t="s">
        <v>38</v>
      </c>
      <c r="F269" t="s">
        <v>36</v>
      </c>
      <c r="G269" t="s">
        <v>80</v>
      </c>
      <c r="I269" s="18">
        <v>44868</v>
      </c>
      <c r="J269" s="6">
        <v>2.15</v>
      </c>
      <c r="K269" s="6">
        <v>1.57</v>
      </c>
      <c r="L269" s="6">
        <v>1.1499999999999999</v>
      </c>
      <c r="M269" s="16">
        <f t="shared" si="4"/>
        <v>3.1232457524928279</v>
      </c>
      <c r="N269">
        <f>100</f>
        <v>100</v>
      </c>
    </row>
    <row r="270" spans="1:14" x14ac:dyDescent="0.2">
      <c r="A270" t="s">
        <v>37</v>
      </c>
      <c r="B270" t="s">
        <v>35</v>
      </c>
      <c r="C270" t="s">
        <v>72</v>
      </c>
      <c r="D270">
        <v>5</v>
      </c>
      <c r="E270" t="s">
        <v>38</v>
      </c>
      <c r="F270" t="s">
        <v>36</v>
      </c>
      <c r="G270" t="s">
        <v>80</v>
      </c>
      <c r="I270" s="18">
        <v>44868</v>
      </c>
      <c r="J270" s="6">
        <v>2.61</v>
      </c>
      <c r="K270" s="6">
        <v>1.49</v>
      </c>
      <c r="L270" s="6">
        <v>0.99</v>
      </c>
      <c r="M270" s="16">
        <f t="shared" si="4"/>
        <v>3.1519096438641818</v>
      </c>
      <c r="N270">
        <f>100</f>
        <v>100</v>
      </c>
    </row>
    <row r="271" spans="1:14" x14ac:dyDescent="0.2">
      <c r="A271" t="s">
        <v>37</v>
      </c>
      <c r="B271" t="s">
        <v>35</v>
      </c>
      <c r="C271" t="s">
        <v>72</v>
      </c>
      <c r="D271">
        <v>6</v>
      </c>
      <c r="E271" t="s">
        <v>38</v>
      </c>
      <c r="F271" t="s">
        <v>36</v>
      </c>
      <c r="G271" t="s">
        <v>80</v>
      </c>
      <c r="I271" s="18">
        <v>44868</v>
      </c>
      <c r="J271" s="6">
        <v>2.94</v>
      </c>
      <c r="K271" s="6">
        <v>1.57</v>
      </c>
      <c r="L271" s="6">
        <v>1.67</v>
      </c>
      <c r="M271" s="16">
        <f t="shared" si="4"/>
        <v>6.0599248836595745</v>
      </c>
      <c r="N271">
        <f>100</f>
        <v>100</v>
      </c>
    </row>
    <row r="272" spans="1:14" x14ac:dyDescent="0.2">
      <c r="A272" t="s">
        <v>37</v>
      </c>
      <c r="B272" t="s">
        <v>35</v>
      </c>
      <c r="C272" t="s">
        <v>72</v>
      </c>
      <c r="D272">
        <v>7</v>
      </c>
      <c r="E272" t="s">
        <v>38</v>
      </c>
      <c r="F272" t="s">
        <v>36</v>
      </c>
      <c r="G272" t="s">
        <v>80</v>
      </c>
      <c r="I272" s="18">
        <v>44868</v>
      </c>
      <c r="J272" s="6">
        <v>2.57</v>
      </c>
      <c r="K272" s="6">
        <v>1.67</v>
      </c>
      <c r="L272" s="6">
        <v>1.38</v>
      </c>
      <c r="M272" s="16">
        <f t="shared" si="4"/>
        <v>4.6942119216405587</v>
      </c>
      <c r="N272">
        <f>100</f>
        <v>100</v>
      </c>
    </row>
    <row r="273" spans="1:14" x14ac:dyDescent="0.2">
      <c r="A273" t="s">
        <v>37</v>
      </c>
      <c r="B273" t="s">
        <v>35</v>
      </c>
      <c r="C273" t="s">
        <v>72</v>
      </c>
      <c r="D273">
        <v>8</v>
      </c>
      <c r="E273" t="s">
        <v>38</v>
      </c>
      <c r="F273" t="s">
        <v>36</v>
      </c>
      <c r="G273" t="s">
        <v>80</v>
      </c>
      <c r="I273" s="18">
        <v>44868</v>
      </c>
      <c r="J273" s="6">
        <v>1.89</v>
      </c>
      <c r="K273" s="6">
        <v>1.89</v>
      </c>
      <c r="L273" s="6">
        <v>1.7</v>
      </c>
      <c r="M273" s="16">
        <f t="shared" si="4"/>
        <v>4.7827820579250533</v>
      </c>
      <c r="N273">
        <f>100</f>
        <v>100</v>
      </c>
    </row>
    <row r="274" spans="1:14" x14ac:dyDescent="0.2">
      <c r="A274" t="s">
        <v>37</v>
      </c>
      <c r="B274" t="s">
        <v>35</v>
      </c>
      <c r="C274" t="s">
        <v>73</v>
      </c>
      <c r="D274">
        <v>1</v>
      </c>
      <c r="E274" t="s">
        <v>38</v>
      </c>
      <c r="F274" t="s">
        <v>36</v>
      </c>
      <c r="G274" t="s">
        <v>80</v>
      </c>
      <c r="I274" s="18">
        <v>44868</v>
      </c>
      <c r="J274" s="6">
        <v>2.6</v>
      </c>
      <c r="K274" s="6">
        <v>2.31</v>
      </c>
      <c r="L274" s="6">
        <v>1.38</v>
      </c>
      <c r="M274" s="16">
        <f t="shared" si="4"/>
        <v>6.9511389562133967</v>
      </c>
      <c r="N274">
        <f>100</f>
        <v>100</v>
      </c>
    </row>
    <row r="275" spans="1:14" x14ac:dyDescent="0.2">
      <c r="A275" t="s">
        <v>37</v>
      </c>
      <c r="B275" t="s">
        <v>35</v>
      </c>
      <c r="C275" t="s">
        <v>73</v>
      </c>
      <c r="D275">
        <v>2</v>
      </c>
      <c r="E275" t="s">
        <v>38</v>
      </c>
      <c r="F275" t="s">
        <v>36</v>
      </c>
      <c r="G275" t="s">
        <v>80</v>
      </c>
      <c r="I275" s="18">
        <v>44868</v>
      </c>
      <c r="J275" s="6">
        <v>2.17</v>
      </c>
      <c r="K275" s="6">
        <v>1.91</v>
      </c>
      <c r="L275" s="6">
        <v>1.88</v>
      </c>
      <c r="M275" s="16">
        <f t="shared" si="4"/>
        <v>6.1202342341800779</v>
      </c>
      <c r="N275">
        <f>100</f>
        <v>100</v>
      </c>
    </row>
    <row r="276" spans="1:14" x14ac:dyDescent="0.2">
      <c r="A276" t="s">
        <v>37</v>
      </c>
      <c r="B276" t="s">
        <v>35</v>
      </c>
      <c r="C276" t="s">
        <v>73</v>
      </c>
      <c r="D276">
        <v>3</v>
      </c>
      <c r="E276" t="s">
        <v>38</v>
      </c>
      <c r="F276" t="s">
        <v>36</v>
      </c>
      <c r="G276" t="s">
        <v>80</v>
      </c>
      <c r="I276" s="18">
        <v>44868</v>
      </c>
      <c r="J276" s="6">
        <v>2.2999999999999998</v>
      </c>
      <c r="K276" s="6">
        <v>2.09</v>
      </c>
      <c r="L276" s="6">
        <v>1.99</v>
      </c>
      <c r="M276" s="16">
        <f t="shared" si="4"/>
        <v>7.5175798926280875</v>
      </c>
      <c r="N276">
        <f>100</f>
        <v>100</v>
      </c>
    </row>
    <row r="277" spans="1:14" x14ac:dyDescent="0.2">
      <c r="A277" t="s">
        <v>37</v>
      </c>
      <c r="B277" t="s">
        <v>35</v>
      </c>
      <c r="C277" t="s">
        <v>73</v>
      </c>
      <c r="D277">
        <v>4</v>
      </c>
      <c r="E277" t="s">
        <v>38</v>
      </c>
      <c r="F277" t="s">
        <v>36</v>
      </c>
      <c r="G277" t="s">
        <v>80</v>
      </c>
      <c r="I277" s="18">
        <v>44868</v>
      </c>
      <c r="J277" s="6">
        <v>2.61</v>
      </c>
      <c r="K277" s="6">
        <v>2.15</v>
      </c>
      <c r="L277" s="6">
        <v>1.5</v>
      </c>
      <c r="M277" s="16">
        <f t="shared" si="4"/>
        <v>6.8274122382902842</v>
      </c>
      <c r="N277">
        <f>100</f>
        <v>100</v>
      </c>
    </row>
    <row r="278" spans="1:14" x14ac:dyDescent="0.2">
      <c r="A278" t="s">
        <v>37</v>
      </c>
      <c r="B278" t="s">
        <v>35</v>
      </c>
      <c r="C278" t="s">
        <v>73</v>
      </c>
      <c r="D278">
        <v>5</v>
      </c>
      <c r="E278" t="s">
        <v>38</v>
      </c>
      <c r="F278" t="s">
        <v>36</v>
      </c>
      <c r="G278" t="s">
        <v>80</v>
      </c>
      <c r="I278" s="18">
        <v>44868</v>
      </c>
      <c r="J278" s="6">
        <v>2.33</v>
      </c>
      <c r="K278" s="6">
        <v>1.67</v>
      </c>
      <c r="L278" s="6">
        <v>0.68</v>
      </c>
      <c r="M278" s="16">
        <f t="shared" si="4"/>
        <v>2.526512990663603</v>
      </c>
      <c r="N278">
        <f>100</f>
        <v>100</v>
      </c>
    </row>
    <row r="279" spans="1:14" x14ac:dyDescent="0.2">
      <c r="A279" t="s">
        <v>37</v>
      </c>
      <c r="B279" t="s">
        <v>35</v>
      </c>
      <c r="C279" t="s">
        <v>73</v>
      </c>
      <c r="D279">
        <v>6</v>
      </c>
      <c r="E279" t="s">
        <v>38</v>
      </c>
      <c r="F279" t="s">
        <v>36</v>
      </c>
      <c r="G279" t="s">
        <v>80</v>
      </c>
      <c r="I279" s="18">
        <v>44868</v>
      </c>
      <c r="J279" s="6">
        <v>2.85</v>
      </c>
      <c r="K279" s="6">
        <v>1.3</v>
      </c>
      <c r="L279" s="6">
        <v>1.49</v>
      </c>
      <c r="M279" s="16">
        <f t="shared" si="4"/>
        <v>4.3559527136377305</v>
      </c>
      <c r="N279">
        <f>100</f>
        <v>100</v>
      </c>
    </row>
    <row r="280" spans="1:14" x14ac:dyDescent="0.2">
      <c r="A280" t="s">
        <v>37</v>
      </c>
      <c r="B280" t="s">
        <v>35</v>
      </c>
      <c r="C280" t="s">
        <v>73</v>
      </c>
      <c r="D280">
        <v>7</v>
      </c>
      <c r="E280" t="s">
        <v>38</v>
      </c>
      <c r="F280" t="s">
        <v>36</v>
      </c>
      <c r="G280" t="s">
        <v>80</v>
      </c>
      <c r="I280" s="18">
        <v>44868</v>
      </c>
      <c r="J280" s="6">
        <v>2.9</v>
      </c>
      <c r="K280" s="6">
        <v>1.67</v>
      </c>
      <c r="L280" s="6">
        <v>1.1000000000000001</v>
      </c>
      <c r="M280" s="16">
        <f t="shared" si="4"/>
        <v>4.3690541367509033</v>
      </c>
      <c r="N280">
        <f>100</f>
        <v>100</v>
      </c>
    </row>
    <row r="281" spans="1:14" x14ac:dyDescent="0.2">
      <c r="A281" t="s">
        <v>37</v>
      </c>
      <c r="B281" t="s">
        <v>35</v>
      </c>
      <c r="C281" t="s">
        <v>73</v>
      </c>
      <c r="D281">
        <v>8</v>
      </c>
      <c r="E281" t="s">
        <v>38</v>
      </c>
      <c r="F281" t="s">
        <v>36</v>
      </c>
      <c r="G281" t="s">
        <v>80</v>
      </c>
      <c r="I281" s="18">
        <v>44868</v>
      </c>
      <c r="J281" s="6">
        <v>2.2400000000000002</v>
      </c>
      <c r="K281" s="6">
        <v>1.28</v>
      </c>
      <c r="L281" s="6">
        <v>0.93</v>
      </c>
      <c r="M281" s="16">
        <f t="shared" si="4"/>
        <v>2.1481393751157074</v>
      </c>
      <c r="N281">
        <f>100</f>
        <v>100</v>
      </c>
    </row>
    <row r="282" spans="1:14" x14ac:dyDescent="0.2">
      <c r="A282" t="s">
        <v>37</v>
      </c>
      <c r="B282" t="s">
        <v>35</v>
      </c>
      <c r="C282" t="s">
        <v>74</v>
      </c>
      <c r="D282">
        <v>1</v>
      </c>
      <c r="E282" t="s">
        <v>38</v>
      </c>
      <c r="F282" t="s">
        <v>36</v>
      </c>
      <c r="G282" t="s">
        <v>80</v>
      </c>
      <c r="I282" s="18">
        <v>44867</v>
      </c>
      <c r="J282" s="6">
        <v>3.28</v>
      </c>
      <c r="K282" s="6">
        <v>1.4</v>
      </c>
      <c r="L282" s="6">
        <v>1.17</v>
      </c>
      <c r="M282" s="16">
        <f t="shared" si="4"/>
        <v>4.2537305901275193</v>
      </c>
      <c r="N282">
        <f>100</f>
        <v>100</v>
      </c>
    </row>
    <row r="283" spans="1:14" x14ac:dyDescent="0.2">
      <c r="A283" t="s">
        <v>37</v>
      </c>
      <c r="B283" t="s">
        <v>35</v>
      </c>
      <c r="C283" t="s">
        <v>74</v>
      </c>
      <c r="D283">
        <v>2</v>
      </c>
      <c r="E283" t="s">
        <v>38</v>
      </c>
      <c r="F283" t="s">
        <v>36</v>
      </c>
      <c r="G283" t="s">
        <v>80</v>
      </c>
      <c r="I283" s="18">
        <v>44867</v>
      </c>
      <c r="J283" s="6">
        <v>2.12</v>
      </c>
      <c r="K283" s="6">
        <v>1.65</v>
      </c>
      <c r="L283" s="6">
        <v>1.37</v>
      </c>
      <c r="M283" s="16">
        <f t="shared" si="4"/>
        <v>3.7964670670085465</v>
      </c>
      <c r="N283">
        <f>100</f>
        <v>100</v>
      </c>
    </row>
    <row r="284" spans="1:14" x14ac:dyDescent="0.2">
      <c r="A284" t="s">
        <v>37</v>
      </c>
      <c r="B284" t="s">
        <v>35</v>
      </c>
      <c r="C284" t="s">
        <v>74</v>
      </c>
      <c r="D284">
        <v>3</v>
      </c>
      <c r="E284" t="s">
        <v>38</v>
      </c>
      <c r="F284" t="s">
        <v>36</v>
      </c>
      <c r="G284" t="s">
        <v>80</v>
      </c>
      <c r="I284" s="18">
        <v>44867</v>
      </c>
      <c r="J284" s="6">
        <v>2.09</v>
      </c>
      <c r="K284" s="6">
        <v>1.83</v>
      </c>
      <c r="L284" s="6">
        <v>1.48</v>
      </c>
      <c r="M284" s="16">
        <f t="shared" si="4"/>
        <v>4.4960606774043645</v>
      </c>
      <c r="N284">
        <f>100</f>
        <v>100</v>
      </c>
    </row>
    <row r="285" spans="1:14" x14ac:dyDescent="0.2">
      <c r="A285" t="s">
        <v>37</v>
      </c>
      <c r="B285" t="s">
        <v>35</v>
      </c>
      <c r="C285" t="s">
        <v>74</v>
      </c>
      <c r="D285">
        <v>4</v>
      </c>
      <c r="E285" t="s">
        <v>38</v>
      </c>
      <c r="F285" t="s">
        <v>36</v>
      </c>
      <c r="G285" t="s">
        <v>80</v>
      </c>
      <c r="I285" s="18">
        <v>44867</v>
      </c>
      <c r="J285" s="6">
        <v>2.85</v>
      </c>
      <c r="K285" s="6">
        <v>1.4</v>
      </c>
      <c r="L285" s="6">
        <v>0.99</v>
      </c>
      <c r="M285" s="16">
        <f t="shared" si="4"/>
        <v>3.1964694050140761</v>
      </c>
      <c r="N285">
        <f>100</f>
        <v>100</v>
      </c>
    </row>
    <row r="286" spans="1:14" x14ac:dyDescent="0.2">
      <c r="A286" t="s">
        <v>37</v>
      </c>
      <c r="B286" t="s">
        <v>35</v>
      </c>
      <c r="C286" t="s">
        <v>74</v>
      </c>
      <c r="D286">
        <v>5</v>
      </c>
      <c r="E286" t="s">
        <v>38</v>
      </c>
      <c r="F286" t="s">
        <v>36</v>
      </c>
      <c r="G286" t="s">
        <v>80</v>
      </c>
      <c r="I286" s="18">
        <v>44867</v>
      </c>
      <c r="J286" s="6">
        <v>2.4500000000000002</v>
      </c>
      <c r="K286" s="6">
        <v>1.53</v>
      </c>
      <c r="L286" s="6">
        <v>1.19</v>
      </c>
      <c r="M286" s="16">
        <f t="shared" si="4"/>
        <v>3.5590474853988043</v>
      </c>
      <c r="N286">
        <f>100</f>
        <v>100</v>
      </c>
    </row>
    <row r="287" spans="1:14" x14ac:dyDescent="0.2">
      <c r="A287" t="s">
        <v>37</v>
      </c>
      <c r="B287" t="s">
        <v>35</v>
      </c>
      <c r="C287" t="s">
        <v>74</v>
      </c>
      <c r="D287">
        <v>6</v>
      </c>
      <c r="E287" t="s">
        <v>38</v>
      </c>
      <c r="F287" t="s">
        <v>36</v>
      </c>
      <c r="G287" t="s">
        <v>80</v>
      </c>
      <c r="I287" s="18">
        <v>44867</v>
      </c>
      <c r="J287" s="6">
        <v>2.2599999999999998</v>
      </c>
      <c r="K287" s="6">
        <v>1.27</v>
      </c>
      <c r="L287" s="6">
        <v>1.37</v>
      </c>
      <c r="M287" s="16">
        <f t="shared" si="4"/>
        <v>3.0927597373823934</v>
      </c>
      <c r="N287">
        <f>100</f>
        <v>100</v>
      </c>
    </row>
    <row r="288" spans="1:14" x14ac:dyDescent="0.2">
      <c r="A288" t="s">
        <v>37</v>
      </c>
      <c r="B288" t="s">
        <v>35</v>
      </c>
      <c r="C288" t="s">
        <v>74</v>
      </c>
      <c r="D288">
        <v>7</v>
      </c>
      <c r="E288" t="s">
        <v>38</v>
      </c>
      <c r="F288" t="s">
        <v>36</v>
      </c>
      <c r="G288" t="s">
        <v>80</v>
      </c>
      <c r="I288" s="18">
        <v>44867</v>
      </c>
      <c r="J288" s="6">
        <v>2.4700000000000002</v>
      </c>
      <c r="K288" s="6">
        <v>0.96</v>
      </c>
      <c r="L288" s="6">
        <v>1.06</v>
      </c>
      <c r="M288" s="16">
        <f t="shared" si="4"/>
        <v>1.9789261262098907</v>
      </c>
      <c r="N288">
        <f>100</f>
        <v>100</v>
      </c>
    </row>
    <row r="289" spans="1:14" x14ac:dyDescent="0.2">
      <c r="A289" t="s">
        <v>37</v>
      </c>
      <c r="B289" t="s">
        <v>35</v>
      </c>
      <c r="C289" t="s">
        <v>74</v>
      </c>
      <c r="D289">
        <v>8</v>
      </c>
      <c r="E289" t="s">
        <v>38</v>
      </c>
      <c r="F289" t="s">
        <v>36</v>
      </c>
      <c r="G289" t="s">
        <v>80</v>
      </c>
      <c r="I289" s="18">
        <v>44867</v>
      </c>
      <c r="J289" s="6">
        <v>1.95</v>
      </c>
      <c r="K289" s="6">
        <v>2.08</v>
      </c>
      <c r="L289" s="6">
        <v>1.24</v>
      </c>
      <c r="M289" s="16">
        <f t="shared" si="4"/>
        <v>4.220274199163117</v>
      </c>
      <c r="N289">
        <f>100</f>
        <v>100</v>
      </c>
    </row>
    <row r="290" spans="1:14" x14ac:dyDescent="0.2">
      <c r="A290" t="s">
        <v>37</v>
      </c>
      <c r="B290" t="s">
        <v>35</v>
      </c>
      <c r="C290" t="s">
        <v>75</v>
      </c>
      <c r="D290">
        <v>1</v>
      </c>
      <c r="E290" t="s">
        <v>38</v>
      </c>
      <c r="F290" t="s">
        <v>36</v>
      </c>
      <c r="G290" t="s">
        <v>80</v>
      </c>
      <c r="I290" s="18">
        <v>44867</v>
      </c>
      <c r="J290" s="6">
        <v>2.5499999999999998</v>
      </c>
      <c r="K290" s="6">
        <v>2.48</v>
      </c>
      <c r="L290" s="6">
        <v>1.17</v>
      </c>
      <c r="M290" s="16">
        <f t="shared" si="4"/>
        <v>6.6704602328123466</v>
      </c>
      <c r="N290">
        <f>100</f>
        <v>100</v>
      </c>
    </row>
    <row r="291" spans="1:14" x14ac:dyDescent="0.2">
      <c r="A291" t="s">
        <v>37</v>
      </c>
      <c r="B291" t="s">
        <v>35</v>
      </c>
      <c r="C291" t="s">
        <v>75</v>
      </c>
      <c r="D291">
        <v>2</v>
      </c>
      <c r="E291" t="s">
        <v>38</v>
      </c>
      <c r="F291" t="s">
        <v>36</v>
      </c>
      <c r="G291" t="s">
        <v>80</v>
      </c>
      <c r="I291" s="18">
        <v>44867</v>
      </c>
      <c r="J291" s="6">
        <v>2.0299999999999998</v>
      </c>
      <c r="K291" s="6">
        <v>1.45</v>
      </c>
      <c r="L291" s="6">
        <v>1.21</v>
      </c>
      <c r="M291" s="16">
        <f t="shared" si="4"/>
        <v>2.8202603468045049</v>
      </c>
      <c r="N291">
        <f>100</f>
        <v>100</v>
      </c>
    </row>
    <row r="292" spans="1:14" x14ac:dyDescent="0.2">
      <c r="A292" t="s">
        <v>37</v>
      </c>
      <c r="B292" t="s">
        <v>35</v>
      </c>
      <c r="C292" t="s">
        <v>75</v>
      </c>
      <c r="D292">
        <v>3</v>
      </c>
      <c r="E292" t="s">
        <v>38</v>
      </c>
      <c r="F292" t="s">
        <v>36</v>
      </c>
      <c r="G292" t="s">
        <v>80</v>
      </c>
      <c r="I292" s="18">
        <v>44867</v>
      </c>
      <c r="J292" s="6">
        <v>2.14</v>
      </c>
      <c r="K292" s="6">
        <v>1.96</v>
      </c>
      <c r="L292" s="6">
        <v>1.83</v>
      </c>
      <c r="M292" s="16">
        <f t="shared" si="4"/>
        <v>6.0356227009886485</v>
      </c>
      <c r="N292">
        <f>100</f>
        <v>100</v>
      </c>
    </row>
    <row r="293" spans="1:14" x14ac:dyDescent="0.2">
      <c r="A293" t="s">
        <v>37</v>
      </c>
      <c r="B293" t="s">
        <v>35</v>
      </c>
      <c r="C293" t="s">
        <v>75</v>
      </c>
      <c r="D293">
        <v>4</v>
      </c>
      <c r="E293" t="s">
        <v>38</v>
      </c>
      <c r="F293" t="s">
        <v>36</v>
      </c>
      <c r="G293" t="s">
        <v>80</v>
      </c>
      <c r="I293" s="18">
        <v>44867</v>
      </c>
      <c r="J293" s="6">
        <v>1.96</v>
      </c>
      <c r="K293" s="6">
        <v>1.7</v>
      </c>
      <c r="L293" s="6">
        <v>1.45</v>
      </c>
      <c r="M293" s="16">
        <f t="shared" si="4"/>
        <v>3.818625505392478</v>
      </c>
      <c r="N293">
        <f>100</f>
        <v>100</v>
      </c>
    </row>
    <row r="294" spans="1:14" x14ac:dyDescent="0.2">
      <c r="A294" t="s">
        <v>37</v>
      </c>
      <c r="B294" t="s">
        <v>35</v>
      </c>
      <c r="C294" t="s">
        <v>75</v>
      </c>
      <c r="D294">
        <v>5</v>
      </c>
      <c r="E294" t="s">
        <v>38</v>
      </c>
      <c r="F294" t="s">
        <v>36</v>
      </c>
      <c r="G294" t="s">
        <v>80</v>
      </c>
      <c r="I294" s="18">
        <v>44867</v>
      </c>
      <c r="J294" s="6">
        <v>2.13</v>
      </c>
      <c r="K294" s="6">
        <v>1.82</v>
      </c>
      <c r="L294" s="6">
        <v>1.66</v>
      </c>
      <c r="M294" s="16">
        <f t="shared" si="4"/>
        <v>5.0648662513395033</v>
      </c>
      <c r="N294">
        <f>100</f>
        <v>100</v>
      </c>
    </row>
    <row r="295" spans="1:14" x14ac:dyDescent="0.2">
      <c r="A295" t="s">
        <v>37</v>
      </c>
      <c r="B295" t="s">
        <v>35</v>
      </c>
      <c r="C295" t="s">
        <v>75</v>
      </c>
      <c r="D295">
        <v>6</v>
      </c>
      <c r="E295" t="s">
        <v>38</v>
      </c>
      <c r="F295" t="s">
        <v>36</v>
      </c>
      <c r="G295" t="s">
        <v>80</v>
      </c>
      <c r="I295" s="18">
        <v>44867</v>
      </c>
      <c r="J295" s="6">
        <v>1.88</v>
      </c>
      <c r="K295" s="6">
        <v>1.6</v>
      </c>
      <c r="L295" s="6">
        <v>0.91</v>
      </c>
      <c r="M295" s="16">
        <f t="shared" si="4"/>
        <v>2.3256008755335245</v>
      </c>
      <c r="N295">
        <f>100</f>
        <v>100</v>
      </c>
    </row>
    <row r="296" spans="1:14" x14ac:dyDescent="0.2">
      <c r="A296" t="s">
        <v>37</v>
      </c>
      <c r="B296" t="s">
        <v>35</v>
      </c>
      <c r="C296" t="s">
        <v>75</v>
      </c>
      <c r="D296">
        <v>7</v>
      </c>
      <c r="E296" t="s">
        <v>38</v>
      </c>
      <c r="F296" t="s">
        <v>36</v>
      </c>
      <c r="G296" t="s">
        <v>80</v>
      </c>
      <c r="I296" s="18">
        <v>44867</v>
      </c>
      <c r="J296" s="6">
        <v>2.0099999999999998</v>
      </c>
      <c r="K296" s="6">
        <v>1.37</v>
      </c>
      <c r="L296" s="6">
        <v>1.0900000000000001</v>
      </c>
      <c r="M296" s="16">
        <f t="shared" si="4"/>
        <v>2.3883400516220386</v>
      </c>
      <c r="N296">
        <f>100</f>
        <v>100</v>
      </c>
    </row>
    <row r="297" spans="1:14" x14ac:dyDescent="0.2">
      <c r="A297" t="s">
        <v>37</v>
      </c>
      <c r="B297" t="s">
        <v>35</v>
      </c>
      <c r="C297" t="s">
        <v>75</v>
      </c>
      <c r="D297">
        <v>8</v>
      </c>
      <c r="E297" t="s">
        <v>38</v>
      </c>
      <c r="F297" t="s">
        <v>36</v>
      </c>
      <c r="G297" t="s">
        <v>80</v>
      </c>
      <c r="I297" s="18">
        <v>44867</v>
      </c>
      <c r="J297" s="6">
        <v>1.86</v>
      </c>
      <c r="K297" s="6">
        <v>1.78</v>
      </c>
      <c r="L297" s="6">
        <v>1.43</v>
      </c>
      <c r="M297" s="16">
        <f t="shared" si="4"/>
        <v>3.7631618651905963</v>
      </c>
      <c r="N297">
        <f>100</f>
        <v>100</v>
      </c>
    </row>
    <row r="298" spans="1:14" x14ac:dyDescent="0.2">
      <c r="A298" t="s">
        <v>37</v>
      </c>
      <c r="B298" t="s">
        <v>35</v>
      </c>
      <c r="C298" t="s">
        <v>76</v>
      </c>
      <c r="D298">
        <v>1</v>
      </c>
      <c r="E298" t="s">
        <v>38</v>
      </c>
      <c r="F298" t="s">
        <v>36</v>
      </c>
      <c r="G298" t="s">
        <v>80</v>
      </c>
      <c r="I298" s="18">
        <v>44868</v>
      </c>
      <c r="J298" s="6">
        <v>2.4500000000000002</v>
      </c>
      <c r="K298" s="6">
        <v>1.78</v>
      </c>
      <c r="L298" s="6">
        <v>1.96</v>
      </c>
      <c r="M298" s="16">
        <f t="shared" si="4"/>
        <v>6.728824152082117</v>
      </c>
      <c r="N298">
        <f>100</f>
        <v>100</v>
      </c>
    </row>
    <row r="299" spans="1:14" x14ac:dyDescent="0.2">
      <c r="A299" t="s">
        <v>37</v>
      </c>
      <c r="B299" t="s">
        <v>35</v>
      </c>
      <c r="C299" t="s">
        <v>76</v>
      </c>
      <c r="D299">
        <v>2</v>
      </c>
      <c r="E299" t="s">
        <v>38</v>
      </c>
      <c r="F299" t="s">
        <v>36</v>
      </c>
      <c r="G299" t="s">
        <v>80</v>
      </c>
      <c r="I299" s="18">
        <v>44868</v>
      </c>
      <c r="J299" s="6">
        <v>2.36</v>
      </c>
      <c r="K299" s="6">
        <v>2.02</v>
      </c>
      <c r="L299" s="6">
        <v>1.43</v>
      </c>
      <c r="M299" s="16">
        <f t="shared" si="4"/>
        <v>5.5154389675044957</v>
      </c>
      <c r="N299">
        <f>100</f>
        <v>100</v>
      </c>
    </row>
    <row r="300" spans="1:14" x14ac:dyDescent="0.2">
      <c r="A300" t="s">
        <v>37</v>
      </c>
      <c r="B300" t="s">
        <v>35</v>
      </c>
      <c r="C300" t="s">
        <v>76</v>
      </c>
      <c r="D300">
        <v>3</v>
      </c>
      <c r="E300" t="s">
        <v>38</v>
      </c>
      <c r="F300" t="s">
        <v>36</v>
      </c>
      <c r="G300" t="s">
        <v>80</v>
      </c>
      <c r="I300" s="18">
        <v>44868</v>
      </c>
      <c r="J300" s="6">
        <v>2.08</v>
      </c>
      <c r="K300" s="6">
        <v>2.4700000000000002</v>
      </c>
      <c r="L300" s="6">
        <v>2.17</v>
      </c>
      <c r="M300" s="16">
        <f t="shared" si="4"/>
        <v>8.7928403153144892</v>
      </c>
      <c r="N300">
        <f>100</f>
        <v>100</v>
      </c>
    </row>
    <row r="301" spans="1:14" x14ac:dyDescent="0.2">
      <c r="A301" t="s">
        <v>37</v>
      </c>
      <c r="B301" t="s">
        <v>35</v>
      </c>
      <c r="C301" t="s">
        <v>76</v>
      </c>
      <c r="D301">
        <v>4</v>
      </c>
      <c r="E301" t="s">
        <v>38</v>
      </c>
      <c r="F301" t="s">
        <v>36</v>
      </c>
      <c r="G301" t="s">
        <v>80</v>
      </c>
      <c r="I301" s="18">
        <v>44868</v>
      </c>
      <c r="J301" s="6">
        <v>2.17</v>
      </c>
      <c r="K301" s="6">
        <v>1.42</v>
      </c>
      <c r="L301" s="6">
        <v>1.31</v>
      </c>
      <c r="M301" s="16">
        <f t="shared" si="4"/>
        <v>3.1755204798017767</v>
      </c>
      <c r="N301">
        <f>100</f>
        <v>100</v>
      </c>
    </row>
    <row r="302" spans="1:14" x14ac:dyDescent="0.2">
      <c r="A302" t="s">
        <v>37</v>
      </c>
      <c r="B302" t="s">
        <v>35</v>
      </c>
      <c r="C302" t="s">
        <v>76</v>
      </c>
      <c r="D302">
        <v>5</v>
      </c>
      <c r="E302" t="s">
        <v>38</v>
      </c>
      <c r="F302" t="s">
        <v>36</v>
      </c>
      <c r="G302" t="s">
        <v>80</v>
      </c>
      <c r="I302" s="18">
        <v>44868</v>
      </c>
      <c r="J302" s="6">
        <v>2.2000000000000002</v>
      </c>
      <c r="K302" s="6">
        <v>1.35</v>
      </c>
      <c r="L302" s="6">
        <v>1.29</v>
      </c>
      <c r="M302" s="16">
        <f t="shared" si="4"/>
        <v>3.0106510717881712</v>
      </c>
      <c r="N302">
        <f>100</f>
        <v>100</v>
      </c>
    </row>
    <row r="303" spans="1:14" x14ac:dyDescent="0.2">
      <c r="A303" t="s">
        <v>37</v>
      </c>
      <c r="B303" t="s">
        <v>35</v>
      </c>
      <c r="C303" t="s">
        <v>76</v>
      </c>
      <c r="D303">
        <v>6</v>
      </c>
      <c r="E303" t="s">
        <v>38</v>
      </c>
      <c r="F303" t="s">
        <v>36</v>
      </c>
      <c r="G303" t="s">
        <v>80</v>
      </c>
      <c r="I303" s="18">
        <v>44868</v>
      </c>
      <c r="J303" s="6">
        <v>1.88</v>
      </c>
      <c r="K303" s="6">
        <v>2.1800000000000002</v>
      </c>
      <c r="L303" s="6">
        <v>2.08</v>
      </c>
      <c r="M303" s="16">
        <f t="shared" si="4"/>
        <v>6.6989531037336185</v>
      </c>
      <c r="N303">
        <f>100</f>
        <v>100</v>
      </c>
    </row>
    <row r="304" spans="1:14" x14ac:dyDescent="0.2">
      <c r="A304" t="s">
        <v>37</v>
      </c>
      <c r="B304" t="s">
        <v>35</v>
      </c>
      <c r="C304" t="s">
        <v>76</v>
      </c>
      <c r="D304">
        <v>7</v>
      </c>
      <c r="E304" t="s">
        <v>38</v>
      </c>
      <c r="F304" t="s">
        <v>36</v>
      </c>
      <c r="G304" t="s">
        <v>80</v>
      </c>
      <c r="I304" s="18">
        <v>44868</v>
      </c>
      <c r="J304" s="6">
        <v>1.87</v>
      </c>
      <c r="K304" s="6">
        <v>1.46</v>
      </c>
      <c r="L304" s="6">
        <v>1.55</v>
      </c>
      <c r="M304" s="16">
        <f t="shared" si="4"/>
        <v>3.3266299083422002</v>
      </c>
      <c r="N304">
        <f>100</f>
        <v>100</v>
      </c>
    </row>
    <row r="305" spans="1:17" x14ac:dyDescent="0.2">
      <c r="A305" t="s">
        <v>37</v>
      </c>
      <c r="B305" t="s">
        <v>35</v>
      </c>
      <c r="C305" t="s">
        <v>76</v>
      </c>
      <c r="D305">
        <v>8</v>
      </c>
      <c r="E305" t="s">
        <v>38</v>
      </c>
      <c r="F305" t="s">
        <v>36</v>
      </c>
      <c r="G305" t="s">
        <v>80</v>
      </c>
      <c r="I305" s="18">
        <v>44868</v>
      </c>
      <c r="J305" s="6">
        <v>2.02</v>
      </c>
      <c r="K305" s="6">
        <v>1.66</v>
      </c>
      <c r="L305" s="6">
        <v>1.45</v>
      </c>
      <c r="M305" s="16">
        <f t="shared" si="4"/>
        <v>3.8362070359792115</v>
      </c>
      <c r="N305">
        <f>100</f>
        <v>100</v>
      </c>
    </row>
    <row r="306" spans="1:17" x14ac:dyDescent="0.2">
      <c r="A306" t="s">
        <v>37</v>
      </c>
      <c r="B306" t="s">
        <v>35</v>
      </c>
      <c r="C306" t="s">
        <v>77</v>
      </c>
      <c r="D306">
        <v>1</v>
      </c>
      <c r="E306" t="s">
        <v>38</v>
      </c>
      <c r="F306" t="s">
        <v>36</v>
      </c>
      <c r="G306" t="s">
        <v>80</v>
      </c>
      <c r="I306" s="18">
        <v>44868</v>
      </c>
      <c r="J306" s="6">
        <v>1.9</v>
      </c>
      <c r="K306" s="6">
        <v>1.84</v>
      </c>
      <c r="L306" s="6">
        <v>0.9</v>
      </c>
      <c r="M306" s="16">
        <f t="shared" si="4"/>
        <v>2.8008162444732743</v>
      </c>
      <c r="N306">
        <f>100</f>
        <v>100</v>
      </c>
    </row>
    <row r="307" spans="1:17" x14ac:dyDescent="0.2">
      <c r="A307" t="s">
        <v>37</v>
      </c>
      <c r="B307" t="s">
        <v>35</v>
      </c>
      <c r="C307" t="s">
        <v>77</v>
      </c>
      <c r="D307">
        <v>2</v>
      </c>
      <c r="E307" t="s">
        <v>38</v>
      </c>
      <c r="F307" t="s">
        <v>36</v>
      </c>
      <c r="G307" t="s">
        <v>80</v>
      </c>
      <c r="I307" s="18">
        <v>44868</v>
      </c>
      <c r="J307" s="6">
        <v>2.21</v>
      </c>
      <c r="K307" s="6">
        <v>1.23</v>
      </c>
      <c r="L307" s="6">
        <v>1.01</v>
      </c>
      <c r="M307" s="16">
        <f t="shared" si="4"/>
        <v>2.1772996381263279</v>
      </c>
      <c r="N307">
        <f>100</f>
        <v>100</v>
      </c>
    </row>
    <row r="308" spans="1:17" x14ac:dyDescent="0.2">
      <c r="A308" t="s">
        <v>37</v>
      </c>
      <c r="B308" t="s">
        <v>35</v>
      </c>
      <c r="C308" t="s">
        <v>77</v>
      </c>
      <c r="D308">
        <v>3</v>
      </c>
      <c r="E308" t="s">
        <v>38</v>
      </c>
      <c r="F308" t="s">
        <v>36</v>
      </c>
      <c r="G308" t="s">
        <v>80</v>
      </c>
      <c r="I308" s="18">
        <v>44868</v>
      </c>
      <c r="J308" s="6">
        <v>2.2200000000000002</v>
      </c>
      <c r="K308" s="6">
        <v>2.37</v>
      </c>
      <c r="L308" s="6">
        <v>1.21</v>
      </c>
      <c r="M308" s="16">
        <f t="shared" si="4"/>
        <v>5.5866172468587161</v>
      </c>
      <c r="N308">
        <f>100</f>
        <v>100</v>
      </c>
    </row>
    <row r="309" spans="1:17" x14ac:dyDescent="0.2">
      <c r="A309" t="s">
        <v>37</v>
      </c>
      <c r="B309" t="s">
        <v>35</v>
      </c>
      <c r="C309" t="s">
        <v>77</v>
      </c>
      <c r="D309">
        <v>4</v>
      </c>
      <c r="E309" t="s">
        <v>38</v>
      </c>
      <c r="F309" t="s">
        <v>36</v>
      </c>
      <c r="G309" t="s">
        <v>80</v>
      </c>
      <c r="I309" s="18">
        <v>44868</v>
      </c>
      <c r="J309" s="6">
        <v>2.67</v>
      </c>
      <c r="K309" s="6">
        <v>1.56</v>
      </c>
      <c r="L309" s="6">
        <v>1.21</v>
      </c>
      <c r="M309" s="16">
        <f t="shared" si="4"/>
        <v>4.0225429465947977</v>
      </c>
      <c r="N309">
        <f>100</f>
        <v>100</v>
      </c>
    </row>
    <row r="310" spans="1:17" x14ac:dyDescent="0.2">
      <c r="A310" t="s">
        <v>37</v>
      </c>
      <c r="B310" t="s">
        <v>35</v>
      </c>
      <c r="C310" t="s">
        <v>77</v>
      </c>
      <c r="D310">
        <v>5</v>
      </c>
      <c r="E310" t="s">
        <v>38</v>
      </c>
      <c r="F310" t="s">
        <v>36</v>
      </c>
      <c r="G310" t="s">
        <v>80</v>
      </c>
      <c r="I310" s="18">
        <v>44868</v>
      </c>
      <c r="J310" s="6">
        <v>2.5299999999999998</v>
      </c>
      <c r="K310" s="6">
        <v>1.99</v>
      </c>
      <c r="L310" s="6">
        <v>1.51</v>
      </c>
      <c r="M310" s="16">
        <f t="shared" si="4"/>
        <v>6.0853631447738534</v>
      </c>
      <c r="N310">
        <f>100</f>
        <v>100</v>
      </c>
    </row>
    <row r="311" spans="1:17" x14ac:dyDescent="0.2">
      <c r="A311" t="s">
        <v>37</v>
      </c>
      <c r="B311" t="s">
        <v>35</v>
      </c>
      <c r="C311" t="s">
        <v>77</v>
      </c>
      <c r="D311">
        <v>6</v>
      </c>
      <c r="E311" t="s">
        <v>38</v>
      </c>
      <c r="F311" t="s">
        <v>36</v>
      </c>
      <c r="G311" t="s">
        <v>80</v>
      </c>
      <c r="I311" s="18">
        <v>44868</v>
      </c>
      <c r="J311" s="6">
        <v>1.94</v>
      </c>
      <c r="K311" s="6">
        <v>1.69</v>
      </c>
      <c r="L311" s="6">
        <v>1.17</v>
      </c>
      <c r="M311" s="16">
        <f t="shared" si="4"/>
        <v>3.1157577664029965</v>
      </c>
      <c r="N311">
        <f>100</f>
        <v>100</v>
      </c>
    </row>
    <row r="312" spans="1:17" x14ac:dyDescent="0.2">
      <c r="A312" t="s">
        <v>37</v>
      </c>
      <c r="B312" t="s">
        <v>35</v>
      </c>
      <c r="C312" t="s">
        <v>77</v>
      </c>
      <c r="D312">
        <v>7</v>
      </c>
      <c r="E312" t="s">
        <v>38</v>
      </c>
      <c r="F312" t="s">
        <v>36</v>
      </c>
      <c r="G312" t="s">
        <v>80</v>
      </c>
      <c r="I312" s="18">
        <v>44868</v>
      </c>
      <c r="J312" s="6">
        <v>2.09</v>
      </c>
      <c r="K312" s="6">
        <v>1.99</v>
      </c>
      <c r="L312" s="6">
        <v>1.5</v>
      </c>
      <c r="M312" s="16">
        <f t="shared" si="4"/>
        <v>4.998354218823569</v>
      </c>
      <c r="N312">
        <f>100</f>
        <v>100</v>
      </c>
    </row>
    <row r="313" spans="1:17" x14ac:dyDescent="0.2">
      <c r="A313" t="s">
        <v>37</v>
      </c>
      <c r="B313" t="s">
        <v>35</v>
      </c>
      <c r="C313" t="s">
        <v>77</v>
      </c>
      <c r="D313">
        <v>8</v>
      </c>
      <c r="E313" t="s">
        <v>38</v>
      </c>
      <c r="F313" t="s">
        <v>36</v>
      </c>
      <c r="G313" t="s">
        <v>80</v>
      </c>
      <c r="I313" s="18">
        <v>44868</v>
      </c>
      <c r="J313" s="6">
        <v>1.79</v>
      </c>
      <c r="K313" s="6">
        <v>1.5</v>
      </c>
      <c r="L313" s="6">
        <v>1.37</v>
      </c>
      <c r="M313" s="16">
        <f t="shared" si="4"/>
        <v>2.8949876441095777</v>
      </c>
      <c r="N313">
        <f>100</f>
        <v>100</v>
      </c>
    </row>
    <row r="314" spans="1:17" x14ac:dyDescent="0.2">
      <c r="A314" t="s">
        <v>37</v>
      </c>
      <c r="B314" t="s">
        <v>35</v>
      </c>
      <c r="C314" t="s">
        <v>78</v>
      </c>
      <c r="D314">
        <v>1</v>
      </c>
      <c r="E314" t="s">
        <v>38</v>
      </c>
      <c r="F314" t="s">
        <v>36</v>
      </c>
      <c r="G314" t="s">
        <v>80</v>
      </c>
      <c r="I314" s="18">
        <v>44869</v>
      </c>
      <c r="J314" s="6">
        <v>2.08</v>
      </c>
      <c r="K314" s="6">
        <v>1.47</v>
      </c>
      <c r="L314" s="6">
        <v>1.85</v>
      </c>
      <c r="M314" s="16">
        <f t="shared" si="4"/>
        <v>4.5016258124406585</v>
      </c>
      <c r="N314">
        <f>100</f>
        <v>100</v>
      </c>
    </row>
    <row r="315" spans="1:17" x14ac:dyDescent="0.2">
      <c r="A315" t="s">
        <v>37</v>
      </c>
      <c r="B315" t="s">
        <v>35</v>
      </c>
      <c r="C315" t="s">
        <v>78</v>
      </c>
      <c r="D315">
        <v>2</v>
      </c>
      <c r="E315" t="s">
        <v>38</v>
      </c>
      <c r="F315" t="s">
        <v>36</v>
      </c>
      <c r="G315" t="s">
        <v>80</v>
      </c>
      <c r="I315" s="18">
        <v>44869</v>
      </c>
      <c r="J315" s="6">
        <v>2.15</v>
      </c>
      <c r="K315" s="6">
        <v>1.53</v>
      </c>
      <c r="L315" s="6">
        <v>2.3199999999999998</v>
      </c>
      <c r="M315" s="16">
        <f t="shared" si="4"/>
        <v>6.2573407988652878</v>
      </c>
      <c r="N315">
        <f>100</f>
        <v>100</v>
      </c>
    </row>
    <row r="316" spans="1:17" x14ac:dyDescent="0.2">
      <c r="A316" t="s">
        <v>37</v>
      </c>
      <c r="B316" t="s">
        <v>35</v>
      </c>
      <c r="C316" t="s">
        <v>78</v>
      </c>
      <c r="D316">
        <v>3</v>
      </c>
      <c r="E316" t="s">
        <v>38</v>
      </c>
      <c r="F316" t="s">
        <v>36</v>
      </c>
      <c r="G316" t="s">
        <v>80</v>
      </c>
      <c r="I316" s="18">
        <v>44869</v>
      </c>
      <c r="J316" s="6">
        <v>2.2799999999999998</v>
      </c>
      <c r="K316" s="6">
        <v>1.07</v>
      </c>
      <c r="L316" s="6">
        <v>1.23</v>
      </c>
      <c r="M316" s="16">
        <f t="shared" si="4"/>
        <v>2.368211082092325</v>
      </c>
      <c r="N316">
        <f>100</f>
        <v>100</v>
      </c>
      <c r="Q316" t="s">
        <v>82</v>
      </c>
    </row>
    <row r="317" spans="1:17" x14ac:dyDescent="0.2">
      <c r="A317" t="s">
        <v>37</v>
      </c>
      <c r="B317" t="s">
        <v>35</v>
      </c>
      <c r="C317" t="s">
        <v>78</v>
      </c>
      <c r="D317">
        <v>4</v>
      </c>
      <c r="E317" t="s">
        <v>38</v>
      </c>
      <c r="F317" t="s">
        <v>36</v>
      </c>
      <c r="G317" t="s">
        <v>80</v>
      </c>
      <c r="I317" s="18">
        <v>44869</v>
      </c>
      <c r="J317" s="6">
        <v>2.89</v>
      </c>
      <c r="K317" s="6">
        <v>1.83</v>
      </c>
      <c r="L317" s="6">
        <v>1.63</v>
      </c>
      <c r="M317" s="16">
        <f t="shared" si="4"/>
        <v>6.7932864917411253</v>
      </c>
      <c r="N317">
        <f>100</f>
        <v>100</v>
      </c>
    </row>
    <row r="318" spans="1:17" x14ac:dyDescent="0.2">
      <c r="A318" t="s">
        <v>37</v>
      </c>
      <c r="B318" t="s">
        <v>35</v>
      </c>
      <c r="C318" t="s">
        <v>78</v>
      </c>
      <c r="D318">
        <v>5</v>
      </c>
      <c r="E318" t="s">
        <v>38</v>
      </c>
      <c r="F318" t="s">
        <v>36</v>
      </c>
      <c r="G318" t="s">
        <v>80</v>
      </c>
      <c r="I318" s="18">
        <v>44869</v>
      </c>
      <c r="J318" s="6">
        <v>2.25</v>
      </c>
      <c r="K318" s="6">
        <v>1.78</v>
      </c>
      <c r="L318" s="6">
        <v>1.6</v>
      </c>
      <c r="M318" s="16">
        <f t="shared" si="4"/>
        <v>5.047145312578766</v>
      </c>
      <c r="N318">
        <f>100</f>
        <v>100</v>
      </c>
    </row>
    <row r="319" spans="1:17" x14ac:dyDescent="0.2">
      <c r="A319" t="s">
        <v>37</v>
      </c>
      <c r="B319" t="s">
        <v>35</v>
      </c>
      <c r="C319" t="s">
        <v>78</v>
      </c>
      <c r="D319">
        <v>6</v>
      </c>
      <c r="E319" t="s">
        <v>38</v>
      </c>
      <c r="F319" t="s">
        <v>36</v>
      </c>
      <c r="G319" t="s">
        <v>80</v>
      </c>
      <c r="I319" s="18">
        <v>44869</v>
      </c>
      <c r="J319" s="6">
        <v>2.4500000000000002</v>
      </c>
      <c r="K319" s="6">
        <v>1.76</v>
      </c>
      <c r="L319" s="6">
        <v>1</v>
      </c>
      <c r="M319" s="16">
        <f t="shared" si="4"/>
        <v>3.6644950428165455</v>
      </c>
      <c r="N319">
        <f>100</f>
        <v>100</v>
      </c>
    </row>
    <row r="320" spans="1:17" x14ac:dyDescent="0.2">
      <c r="A320" t="s">
        <v>37</v>
      </c>
      <c r="B320" t="s">
        <v>35</v>
      </c>
      <c r="C320" t="s">
        <v>78</v>
      </c>
      <c r="D320">
        <v>7</v>
      </c>
      <c r="E320" t="s">
        <v>38</v>
      </c>
      <c r="F320" t="s">
        <v>36</v>
      </c>
      <c r="G320" t="s">
        <v>80</v>
      </c>
      <c r="I320" s="18">
        <v>44869</v>
      </c>
      <c r="J320" s="6">
        <v>2.54</v>
      </c>
      <c r="K320" s="6">
        <v>1.74</v>
      </c>
      <c r="L320" s="6">
        <v>0.99</v>
      </c>
      <c r="M320" s="16">
        <f t="shared" si="4"/>
        <v>3.716968672210375</v>
      </c>
      <c r="N320">
        <f>100</f>
        <v>100</v>
      </c>
    </row>
    <row r="321" spans="1:14" x14ac:dyDescent="0.2">
      <c r="A321" t="s">
        <v>37</v>
      </c>
      <c r="B321" t="s">
        <v>35</v>
      </c>
      <c r="C321" t="s">
        <v>78</v>
      </c>
      <c r="D321">
        <v>8</v>
      </c>
      <c r="E321" t="s">
        <v>38</v>
      </c>
      <c r="F321" t="s">
        <v>36</v>
      </c>
      <c r="G321" t="s">
        <v>80</v>
      </c>
      <c r="I321" s="18">
        <v>44869</v>
      </c>
      <c r="J321" s="6">
        <v>2.16</v>
      </c>
      <c r="K321" s="6">
        <v>1.82</v>
      </c>
      <c r="L321" s="6">
        <v>0.92</v>
      </c>
      <c r="M321" s="16">
        <f t="shared" si="4"/>
        <v>3.1840858358222492</v>
      </c>
      <c r="N321">
        <f>100</f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FBBD-25E6-6140-A9DA-34F9C02A0CD9}">
  <dimension ref="A1:M321"/>
  <sheetViews>
    <sheetView workbookViewId="0">
      <pane ySplit="1" topLeftCell="A289" activePane="bottomLeft" state="frozen"/>
      <selection activeCell="B1" sqref="B1"/>
      <selection pane="bottomLeft" activeCell="F311" sqref="F311"/>
    </sheetView>
  </sheetViews>
  <sheetFormatPr baseColWidth="10" defaultRowHeight="16" x14ac:dyDescent="0.2"/>
  <cols>
    <col min="5" max="5" width="10.5" style="18" bestFit="1" customWidth="1"/>
    <col min="6" max="8" width="10.83203125" style="3"/>
    <col min="10" max="10" width="10.83203125" style="2"/>
  </cols>
  <sheetData>
    <row r="1" spans="1:13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20" t="s">
        <v>17</v>
      </c>
      <c r="F1" s="14" t="s">
        <v>18</v>
      </c>
      <c r="G1" s="14" t="s">
        <v>19</v>
      </c>
      <c r="H1" s="14" t="s">
        <v>20</v>
      </c>
      <c r="I1" s="13" t="s">
        <v>21</v>
      </c>
      <c r="J1" s="12" t="s">
        <v>22</v>
      </c>
      <c r="K1" s="11" t="s">
        <v>23</v>
      </c>
      <c r="L1" s="15" t="s">
        <v>24</v>
      </c>
      <c r="M1" s="11" t="s">
        <v>25</v>
      </c>
    </row>
    <row r="2" spans="1:13" x14ac:dyDescent="0.2">
      <c r="A2" t="s">
        <v>37</v>
      </c>
      <c r="B2" t="s">
        <v>35</v>
      </c>
      <c r="C2" t="s">
        <v>39</v>
      </c>
      <c r="D2">
        <v>1</v>
      </c>
      <c r="E2" s="18">
        <v>44910</v>
      </c>
      <c r="F2" s="3">
        <v>2.27</v>
      </c>
      <c r="G2" s="3">
        <v>1.82</v>
      </c>
      <c r="H2" s="3">
        <v>1.91</v>
      </c>
      <c r="I2" s="16">
        <f>IF(J2=0,"",PI()*((G2+H2)/4)^2*F2)</f>
        <v>6.2011667660246133</v>
      </c>
      <c r="J2" s="2">
        <f>100</f>
        <v>100</v>
      </c>
      <c r="K2" s="6"/>
      <c r="L2" s="4"/>
      <c r="M2" s="1"/>
    </row>
    <row r="3" spans="1:13" x14ac:dyDescent="0.2">
      <c r="A3" t="s">
        <v>37</v>
      </c>
      <c r="B3" t="s">
        <v>35</v>
      </c>
      <c r="C3" t="s">
        <v>39</v>
      </c>
      <c r="D3">
        <v>2</v>
      </c>
      <c r="E3" s="18">
        <v>44910</v>
      </c>
      <c r="F3" s="3">
        <v>3.17</v>
      </c>
      <c r="G3" s="3">
        <v>1.81</v>
      </c>
      <c r="H3" s="3">
        <v>1.84</v>
      </c>
      <c r="I3" s="16">
        <f>IF(J3=0,"",PI()*((G3+H3)/4)^2*F3)</f>
        <v>8.2922976227510361</v>
      </c>
      <c r="J3" s="2">
        <f>100</f>
        <v>100</v>
      </c>
    </row>
    <row r="4" spans="1:13" x14ac:dyDescent="0.2">
      <c r="A4" t="s">
        <v>37</v>
      </c>
      <c r="B4" t="s">
        <v>35</v>
      </c>
      <c r="C4" t="s">
        <v>39</v>
      </c>
      <c r="D4">
        <v>3</v>
      </c>
      <c r="E4" s="18">
        <v>44910</v>
      </c>
      <c r="F4" s="3">
        <v>2.29</v>
      </c>
      <c r="G4" s="3">
        <v>1.91</v>
      </c>
      <c r="H4" s="3">
        <v>1.39</v>
      </c>
      <c r="I4" s="16">
        <f t="shared" ref="I4:I67" si="0">IF(J4=0,"",PI()*((G4+H4)/4)^2*F4)</f>
        <v>4.8965844846554756</v>
      </c>
      <c r="J4" s="2">
        <f>(85+95)/2</f>
        <v>90</v>
      </c>
    </row>
    <row r="5" spans="1:13" x14ac:dyDescent="0.2">
      <c r="A5" t="s">
        <v>37</v>
      </c>
      <c r="B5" t="s">
        <v>35</v>
      </c>
      <c r="C5" t="s">
        <v>39</v>
      </c>
      <c r="D5">
        <v>4</v>
      </c>
      <c r="E5" s="18">
        <v>44910</v>
      </c>
      <c r="F5" s="3">
        <v>2.2200000000000002</v>
      </c>
      <c r="G5" s="3">
        <v>2.42</v>
      </c>
      <c r="H5" s="3">
        <v>0.94</v>
      </c>
      <c r="I5" s="16">
        <f t="shared" si="0"/>
        <v>4.9210912635479671</v>
      </c>
      <c r="J5" s="2">
        <f>(95+100)/2</f>
        <v>97.5</v>
      </c>
    </row>
    <row r="6" spans="1:13" x14ac:dyDescent="0.2">
      <c r="A6" t="s">
        <v>37</v>
      </c>
      <c r="B6" t="s">
        <v>35</v>
      </c>
      <c r="C6" t="s">
        <v>39</v>
      </c>
      <c r="D6">
        <v>5</v>
      </c>
      <c r="E6" s="18">
        <v>44910</v>
      </c>
      <c r="F6" s="3">
        <v>3.22</v>
      </c>
      <c r="G6" s="3">
        <v>1.95</v>
      </c>
      <c r="H6" s="3">
        <v>1.44</v>
      </c>
      <c r="I6" s="16">
        <f t="shared" si="0"/>
        <v>7.2658287580317502</v>
      </c>
      <c r="J6" s="2">
        <f>(90+100)/2</f>
        <v>95</v>
      </c>
    </row>
    <row r="7" spans="1:13" x14ac:dyDescent="0.2">
      <c r="A7" t="s">
        <v>37</v>
      </c>
      <c r="B7" t="s">
        <v>35</v>
      </c>
      <c r="C7" t="s">
        <v>39</v>
      </c>
      <c r="D7">
        <v>6</v>
      </c>
      <c r="E7" s="18">
        <v>44910</v>
      </c>
      <c r="F7" s="3">
        <v>2.59</v>
      </c>
      <c r="G7" s="3">
        <v>2.11</v>
      </c>
      <c r="H7" s="3">
        <v>1.98</v>
      </c>
      <c r="I7" s="16">
        <f t="shared" si="0"/>
        <v>8.5069968135909306</v>
      </c>
      <c r="J7" s="2">
        <f>(90+85)/2</f>
        <v>87.5</v>
      </c>
    </row>
    <row r="8" spans="1:13" x14ac:dyDescent="0.2">
      <c r="A8" t="s">
        <v>37</v>
      </c>
      <c r="B8" t="s">
        <v>35</v>
      </c>
      <c r="C8" t="s">
        <v>39</v>
      </c>
      <c r="D8">
        <v>7</v>
      </c>
      <c r="E8" s="18">
        <v>44910</v>
      </c>
      <c r="F8" s="3">
        <v>2.57</v>
      </c>
      <c r="G8" s="3">
        <v>2.52</v>
      </c>
      <c r="H8" s="3">
        <v>1.68</v>
      </c>
      <c r="I8" s="16">
        <f t="shared" si="0"/>
        <v>8.9014671644976584</v>
      </c>
      <c r="J8" s="2">
        <f>(90+100)/2</f>
        <v>95</v>
      </c>
    </row>
    <row r="9" spans="1:13" x14ac:dyDescent="0.2">
      <c r="A9" t="s">
        <v>37</v>
      </c>
      <c r="B9" t="s">
        <v>35</v>
      </c>
      <c r="C9" t="s">
        <v>39</v>
      </c>
      <c r="D9">
        <v>8</v>
      </c>
      <c r="E9" s="18">
        <v>44910</v>
      </c>
      <c r="F9" s="3">
        <v>3.14</v>
      </c>
      <c r="G9" s="3">
        <v>1.66</v>
      </c>
      <c r="H9" s="3">
        <v>1.46</v>
      </c>
      <c r="I9" s="16">
        <f t="shared" si="0"/>
        <v>6.0016232071942559</v>
      </c>
      <c r="J9" s="2">
        <f>100</f>
        <v>100</v>
      </c>
    </row>
    <row r="10" spans="1:13" x14ac:dyDescent="0.2">
      <c r="A10" t="s">
        <v>37</v>
      </c>
      <c r="B10" t="s">
        <v>35</v>
      </c>
      <c r="C10" t="s">
        <v>40</v>
      </c>
      <c r="D10">
        <v>1</v>
      </c>
      <c r="E10" s="18">
        <v>44910</v>
      </c>
      <c r="F10" s="3">
        <v>3</v>
      </c>
      <c r="G10" s="3">
        <v>1.4</v>
      </c>
      <c r="H10" s="3">
        <v>1.1599999999999999</v>
      </c>
      <c r="I10" s="16">
        <f t="shared" si="0"/>
        <v>3.8603890527311364</v>
      </c>
      <c r="J10" s="2">
        <f>(90+90)/2</f>
        <v>90</v>
      </c>
    </row>
    <row r="11" spans="1:13" x14ac:dyDescent="0.2">
      <c r="A11" t="s">
        <v>37</v>
      </c>
      <c r="B11" t="s">
        <v>35</v>
      </c>
      <c r="C11" t="s">
        <v>40</v>
      </c>
      <c r="D11">
        <v>2</v>
      </c>
      <c r="E11" s="18">
        <v>44910</v>
      </c>
      <c r="F11" s="3">
        <v>3.04</v>
      </c>
      <c r="G11" s="3">
        <v>1.56</v>
      </c>
      <c r="H11" s="3">
        <v>1.23</v>
      </c>
      <c r="I11" s="16">
        <f t="shared" si="0"/>
        <v>4.6463495612135794</v>
      </c>
      <c r="J11" s="2">
        <f>100</f>
        <v>100</v>
      </c>
    </row>
    <row r="12" spans="1:13" x14ac:dyDescent="0.2">
      <c r="A12" t="s">
        <v>37</v>
      </c>
      <c r="B12" t="s">
        <v>35</v>
      </c>
      <c r="C12" t="s">
        <v>40</v>
      </c>
      <c r="D12">
        <v>3</v>
      </c>
      <c r="E12" s="18">
        <v>44910</v>
      </c>
      <c r="F12" s="3">
        <v>2.5099999999999998</v>
      </c>
      <c r="G12" s="3">
        <v>2.67</v>
      </c>
      <c r="H12" s="3">
        <v>2.2000000000000002</v>
      </c>
      <c r="I12" s="16">
        <f t="shared" si="0"/>
        <v>11.688574087679291</v>
      </c>
      <c r="J12" s="2">
        <f>100</f>
        <v>100</v>
      </c>
    </row>
    <row r="13" spans="1:13" x14ac:dyDescent="0.2">
      <c r="A13" t="s">
        <v>37</v>
      </c>
      <c r="B13" t="s">
        <v>35</v>
      </c>
      <c r="C13" t="s">
        <v>40</v>
      </c>
      <c r="D13">
        <v>4</v>
      </c>
      <c r="E13" s="18">
        <v>44910</v>
      </c>
      <c r="F13" s="3">
        <v>2.25</v>
      </c>
      <c r="G13" s="3">
        <v>1.78</v>
      </c>
      <c r="H13" s="3">
        <v>1.51</v>
      </c>
      <c r="I13" s="16">
        <f t="shared" si="0"/>
        <v>4.7819408964920553</v>
      </c>
      <c r="J13" s="2">
        <f>100</f>
        <v>100</v>
      </c>
    </row>
    <row r="14" spans="1:13" x14ac:dyDescent="0.2">
      <c r="A14" t="s">
        <v>37</v>
      </c>
      <c r="B14" t="s">
        <v>35</v>
      </c>
      <c r="C14" t="s">
        <v>40</v>
      </c>
      <c r="D14">
        <v>5</v>
      </c>
      <c r="E14" s="18">
        <v>44910</v>
      </c>
      <c r="F14" s="3">
        <v>3.02</v>
      </c>
      <c r="G14" s="3">
        <v>2.2799999999999998</v>
      </c>
      <c r="H14" s="3">
        <v>2.21</v>
      </c>
      <c r="I14" s="16">
        <f t="shared" si="0"/>
        <v>11.954447663001218</v>
      </c>
      <c r="J14" s="2">
        <f>100</f>
        <v>100</v>
      </c>
    </row>
    <row r="15" spans="1:13" x14ac:dyDescent="0.2">
      <c r="A15" t="s">
        <v>37</v>
      </c>
      <c r="B15" t="s">
        <v>35</v>
      </c>
      <c r="C15" t="s">
        <v>40</v>
      </c>
      <c r="D15">
        <v>6</v>
      </c>
      <c r="E15" s="18">
        <v>44910</v>
      </c>
      <c r="F15" s="3">
        <v>2.65</v>
      </c>
      <c r="G15" s="3">
        <v>2.35</v>
      </c>
      <c r="H15" s="3">
        <v>1.82</v>
      </c>
      <c r="I15" s="16">
        <f t="shared" si="0"/>
        <v>9.0479017068200012</v>
      </c>
      <c r="J15" s="2">
        <f>100</f>
        <v>100</v>
      </c>
    </row>
    <row r="16" spans="1:13" x14ac:dyDescent="0.2">
      <c r="A16" t="s">
        <v>37</v>
      </c>
      <c r="B16" t="s">
        <v>35</v>
      </c>
      <c r="C16" t="s">
        <v>40</v>
      </c>
      <c r="D16">
        <v>7</v>
      </c>
      <c r="E16" s="18">
        <v>44910</v>
      </c>
      <c r="F16" s="3">
        <v>2.96</v>
      </c>
      <c r="G16" s="3">
        <v>1.84</v>
      </c>
      <c r="H16" s="3">
        <v>1.56</v>
      </c>
      <c r="I16" s="16">
        <f t="shared" si="0"/>
        <v>6.7186100489671325</v>
      </c>
      <c r="J16" s="2">
        <f>100</f>
        <v>100</v>
      </c>
    </row>
    <row r="17" spans="1:10" x14ac:dyDescent="0.2">
      <c r="A17" t="s">
        <v>37</v>
      </c>
      <c r="B17" t="s">
        <v>35</v>
      </c>
      <c r="C17" t="s">
        <v>40</v>
      </c>
      <c r="D17">
        <v>8</v>
      </c>
      <c r="E17" s="18">
        <v>44910</v>
      </c>
      <c r="F17" s="3">
        <v>3.55</v>
      </c>
      <c r="G17" s="3">
        <v>2.19</v>
      </c>
      <c r="H17" s="3">
        <v>1.85</v>
      </c>
      <c r="I17" s="16">
        <f t="shared" si="0"/>
        <v>11.376822264040666</v>
      </c>
      <c r="J17" s="2">
        <f>100</f>
        <v>100</v>
      </c>
    </row>
    <row r="18" spans="1:10" x14ac:dyDescent="0.2">
      <c r="A18" t="s">
        <v>37</v>
      </c>
      <c r="B18" t="s">
        <v>35</v>
      </c>
      <c r="C18" t="s">
        <v>41</v>
      </c>
      <c r="D18">
        <v>1</v>
      </c>
      <c r="E18" s="18">
        <v>44910</v>
      </c>
      <c r="F18" s="3">
        <v>2.99</v>
      </c>
      <c r="G18" s="3">
        <v>2.98</v>
      </c>
      <c r="H18" s="3">
        <v>2.2400000000000002</v>
      </c>
      <c r="I18" s="16">
        <f t="shared" si="0"/>
        <v>15.997130378350482</v>
      </c>
      <c r="J18" s="2">
        <f>(100+95)/2</f>
        <v>97.5</v>
      </c>
    </row>
    <row r="19" spans="1:10" x14ac:dyDescent="0.2">
      <c r="A19" t="s">
        <v>37</v>
      </c>
      <c r="B19" t="s">
        <v>35</v>
      </c>
      <c r="C19" t="s">
        <v>41</v>
      </c>
      <c r="D19">
        <v>2</v>
      </c>
      <c r="E19" s="18">
        <v>44910</v>
      </c>
      <c r="F19" s="3">
        <v>3.6</v>
      </c>
      <c r="G19" s="3">
        <v>2.81</v>
      </c>
      <c r="H19" s="3">
        <v>1.68</v>
      </c>
      <c r="I19" s="16">
        <f t="shared" si="0"/>
        <v>14.250334962518011</v>
      </c>
      <c r="J19" s="2">
        <f>100</f>
        <v>100</v>
      </c>
    </row>
    <row r="20" spans="1:10" x14ac:dyDescent="0.2">
      <c r="A20" t="s">
        <v>37</v>
      </c>
      <c r="B20" t="s">
        <v>35</v>
      </c>
      <c r="C20" t="s">
        <v>41</v>
      </c>
      <c r="D20">
        <v>3</v>
      </c>
      <c r="E20" s="18">
        <v>44910</v>
      </c>
      <c r="F20" s="3">
        <v>4.07</v>
      </c>
      <c r="G20" s="3">
        <v>2.2599999999999998</v>
      </c>
      <c r="H20" s="3">
        <v>1.85</v>
      </c>
      <c r="I20" s="16">
        <f t="shared" si="0"/>
        <v>13.499197241454739</v>
      </c>
      <c r="J20" s="2">
        <f>100</f>
        <v>100</v>
      </c>
    </row>
    <row r="21" spans="1:10" x14ac:dyDescent="0.2">
      <c r="A21" t="s">
        <v>37</v>
      </c>
      <c r="B21" t="s">
        <v>35</v>
      </c>
      <c r="C21" t="s">
        <v>41</v>
      </c>
      <c r="D21">
        <v>4</v>
      </c>
      <c r="E21" s="18">
        <v>44910</v>
      </c>
      <c r="F21" s="3">
        <v>2.81</v>
      </c>
      <c r="G21" s="3">
        <v>2.2999999999999998</v>
      </c>
      <c r="H21" s="3">
        <v>2.12</v>
      </c>
      <c r="I21" s="16">
        <f t="shared" si="0"/>
        <v>10.779056507277032</v>
      </c>
      <c r="J21" s="2">
        <f>100</f>
        <v>100</v>
      </c>
    </row>
    <row r="22" spans="1:10" x14ac:dyDescent="0.2">
      <c r="A22" t="s">
        <v>37</v>
      </c>
      <c r="B22" t="s">
        <v>35</v>
      </c>
      <c r="C22" t="s">
        <v>41</v>
      </c>
      <c r="D22">
        <v>5</v>
      </c>
      <c r="E22" s="18">
        <v>44910</v>
      </c>
      <c r="F22" s="3">
        <v>2.91</v>
      </c>
      <c r="G22" s="3">
        <v>2.34</v>
      </c>
      <c r="H22" s="3">
        <v>1.1000000000000001</v>
      </c>
      <c r="I22" s="16">
        <f t="shared" si="0"/>
        <v>6.7614488063914822</v>
      </c>
      <c r="J22" s="2">
        <f>100</f>
        <v>100</v>
      </c>
    </row>
    <row r="23" spans="1:10" x14ac:dyDescent="0.2">
      <c r="A23" t="s">
        <v>37</v>
      </c>
      <c r="B23" t="s">
        <v>35</v>
      </c>
      <c r="C23" t="s">
        <v>41</v>
      </c>
      <c r="D23">
        <v>6</v>
      </c>
      <c r="E23" s="18">
        <v>44910</v>
      </c>
      <c r="F23" s="3">
        <v>3.23</v>
      </c>
      <c r="G23" s="3">
        <v>2.4</v>
      </c>
      <c r="H23" s="3">
        <v>1.49</v>
      </c>
      <c r="I23" s="16">
        <f t="shared" si="0"/>
        <v>9.5969142652898185</v>
      </c>
      <c r="J23" s="2">
        <f>100</f>
        <v>100</v>
      </c>
    </row>
    <row r="24" spans="1:10" x14ac:dyDescent="0.2">
      <c r="A24" t="s">
        <v>37</v>
      </c>
      <c r="B24" t="s">
        <v>35</v>
      </c>
      <c r="C24" t="s">
        <v>41</v>
      </c>
      <c r="D24">
        <v>7</v>
      </c>
      <c r="E24" s="18">
        <v>44910</v>
      </c>
      <c r="F24" s="3">
        <v>3.4</v>
      </c>
      <c r="G24" s="3">
        <v>1.72</v>
      </c>
      <c r="H24" s="3">
        <v>1.24</v>
      </c>
      <c r="I24" s="16">
        <f t="shared" si="0"/>
        <v>5.8491428661596201</v>
      </c>
      <c r="J24" s="2">
        <f>100</f>
        <v>100</v>
      </c>
    </row>
    <row r="25" spans="1:10" x14ac:dyDescent="0.2">
      <c r="A25" t="s">
        <v>37</v>
      </c>
      <c r="B25" t="s">
        <v>35</v>
      </c>
      <c r="C25" t="s">
        <v>41</v>
      </c>
      <c r="D25">
        <v>8</v>
      </c>
      <c r="E25" s="18">
        <v>44910</v>
      </c>
      <c r="F25" s="3">
        <v>3.72</v>
      </c>
      <c r="G25" s="3">
        <v>2.2799999999999998</v>
      </c>
      <c r="H25" s="3">
        <v>2.4300000000000002</v>
      </c>
      <c r="I25" s="16">
        <f t="shared" si="0"/>
        <v>16.20371679886156</v>
      </c>
      <c r="J25" s="2">
        <f>100</f>
        <v>100</v>
      </c>
    </row>
    <row r="26" spans="1:10" x14ac:dyDescent="0.2">
      <c r="A26" t="s">
        <v>37</v>
      </c>
      <c r="B26" t="s">
        <v>35</v>
      </c>
      <c r="C26" t="s">
        <v>42</v>
      </c>
      <c r="D26">
        <v>1</v>
      </c>
      <c r="E26" s="18">
        <v>44910</v>
      </c>
      <c r="F26" s="3">
        <v>3.07</v>
      </c>
      <c r="G26" s="3">
        <v>2.27</v>
      </c>
      <c r="H26" s="3">
        <v>1.94</v>
      </c>
      <c r="I26" s="16">
        <f t="shared" si="0"/>
        <v>10.683965013692307</v>
      </c>
      <c r="J26" s="2">
        <f>100</f>
        <v>100</v>
      </c>
    </row>
    <row r="27" spans="1:10" x14ac:dyDescent="0.2">
      <c r="A27" t="s">
        <v>37</v>
      </c>
      <c r="B27" t="s">
        <v>35</v>
      </c>
      <c r="C27" t="s">
        <v>42</v>
      </c>
      <c r="D27">
        <v>2</v>
      </c>
      <c r="E27" s="18">
        <v>44910</v>
      </c>
      <c r="F27" s="3">
        <v>3.42</v>
      </c>
      <c r="G27" s="3">
        <v>2.92</v>
      </c>
      <c r="H27" s="3">
        <v>1.81</v>
      </c>
      <c r="I27" s="16">
        <f t="shared" si="0"/>
        <v>15.023747557242931</v>
      </c>
      <c r="J27" s="2">
        <f>100</f>
        <v>100</v>
      </c>
    </row>
    <row r="28" spans="1:10" x14ac:dyDescent="0.2">
      <c r="A28" t="s">
        <v>37</v>
      </c>
      <c r="B28" t="s">
        <v>35</v>
      </c>
      <c r="C28" t="s">
        <v>42</v>
      </c>
      <c r="D28">
        <v>3</v>
      </c>
      <c r="E28" s="18">
        <v>44910</v>
      </c>
      <c r="F28" s="3">
        <v>2.85</v>
      </c>
      <c r="G28" s="3">
        <v>2.0699999999999998</v>
      </c>
      <c r="H28" s="3">
        <v>1.74</v>
      </c>
      <c r="I28" s="16">
        <f t="shared" si="0"/>
        <v>8.1231542742817595</v>
      </c>
      <c r="J28" s="2">
        <f>(90+95)/2</f>
        <v>92.5</v>
      </c>
    </row>
    <row r="29" spans="1:10" x14ac:dyDescent="0.2">
      <c r="A29" t="s">
        <v>37</v>
      </c>
      <c r="B29" t="s">
        <v>35</v>
      </c>
      <c r="C29" t="s">
        <v>42</v>
      </c>
      <c r="D29">
        <v>4</v>
      </c>
      <c r="E29" s="18">
        <v>44910</v>
      </c>
      <c r="F29" s="3">
        <v>3.29</v>
      </c>
      <c r="G29" s="3">
        <v>2.2999999999999998</v>
      </c>
      <c r="H29" s="3">
        <v>1.74</v>
      </c>
      <c r="I29" s="16">
        <f t="shared" si="0"/>
        <v>10.543590210899659</v>
      </c>
      <c r="J29" s="2">
        <f>100</f>
        <v>100</v>
      </c>
    </row>
    <row r="30" spans="1:10" x14ac:dyDescent="0.2">
      <c r="A30" t="s">
        <v>37</v>
      </c>
      <c r="B30" t="s">
        <v>35</v>
      </c>
      <c r="C30" t="s">
        <v>42</v>
      </c>
      <c r="D30">
        <v>5</v>
      </c>
      <c r="E30" s="18">
        <v>44910</v>
      </c>
      <c r="F30" s="3">
        <v>3.52</v>
      </c>
      <c r="G30" s="3">
        <v>1.97</v>
      </c>
      <c r="H30" s="3">
        <v>2.08</v>
      </c>
      <c r="I30" s="16">
        <f t="shared" si="0"/>
        <v>11.336594170111447</v>
      </c>
      <c r="J30" s="2">
        <f>100</f>
        <v>100</v>
      </c>
    </row>
    <row r="31" spans="1:10" x14ac:dyDescent="0.2">
      <c r="A31" t="s">
        <v>37</v>
      </c>
      <c r="B31" t="s">
        <v>35</v>
      </c>
      <c r="C31" t="s">
        <v>42</v>
      </c>
      <c r="D31">
        <v>6</v>
      </c>
      <c r="E31" s="18">
        <v>44910</v>
      </c>
      <c r="F31" s="3">
        <v>3.66</v>
      </c>
      <c r="G31" s="3">
        <v>2.79</v>
      </c>
      <c r="H31" s="3">
        <v>1.97</v>
      </c>
      <c r="I31" s="16">
        <f t="shared" si="0"/>
        <v>16.282642245699535</v>
      </c>
      <c r="J31" s="2">
        <f>100</f>
        <v>100</v>
      </c>
    </row>
    <row r="32" spans="1:10" x14ac:dyDescent="0.2">
      <c r="A32" t="s">
        <v>37</v>
      </c>
      <c r="B32" t="s">
        <v>35</v>
      </c>
      <c r="C32" t="s">
        <v>42</v>
      </c>
      <c r="D32">
        <v>7</v>
      </c>
      <c r="E32" s="18">
        <v>44910</v>
      </c>
      <c r="F32" s="3">
        <v>2.88</v>
      </c>
      <c r="G32" s="3">
        <v>2.37</v>
      </c>
      <c r="H32" s="3">
        <v>1.62</v>
      </c>
      <c r="I32" s="16">
        <f t="shared" si="0"/>
        <v>9.0026044567946766</v>
      </c>
      <c r="J32" s="2">
        <f>100</f>
        <v>100</v>
      </c>
    </row>
    <row r="33" spans="1:10" x14ac:dyDescent="0.2">
      <c r="A33" t="s">
        <v>37</v>
      </c>
      <c r="B33" t="s">
        <v>35</v>
      </c>
      <c r="C33" t="s">
        <v>42</v>
      </c>
      <c r="D33">
        <v>8</v>
      </c>
      <c r="E33" s="18">
        <v>44910</v>
      </c>
      <c r="F33" s="3">
        <v>4.0599999999999996</v>
      </c>
      <c r="G33" s="3">
        <v>1.52</v>
      </c>
      <c r="H33" s="3">
        <v>1.66</v>
      </c>
      <c r="I33" s="16">
        <f t="shared" si="0"/>
        <v>8.0613942933534588</v>
      </c>
      <c r="J33" s="2">
        <f>100</f>
        <v>100</v>
      </c>
    </row>
    <row r="34" spans="1:10" x14ac:dyDescent="0.2">
      <c r="A34" t="s">
        <v>37</v>
      </c>
      <c r="B34" t="s">
        <v>35</v>
      </c>
      <c r="C34" t="s">
        <v>43</v>
      </c>
      <c r="D34">
        <v>1</v>
      </c>
      <c r="E34" s="18">
        <v>44910</v>
      </c>
      <c r="F34" s="3">
        <v>3.09</v>
      </c>
      <c r="G34" s="3">
        <v>2.08</v>
      </c>
      <c r="H34" s="3">
        <v>1.94</v>
      </c>
      <c r="I34" s="16">
        <f t="shared" si="0"/>
        <v>9.8048392006208722</v>
      </c>
      <c r="J34" s="2">
        <f>(95+100)/2</f>
        <v>97.5</v>
      </c>
    </row>
    <row r="35" spans="1:10" x14ac:dyDescent="0.2">
      <c r="A35" t="s">
        <v>37</v>
      </c>
      <c r="B35" t="s">
        <v>35</v>
      </c>
      <c r="C35" t="s">
        <v>43</v>
      </c>
      <c r="D35">
        <v>2</v>
      </c>
      <c r="E35" s="18">
        <v>44910</v>
      </c>
      <c r="F35" s="3">
        <v>2.66</v>
      </c>
      <c r="G35" s="3">
        <v>2.15</v>
      </c>
      <c r="H35" s="3">
        <v>1.9</v>
      </c>
      <c r="I35" s="16">
        <f t="shared" si="0"/>
        <v>8.566858094459219</v>
      </c>
      <c r="J35" s="2">
        <f>(95+95)/2</f>
        <v>95</v>
      </c>
    </row>
    <row r="36" spans="1:10" x14ac:dyDescent="0.2">
      <c r="A36" t="s">
        <v>37</v>
      </c>
      <c r="B36" t="s">
        <v>35</v>
      </c>
      <c r="C36" t="s">
        <v>43</v>
      </c>
      <c r="D36">
        <v>3</v>
      </c>
      <c r="E36" s="18">
        <v>44910</v>
      </c>
      <c r="F36" s="3">
        <v>2.76</v>
      </c>
      <c r="G36" s="3">
        <v>2.61</v>
      </c>
      <c r="H36" s="3">
        <v>2.17</v>
      </c>
      <c r="I36" s="16">
        <f t="shared" si="0"/>
        <v>12.382113063633472</v>
      </c>
      <c r="J36" s="2">
        <f>100</f>
        <v>100</v>
      </c>
    </row>
    <row r="37" spans="1:10" x14ac:dyDescent="0.2">
      <c r="A37" t="s">
        <v>37</v>
      </c>
      <c r="B37" t="s">
        <v>35</v>
      </c>
      <c r="C37" t="s">
        <v>43</v>
      </c>
      <c r="D37">
        <v>4</v>
      </c>
      <c r="E37" s="18">
        <v>44910</v>
      </c>
      <c r="F37" s="3">
        <v>2.69</v>
      </c>
      <c r="G37" s="3">
        <v>1.73</v>
      </c>
      <c r="H37" s="3">
        <v>1.76</v>
      </c>
      <c r="I37" s="16">
        <f t="shared" si="0"/>
        <v>6.4332884443231579</v>
      </c>
      <c r="J37" s="2">
        <f>100</f>
        <v>100</v>
      </c>
    </row>
    <row r="38" spans="1:10" x14ac:dyDescent="0.2">
      <c r="A38" t="s">
        <v>37</v>
      </c>
      <c r="B38" t="s">
        <v>35</v>
      </c>
      <c r="C38" t="s">
        <v>43</v>
      </c>
      <c r="D38">
        <v>5</v>
      </c>
      <c r="E38" s="18">
        <v>44910</v>
      </c>
      <c r="F38" s="3">
        <v>3.13</v>
      </c>
      <c r="G38" s="3">
        <v>2.35</v>
      </c>
      <c r="H38" s="3">
        <v>1.4</v>
      </c>
      <c r="I38" s="16">
        <f t="shared" si="0"/>
        <v>8.6424477589477018</v>
      </c>
      <c r="J38" s="2">
        <f>100</f>
        <v>100</v>
      </c>
    </row>
    <row r="39" spans="1:10" x14ac:dyDescent="0.2">
      <c r="A39" t="s">
        <v>37</v>
      </c>
      <c r="B39" t="s">
        <v>35</v>
      </c>
      <c r="C39" t="s">
        <v>43</v>
      </c>
      <c r="D39">
        <v>6</v>
      </c>
      <c r="E39" s="18">
        <v>44910</v>
      </c>
      <c r="F39" s="3">
        <v>3.43</v>
      </c>
      <c r="G39" s="3">
        <v>1.58</v>
      </c>
      <c r="H39" s="3">
        <v>1.1499999999999999</v>
      </c>
      <c r="I39" s="16">
        <f t="shared" si="0"/>
        <v>5.0193710809770025</v>
      </c>
      <c r="J39" s="2">
        <f>100</f>
        <v>100</v>
      </c>
    </row>
    <row r="40" spans="1:10" x14ac:dyDescent="0.2">
      <c r="A40" t="s">
        <v>37</v>
      </c>
      <c r="B40" t="s">
        <v>35</v>
      </c>
      <c r="C40" t="s">
        <v>43</v>
      </c>
      <c r="D40">
        <v>7</v>
      </c>
      <c r="E40" s="18">
        <v>44910</v>
      </c>
      <c r="F40" s="3">
        <v>2.71</v>
      </c>
      <c r="G40" s="3">
        <v>2.25</v>
      </c>
      <c r="H40" s="3">
        <v>1.58</v>
      </c>
      <c r="I40" s="16">
        <f t="shared" si="0"/>
        <v>7.8054281231637113</v>
      </c>
      <c r="J40" s="2">
        <f>100</f>
        <v>100</v>
      </c>
    </row>
    <row r="41" spans="1:10" x14ac:dyDescent="0.2">
      <c r="A41" t="s">
        <v>37</v>
      </c>
      <c r="B41" t="s">
        <v>35</v>
      </c>
      <c r="C41" t="s">
        <v>43</v>
      </c>
      <c r="D41">
        <v>8</v>
      </c>
      <c r="E41" s="18">
        <v>44910</v>
      </c>
      <c r="F41" s="3">
        <v>2.89</v>
      </c>
      <c r="G41" s="3">
        <v>2.34</v>
      </c>
      <c r="H41" s="3">
        <v>1.57</v>
      </c>
      <c r="I41" s="16">
        <f t="shared" si="0"/>
        <v>8.6752349906768931</v>
      </c>
      <c r="J41" s="2">
        <f>(95+90)/2</f>
        <v>92.5</v>
      </c>
    </row>
    <row r="42" spans="1:10" x14ac:dyDescent="0.2">
      <c r="A42" t="s">
        <v>37</v>
      </c>
      <c r="B42" t="s">
        <v>35</v>
      </c>
      <c r="C42" t="s">
        <v>44</v>
      </c>
      <c r="D42">
        <v>1</v>
      </c>
      <c r="E42" s="18">
        <v>44910</v>
      </c>
      <c r="F42" s="3">
        <v>3.24</v>
      </c>
      <c r="G42" s="3">
        <v>1.85</v>
      </c>
      <c r="H42" s="3">
        <v>1.07</v>
      </c>
      <c r="I42" s="16">
        <f t="shared" si="0"/>
        <v>5.4242613093175223</v>
      </c>
      <c r="J42" s="2">
        <f>100</f>
        <v>100</v>
      </c>
    </row>
    <row r="43" spans="1:10" x14ac:dyDescent="0.2">
      <c r="A43" t="s">
        <v>37</v>
      </c>
      <c r="B43" t="s">
        <v>35</v>
      </c>
      <c r="C43" t="s">
        <v>44</v>
      </c>
      <c r="D43">
        <v>2</v>
      </c>
      <c r="E43" s="18">
        <v>44910</v>
      </c>
      <c r="F43" s="3">
        <v>3.04</v>
      </c>
      <c r="G43" s="3">
        <v>2.44</v>
      </c>
      <c r="H43" s="3">
        <v>1.65</v>
      </c>
      <c r="I43" s="16">
        <f t="shared" si="0"/>
        <v>9.9850464530179277</v>
      </c>
      <c r="J43" s="2">
        <f>100</f>
        <v>100</v>
      </c>
    </row>
    <row r="44" spans="1:10" x14ac:dyDescent="0.2">
      <c r="A44" t="s">
        <v>37</v>
      </c>
      <c r="B44" t="s">
        <v>35</v>
      </c>
      <c r="C44" t="s">
        <v>44</v>
      </c>
      <c r="D44">
        <v>3</v>
      </c>
      <c r="E44" s="18">
        <v>44910</v>
      </c>
      <c r="F44" s="3">
        <v>2.38</v>
      </c>
      <c r="G44" s="3">
        <v>2.37</v>
      </c>
      <c r="H44" s="3">
        <v>1.53</v>
      </c>
      <c r="I44" s="16">
        <f t="shared" si="0"/>
        <v>7.1078141088387383</v>
      </c>
      <c r="J44" s="2">
        <f>(95+95)/2</f>
        <v>95</v>
      </c>
    </row>
    <row r="45" spans="1:10" x14ac:dyDescent="0.2">
      <c r="A45" t="s">
        <v>37</v>
      </c>
      <c r="B45" t="s">
        <v>35</v>
      </c>
      <c r="C45" t="s">
        <v>44</v>
      </c>
      <c r="D45">
        <v>4</v>
      </c>
      <c r="E45" s="18">
        <v>44910</v>
      </c>
      <c r="F45" s="3">
        <v>2.33</v>
      </c>
      <c r="G45" s="3">
        <v>2.23</v>
      </c>
      <c r="H45" s="3">
        <v>1.74</v>
      </c>
      <c r="I45" s="16">
        <f t="shared" si="0"/>
        <v>7.2105239646084147</v>
      </c>
      <c r="J45" s="2">
        <f>(95+100)/2</f>
        <v>97.5</v>
      </c>
    </row>
    <row r="46" spans="1:10" x14ac:dyDescent="0.2">
      <c r="A46" t="s">
        <v>37</v>
      </c>
      <c r="B46" t="s">
        <v>35</v>
      </c>
      <c r="C46" t="s">
        <v>44</v>
      </c>
      <c r="D46">
        <v>5</v>
      </c>
      <c r="E46" s="18">
        <v>44910</v>
      </c>
      <c r="F46" s="3">
        <v>3.1</v>
      </c>
      <c r="G46" s="3">
        <v>2.04</v>
      </c>
      <c r="H46" s="3">
        <v>1.86</v>
      </c>
      <c r="I46" s="16">
        <f t="shared" si="0"/>
        <v>9.2580772005882732</v>
      </c>
      <c r="J46" s="2">
        <f>100</f>
        <v>100</v>
      </c>
    </row>
    <row r="47" spans="1:10" x14ac:dyDescent="0.2">
      <c r="A47" t="s">
        <v>37</v>
      </c>
      <c r="B47" t="s">
        <v>35</v>
      </c>
      <c r="C47" t="s">
        <v>44</v>
      </c>
      <c r="D47">
        <v>6</v>
      </c>
      <c r="E47" s="18">
        <v>44910</v>
      </c>
      <c r="F47" s="3">
        <v>2.92</v>
      </c>
      <c r="G47" s="3">
        <v>2.92</v>
      </c>
      <c r="H47" s="3">
        <v>2.0499999999999998</v>
      </c>
      <c r="I47" s="16">
        <f t="shared" si="0"/>
        <v>14.162030290812739</v>
      </c>
      <c r="J47" s="2">
        <f>100</f>
        <v>100</v>
      </c>
    </row>
    <row r="48" spans="1:10" x14ac:dyDescent="0.2">
      <c r="A48" t="s">
        <v>37</v>
      </c>
      <c r="B48" t="s">
        <v>35</v>
      </c>
      <c r="C48" t="s">
        <v>44</v>
      </c>
      <c r="D48">
        <v>7</v>
      </c>
      <c r="E48" s="18">
        <v>44910</v>
      </c>
      <c r="F48" s="3">
        <v>2.61</v>
      </c>
      <c r="G48" s="3">
        <v>1.58</v>
      </c>
      <c r="H48" s="3">
        <v>1.43</v>
      </c>
      <c r="I48" s="16">
        <f t="shared" si="0"/>
        <v>4.643050299878686</v>
      </c>
      <c r="J48" s="2">
        <f>(90+95)/2</f>
        <v>92.5</v>
      </c>
    </row>
    <row r="49" spans="1:10" x14ac:dyDescent="0.2">
      <c r="A49" t="s">
        <v>37</v>
      </c>
      <c r="B49" t="s">
        <v>35</v>
      </c>
      <c r="C49" t="s">
        <v>44</v>
      </c>
      <c r="D49">
        <v>8</v>
      </c>
      <c r="E49" s="18">
        <v>44910</v>
      </c>
      <c r="F49" s="3">
        <v>2.94</v>
      </c>
      <c r="G49" s="3">
        <v>2.2999999999999998</v>
      </c>
      <c r="H49" s="3">
        <v>1.83</v>
      </c>
      <c r="I49" s="16">
        <f t="shared" si="0"/>
        <v>9.8463965809416418</v>
      </c>
      <c r="J49" s="2">
        <f>100</f>
        <v>100</v>
      </c>
    </row>
    <row r="50" spans="1:10" x14ac:dyDescent="0.2">
      <c r="A50" t="s">
        <v>37</v>
      </c>
      <c r="B50" t="s">
        <v>35</v>
      </c>
      <c r="C50" t="s">
        <v>45</v>
      </c>
      <c r="D50">
        <v>1</v>
      </c>
      <c r="E50" s="18">
        <v>44910</v>
      </c>
      <c r="F50" s="3">
        <v>2.64</v>
      </c>
      <c r="G50" s="3">
        <v>2.5099999999999998</v>
      </c>
      <c r="H50" s="3">
        <v>2.63</v>
      </c>
      <c r="I50" s="16">
        <f t="shared" si="0"/>
        <v>13.694937509678846</v>
      </c>
      <c r="J50" s="2">
        <f>100</f>
        <v>100</v>
      </c>
    </row>
    <row r="51" spans="1:10" x14ac:dyDescent="0.2">
      <c r="A51" t="s">
        <v>37</v>
      </c>
      <c r="B51" t="s">
        <v>35</v>
      </c>
      <c r="C51" t="s">
        <v>45</v>
      </c>
      <c r="D51">
        <v>2</v>
      </c>
      <c r="E51" s="18">
        <v>44910</v>
      </c>
      <c r="F51" s="3">
        <v>2.95</v>
      </c>
      <c r="G51" s="3">
        <v>2</v>
      </c>
      <c r="H51" s="3">
        <v>1.92</v>
      </c>
      <c r="I51" s="16">
        <f t="shared" si="0"/>
        <v>8.9006974742975302</v>
      </c>
      <c r="J51" s="2">
        <f>(95+100)/2</f>
        <v>97.5</v>
      </c>
    </row>
    <row r="52" spans="1:10" x14ac:dyDescent="0.2">
      <c r="A52" t="s">
        <v>37</v>
      </c>
      <c r="B52" t="s">
        <v>35</v>
      </c>
      <c r="C52" t="s">
        <v>45</v>
      </c>
      <c r="D52">
        <v>3</v>
      </c>
      <c r="E52" s="18">
        <v>44910</v>
      </c>
      <c r="F52" s="3">
        <v>2.5099999999999998</v>
      </c>
      <c r="G52" s="3">
        <v>2.44</v>
      </c>
      <c r="H52" s="3">
        <v>1.42</v>
      </c>
      <c r="I52" s="16">
        <f t="shared" si="0"/>
        <v>7.3430793432862789</v>
      </c>
      <c r="J52" s="2">
        <f>(85+100)/2</f>
        <v>92.5</v>
      </c>
    </row>
    <row r="53" spans="1:10" x14ac:dyDescent="0.2">
      <c r="A53" t="s">
        <v>37</v>
      </c>
      <c r="B53" t="s">
        <v>35</v>
      </c>
      <c r="C53" t="s">
        <v>45</v>
      </c>
      <c r="D53">
        <v>4</v>
      </c>
      <c r="E53" s="18">
        <v>44910</v>
      </c>
      <c r="F53" s="3">
        <v>2.06</v>
      </c>
      <c r="G53" s="3">
        <v>1.57</v>
      </c>
      <c r="H53" s="3">
        <v>1.25</v>
      </c>
      <c r="I53" s="16">
        <f t="shared" si="0"/>
        <v>3.2165871826199623</v>
      </c>
      <c r="J53" s="2">
        <f>100</f>
        <v>100</v>
      </c>
    </row>
    <row r="54" spans="1:10" x14ac:dyDescent="0.2">
      <c r="A54" t="s">
        <v>37</v>
      </c>
      <c r="B54" t="s">
        <v>35</v>
      </c>
      <c r="C54" t="s">
        <v>45</v>
      </c>
      <c r="D54">
        <v>5</v>
      </c>
      <c r="E54" s="18">
        <v>44910</v>
      </c>
      <c r="F54" s="3">
        <v>3.59</v>
      </c>
      <c r="G54" s="3">
        <v>1.51</v>
      </c>
      <c r="H54" s="3">
        <v>1.37</v>
      </c>
      <c r="I54" s="16">
        <f t="shared" si="0"/>
        <v>5.8466798575192049</v>
      </c>
      <c r="J54" s="2">
        <f>100</f>
        <v>100</v>
      </c>
    </row>
    <row r="55" spans="1:10" x14ac:dyDescent="0.2">
      <c r="A55" t="s">
        <v>37</v>
      </c>
      <c r="B55" t="s">
        <v>35</v>
      </c>
      <c r="C55" t="s">
        <v>45</v>
      </c>
      <c r="D55">
        <v>6</v>
      </c>
      <c r="E55" s="18">
        <v>44910</v>
      </c>
      <c r="F55" s="3">
        <v>3.12</v>
      </c>
      <c r="G55" s="3">
        <v>2.5299999999999998</v>
      </c>
      <c r="H55" s="3">
        <v>1.9</v>
      </c>
      <c r="I55" s="16">
        <f t="shared" si="0"/>
        <v>12.022421125149693</v>
      </c>
      <c r="J55" s="2">
        <f>100</f>
        <v>100</v>
      </c>
    </row>
    <row r="56" spans="1:10" x14ac:dyDescent="0.2">
      <c r="A56" t="s">
        <v>37</v>
      </c>
      <c r="B56" t="s">
        <v>35</v>
      </c>
      <c r="C56" t="s">
        <v>45</v>
      </c>
      <c r="D56">
        <v>7</v>
      </c>
      <c r="E56" s="18">
        <v>44910</v>
      </c>
      <c r="F56" s="3">
        <v>2.83</v>
      </c>
      <c r="G56" s="3">
        <v>2.79</v>
      </c>
      <c r="H56" s="3">
        <v>1.92</v>
      </c>
      <c r="I56" s="16">
        <f t="shared" si="0"/>
        <v>12.327021113112423</v>
      </c>
      <c r="J56" s="2">
        <f>100</f>
        <v>100</v>
      </c>
    </row>
    <row r="57" spans="1:10" x14ac:dyDescent="0.2">
      <c r="A57" t="s">
        <v>37</v>
      </c>
      <c r="B57" t="s">
        <v>35</v>
      </c>
      <c r="C57" t="s">
        <v>45</v>
      </c>
      <c r="D57">
        <v>8</v>
      </c>
      <c r="E57" s="18">
        <v>44910</v>
      </c>
      <c r="F57" s="3">
        <v>3</v>
      </c>
      <c r="G57" s="3">
        <v>1.65</v>
      </c>
      <c r="H57" s="3">
        <v>1.52</v>
      </c>
      <c r="I57" s="16">
        <f t="shared" si="0"/>
        <v>5.9192907031234636</v>
      </c>
      <c r="J57" s="2">
        <f>100</f>
        <v>100</v>
      </c>
    </row>
    <row r="58" spans="1:10" x14ac:dyDescent="0.2">
      <c r="A58" t="s">
        <v>37</v>
      </c>
      <c r="B58" t="s">
        <v>35</v>
      </c>
      <c r="C58" t="s">
        <v>46</v>
      </c>
      <c r="D58">
        <v>1</v>
      </c>
      <c r="E58" s="18">
        <v>44910</v>
      </c>
      <c r="F58" s="3">
        <v>2.7</v>
      </c>
      <c r="G58" s="3">
        <v>2.02</v>
      </c>
      <c r="H58" s="3">
        <v>1.53</v>
      </c>
      <c r="I58" s="16">
        <f t="shared" si="0"/>
        <v>6.681136739096031</v>
      </c>
      <c r="J58" s="2">
        <f>(90+85)/2</f>
        <v>87.5</v>
      </c>
    </row>
    <row r="59" spans="1:10" x14ac:dyDescent="0.2">
      <c r="A59" t="s">
        <v>37</v>
      </c>
      <c r="B59" t="s">
        <v>35</v>
      </c>
      <c r="C59" t="s">
        <v>46</v>
      </c>
      <c r="D59">
        <v>2</v>
      </c>
      <c r="E59" s="18">
        <v>44910</v>
      </c>
      <c r="F59" s="3">
        <v>3.31</v>
      </c>
      <c r="G59" s="3">
        <v>3.15</v>
      </c>
      <c r="H59" s="3">
        <v>2.25</v>
      </c>
      <c r="I59" s="16">
        <f t="shared" si="0"/>
        <v>18.951579142964089</v>
      </c>
      <c r="J59" s="2">
        <f>(100+95)/2</f>
        <v>97.5</v>
      </c>
    </row>
    <row r="60" spans="1:10" x14ac:dyDescent="0.2">
      <c r="A60" t="s">
        <v>37</v>
      </c>
      <c r="B60" t="s">
        <v>35</v>
      </c>
      <c r="C60" t="s">
        <v>46</v>
      </c>
      <c r="D60">
        <v>3</v>
      </c>
      <c r="E60" s="18">
        <v>44910</v>
      </c>
      <c r="F60" s="3">
        <v>2.8</v>
      </c>
      <c r="G60" s="3">
        <v>2.42</v>
      </c>
      <c r="H60" s="3">
        <v>2.0099999999999998</v>
      </c>
      <c r="I60" s="16">
        <f t="shared" si="0"/>
        <v>10.789352291801006</v>
      </c>
      <c r="J60" s="2">
        <f>(95+100)/2</f>
        <v>97.5</v>
      </c>
    </row>
    <row r="61" spans="1:10" x14ac:dyDescent="0.2">
      <c r="A61" t="s">
        <v>37</v>
      </c>
      <c r="B61" t="s">
        <v>35</v>
      </c>
      <c r="C61" t="s">
        <v>46</v>
      </c>
      <c r="D61">
        <v>4</v>
      </c>
      <c r="E61" s="18">
        <v>44910</v>
      </c>
      <c r="F61" s="3">
        <v>3</v>
      </c>
      <c r="G61" s="3">
        <v>1.84</v>
      </c>
      <c r="H61" s="3">
        <v>1.25</v>
      </c>
      <c r="I61" s="16">
        <f t="shared" si="0"/>
        <v>5.6242951529513814</v>
      </c>
      <c r="J61" s="2">
        <f>100</f>
        <v>100</v>
      </c>
    </row>
    <row r="62" spans="1:10" x14ac:dyDescent="0.2">
      <c r="A62" t="s">
        <v>37</v>
      </c>
      <c r="B62" t="s">
        <v>35</v>
      </c>
      <c r="C62" t="s">
        <v>46</v>
      </c>
      <c r="D62">
        <v>5</v>
      </c>
      <c r="E62" s="18">
        <v>44910</v>
      </c>
      <c r="F62" s="3">
        <v>2.73</v>
      </c>
      <c r="G62" s="3">
        <v>2.76</v>
      </c>
      <c r="H62" s="3">
        <v>2.27</v>
      </c>
      <c r="I62" s="16">
        <f t="shared" si="0"/>
        <v>13.562148867746453</v>
      </c>
      <c r="J62" s="2">
        <f>100</f>
        <v>100</v>
      </c>
    </row>
    <row r="63" spans="1:10" x14ac:dyDescent="0.2">
      <c r="A63" t="s">
        <v>37</v>
      </c>
      <c r="B63" t="s">
        <v>35</v>
      </c>
      <c r="C63" t="s">
        <v>46</v>
      </c>
      <c r="D63">
        <v>6</v>
      </c>
      <c r="E63" s="18">
        <v>44910</v>
      </c>
      <c r="F63" s="3">
        <v>2.54</v>
      </c>
      <c r="G63" s="3">
        <v>2.99</v>
      </c>
      <c r="H63" s="3">
        <v>2.62</v>
      </c>
      <c r="I63" s="16">
        <f t="shared" si="0"/>
        <v>15.696012256795632</v>
      </c>
      <c r="J63" s="2">
        <f>100</f>
        <v>100</v>
      </c>
    </row>
    <row r="64" spans="1:10" x14ac:dyDescent="0.2">
      <c r="A64" t="s">
        <v>37</v>
      </c>
      <c r="B64" t="s">
        <v>35</v>
      </c>
      <c r="C64" t="s">
        <v>46</v>
      </c>
      <c r="D64">
        <v>7</v>
      </c>
      <c r="E64" s="18">
        <v>44910</v>
      </c>
      <c r="F64" s="3">
        <v>2.62</v>
      </c>
      <c r="G64" s="3">
        <v>2.5099999999999998</v>
      </c>
      <c r="H64" s="3">
        <v>1.24</v>
      </c>
      <c r="I64" s="16">
        <f t="shared" si="0"/>
        <v>7.2342533956686843</v>
      </c>
      <c r="J64" s="2">
        <f>100</f>
        <v>100</v>
      </c>
    </row>
    <row r="65" spans="1:10" x14ac:dyDescent="0.2">
      <c r="A65" t="s">
        <v>37</v>
      </c>
      <c r="B65" t="s">
        <v>35</v>
      </c>
      <c r="C65" t="s">
        <v>46</v>
      </c>
      <c r="D65">
        <v>8</v>
      </c>
      <c r="E65" s="18">
        <v>44910</v>
      </c>
      <c r="F65" s="3">
        <v>2.75</v>
      </c>
      <c r="G65" s="3">
        <v>1.85</v>
      </c>
      <c r="H65" s="3">
        <v>1.7</v>
      </c>
      <c r="I65" s="16">
        <f t="shared" si="0"/>
        <v>6.8048614935237355</v>
      </c>
      <c r="J65" s="2">
        <f>100</f>
        <v>100</v>
      </c>
    </row>
    <row r="66" spans="1:10" x14ac:dyDescent="0.2">
      <c r="A66" t="s">
        <v>37</v>
      </c>
      <c r="B66" t="s">
        <v>35</v>
      </c>
      <c r="C66" t="s">
        <v>47</v>
      </c>
      <c r="D66">
        <v>1</v>
      </c>
      <c r="E66" s="18">
        <v>44910</v>
      </c>
      <c r="F66" s="3">
        <v>2.68</v>
      </c>
      <c r="G66" s="3">
        <v>2.39</v>
      </c>
      <c r="H66" s="3">
        <v>2.5</v>
      </c>
      <c r="I66" s="16">
        <f t="shared" si="0"/>
        <v>12.582948013394006</v>
      </c>
      <c r="J66" s="2">
        <f>100</f>
        <v>100</v>
      </c>
    </row>
    <row r="67" spans="1:10" x14ac:dyDescent="0.2">
      <c r="A67" t="s">
        <v>37</v>
      </c>
      <c r="B67" t="s">
        <v>35</v>
      </c>
      <c r="C67" t="s">
        <v>47</v>
      </c>
      <c r="D67">
        <v>2</v>
      </c>
      <c r="E67" s="18">
        <v>44910</v>
      </c>
      <c r="F67" s="3">
        <v>3.68</v>
      </c>
      <c r="G67" s="3">
        <v>1.98</v>
      </c>
      <c r="H67" s="3">
        <v>2</v>
      </c>
      <c r="I67" s="16">
        <f t="shared" si="0"/>
        <v>11.445739382082467</v>
      </c>
      <c r="J67" s="2">
        <f>100</f>
        <v>100</v>
      </c>
    </row>
    <row r="68" spans="1:10" x14ac:dyDescent="0.2">
      <c r="A68" t="s">
        <v>37</v>
      </c>
      <c r="B68" t="s">
        <v>35</v>
      </c>
      <c r="C68" t="s">
        <v>47</v>
      </c>
      <c r="D68">
        <v>3</v>
      </c>
      <c r="E68" s="18">
        <v>44910</v>
      </c>
      <c r="F68" s="3">
        <v>3.68</v>
      </c>
      <c r="G68" s="3">
        <v>2.78</v>
      </c>
      <c r="H68" s="3">
        <v>2.19</v>
      </c>
      <c r="I68" s="16">
        <f t="shared" ref="I68:I131" si="1">IF(J68=0,"",PI()*((G68+H68)/4)^2*F68)</f>
        <v>17.848038174722905</v>
      </c>
      <c r="J68" s="2">
        <f>100</f>
        <v>100</v>
      </c>
    </row>
    <row r="69" spans="1:10" x14ac:dyDescent="0.2">
      <c r="A69" t="s">
        <v>37</v>
      </c>
      <c r="B69" t="s">
        <v>35</v>
      </c>
      <c r="C69" t="s">
        <v>47</v>
      </c>
      <c r="D69">
        <v>4</v>
      </c>
      <c r="E69" s="18">
        <v>44910</v>
      </c>
      <c r="F69" s="3">
        <v>2.96</v>
      </c>
      <c r="G69" s="3">
        <v>3.36</v>
      </c>
      <c r="H69" s="3">
        <v>2.82</v>
      </c>
      <c r="I69" s="16">
        <f t="shared" si="1"/>
        <v>22.19721820364812</v>
      </c>
      <c r="J69" s="2">
        <f>100</f>
        <v>100</v>
      </c>
    </row>
    <row r="70" spans="1:10" x14ac:dyDescent="0.2">
      <c r="A70" t="s">
        <v>37</v>
      </c>
      <c r="B70" t="s">
        <v>35</v>
      </c>
      <c r="C70" t="s">
        <v>47</v>
      </c>
      <c r="D70">
        <v>5</v>
      </c>
      <c r="E70" s="18">
        <v>44910</v>
      </c>
      <c r="F70" s="3">
        <v>2.84</v>
      </c>
      <c r="G70" s="3">
        <v>3.2</v>
      </c>
      <c r="H70" s="3">
        <v>2.21</v>
      </c>
      <c r="I70" s="16">
        <f t="shared" si="1"/>
        <v>16.320849510154328</v>
      </c>
      <c r="J70" s="2">
        <f>100</f>
        <v>100</v>
      </c>
    </row>
    <row r="71" spans="1:10" x14ac:dyDescent="0.2">
      <c r="A71" t="s">
        <v>37</v>
      </c>
      <c r="B71" t="s">
        <v>35</v>
      </c>
      <c r="C71" t="s">
        <v>47</v>
      </c>
      <c r="D71">
        <v>6</v>
      </c>
      <c r="E71" s="18">
        <v>44910</v>
      </c>
      <c r="F71" s="3">
        <v>2.88</v>
      </c>
      <c r="G71" s="3">
        <v>1.77</v>
      </c>
      <c r="H71" s="3">
        <v>1.1000000000000001</v>
      </c>
      <c r="I71" s="16">
        <f t="shared" si="1"/>
        <v>4.6578572151036779</v>
      </c>
      <c r="J71" s="2">
        <f>(95+95)/2</f>
        <v>95</v>
      </c>
    </row>
    <row r="72" spans="1:10" x14ac:dyDescent="0.2">
      <c r="A72" t="s">
        <v>37</v>
      </c>
      <c r="B72" t="s">
        <v>35</v>
      </c>
      <c r="C72" t="s">
        <v>47</v>
      </c>
      <c r="D72">
        <v>7</v>
      </c>
      <c r="E72" s="18">
        <v>44910</v>
      </c>
      <c r="F72" s="3">
        <v>2.34</v>
      </c>
      <c r="G72" s="3">
        <v>1.68</v>
      </c>
      <c r="H72" s="3">
        <v>1.07</v>
      </c>
      <c r="I72" s="16">
        <f t="shared" si="1"/>
        <v>3.4746505622555235</v>
      </c>
      <c r="J72" s="2">
        <f>100</f>
        <v>100</v>
      </c>
    </row>
    <row r="73" spans="1:10" x14ac:dyDescent="0.2">
      <c r="A73" t="s">
        <v>37</v>
      </c>
      <c r="B73" t="s">
        <v>35</v>
      </c>
      <c r="C73" t="s">
        <v>47</v>
      </c>
      <c r="D73">
        <v>8</v>
      </c>
      <c r="E73" s="18">
        <v>44910</v>
      </c>
      <c r="F73" s="3">
        <v>2.87</v>
      </c>
      <c r="G73" s="3">
        <v>2.3199999999999998</v>
      </c>
      <c r="H73" s="3">
        <v>1.88</v>
      </c>
      <c r="I73" s="16">
        <f t="shared" si="1"/>
        <v>9.9405489346724796</v>
      </c>
      <c r="J73" s="2">
        <f>100</f>
        <v>100</v>
      </c>
    </row>
    <row r="74" spans="1:10" x14ac:dyDescent="0.2">
      <c r="A74" t="s">
        <v>37</v>
      </c>
      <c r="B74" t="s">
        <v>35</v>
      </c>
      <c r="C74" t="s">
        <v>48</v>
      </c>
      <c r="D74">
        <v>1</v>
      </c>
      <c r="E74" s="18">
        <v>44910</v>
      </c>
      <c r="F74" s="3">
        <v>2.91</v>
      </c>
      <c r="G74" s="3">
        <v>1.99</v>
      </c>
      <c r="H74" s="3">
        <v>1.74</v>
      </c>
      <c r="I74" s="16">
        <f t="shared" si="1"/>
        <v>7.9495133432297909</v>
      </c>
      <c r="J74" s="2">
        <f>100</f>
        <v>100</v>
      </c>
    </row>
    <row r="75" spans="1:10" x14ac:dyDescent="0.2">
      <c r="A75" t="s">
        <v>37</v>
      </c>
      <c r="B75" t="s">
        <v>35</v>
      </c>
      <c r="C75" t="s">
        <v>48</v>
      </c>
      <c r="D75">
        <v>2</v>
      </c>
      <c r="E75" s="18">
        <v>44910</v>
      </c>
      <c r="F75" s="3">
        <v>2.98</v>
      </c>
      <c r="G75" s="3">
        <v>2.39</v>
      </c>
      <c r="H75" s="3">
        <v>1.23</v>
      </c>
      <c r="I75" s="16">
        <f t="shared" si="1"/>
        <v>7.6676679108570136</v>
      </c>
      <c r="J75" s="2">
        <f>100</f>
        <v>100</v>
      </c>
    </row>
    <row r="76" spans="1:10" x14ac:dyDescent="0.2">
      <c r="A76" t="s">
        <v>37</v>
      </c>
      <c r="B76" t="s">
        <v>35</v>
      </c>
      <c r="C76" t="s">
        <v>48</v>
      </c>
      <c r="D76">
        <v>3</v>
      </c>
      <c r="E76" s="18">
        <v>44910</v>
      </c>
      <c r="F76" s="3">
        <v>3.55</v>
      </c>
      <c r="G76" s="3">
        <v>2.13</v>
      </c>
      <c r="H76" s="3">
        <v>2.0099999999999998</v>
      </c>
      <c r="I76" s="16">
        <f t="shared" si="1"/>
        <v>11.947001695713126</v>
      </c>
      <c r="J76" s="2">
        <f>100</f>
        <v>100</v>
      </c>
    </row>
    <row r="77" spans="1:10" x14ac:dyDescent="0.2">
      <c r="A77" t="s">
        <v>37</v>
      </c>
      <c r="B77" t="s">
        <v>35</v>
      </c>
      <c r="C77" t="s">
        <v>48</v>
      </c>
      <c r="D77">
        <v>4</v>
      </c>
      <c r="E77" s="18">
        <v>44910</v>
      </c>
      <c r="F77" s="3">
        <v>3.27</v>
      </c>
      <c r="G77" s="3">
        <v>1.48</v>
      </c>
      <c r="H77" s="3">
        <v>1.21</v>
      </c>
      <c r="I77" s="16">
        <f t="shared" si="1"/>
        <v>4.6460320640060253</v>
      </c>
      <c r="J77" s="2">
        <f>100</f>
        <v>100</v>
      </c>
    </row>
    <row r="78" spans="1:10" x14ac:dyDescent="0.2">
      <c r="A78" t="s">
        <v>37</v>
      </c>
      <c r="B78" t="s">
        <v>35</v>
      </c>
      <c r="C78" t="s">
        <v>48</v>
      </c>
      <c r="D78">
        <v>5</v>
      </c>
      <c r="E78" s="18">
        <v>44910</v>
      </c>
      <c r="F78" s="3">
        <v>2.96</v>
      </c>
      <c r="G78" s="3">
        <v>1.63</v>
      </c>
      <c r="H78" s="3">
        <v>1.86</v>
      </c>
      <c r="I78" s="16">
        <f t="shared" si="1"/>
        <v>7.079008845797973</v>
      </c>
      <c r="J78" s="2">
        <f>100</f>
        <v>100</v>
      </c>
    </row>
    <row r="79" spans="1:10" x14ac:dyDescent="0.2">
      <c r="A79" t="s">
        <v>37</v>
      </c>
      <c r="B79" t="s">
        <v>35</v>
      </c>
      <c r="C79" t="s">
        <v>48</v>
      </c>
      <c r="D79">
        <v>6</v>
      </c>
      <c r="E79" s="18">
        <v>44910</v>
      </c>
      <c r="F79" s="3">
        <v>3.5</v>
      </c>
      <c r="G79" s="3">
        <v>2.56</v>
      </c>
      <c r="H79" s="3">
        <v>1.93</v>
      </c>
      <c r="I79" s="16">
        <f t="shared" si="1"/>
        <v>13.854492324670288</v>
      </c>
      <c r="J79" s="2">
        <f>100</f>
        <v>100</v>
      </c>
    </row>
    <row r="80" spans="1:10" x14ac:dyDescent="0.2">
      <c r="A80" t="s">
        <v>37</v>
      </c>
      <c r="B80" t="s">
        <v>35</v>
      </c>
      <c r="C80" t="s">
        <v>48</v>
      </c>
      <c r="D80">
        <v>7</v>
      </c>
      <c r="E80" s="18">
        <v>44910</v>
      </c>
      <c r="F80" s="3">
        <v>2.88</v>
      </c>
      <c r="G80" s="3">
        <v>3.25</v>
      </c>
      <c r="H80" s="3">
        <v>1.79</v>
      </c>
      <c r="I80" s="16">
        <f t="shared" si="1"/>
        <v>14.364266390896768</v>
      </c>
      <c r="J80" s="2">
        <f>100</f>
        <v>100</v>
      </c>
    </row>
    <row r="81" spans="1:10" x14ac:dyDescent="0.2">
      <c r="A81" t="s">
        <v>37</v>
      </c>
      <c r="B81" t="s">
        <v>35</v>
      </c>
      <c r="C81" t="s">
        <v>48</v>
      </c>
      <c r="D81">
        <v>8</v>
      </c>
      <c r="E81" s="18">
        <v>44910</v>
      </c>
      <c r="F81" s="3">
        <v>2.25</v>
      </c>
      <c r="G81" s="3">
        <v>2.37</v>
      </c>
      <c r="H81" s="3">
        <v>1.49</v>
      </c>
      <c r="I81" s="16">
        <f t="shared" si="1"/>
        <v>6.5824416423881003</v>
      </c>
      <c r="J81" s="2">
        <f>(100+95)/2</f>
        <v>97.5</v>
      </c>
    </row>
    <row r="82" spans="1:10" x14ac:dyDescent="0.2">
      <c r="A82" t="s">
        <v>37</v>
      </c>
      <c r="B82" t="s">
        <v>35</v>
      </c>
      <c r="C82" t="s">
        <v>49</v>
      </c>
      <c r="D82">
        <v>1</v>
      </c>
      <c r="E82" s="18">
        <v>44901</v>
      </c>
      <c r="F82" s="3">
        <v>3.07</v>
      </c>
      <c r="G82" s="3">
        <v>1.62</v>
      </c>
      <c r="H82" s="3">
        <v>1.66</v>
      </c>
      <c r="I82" s="16">
        <f t="shared" si="1"/>
        <v>6.485089183840496</v>
      </c>
      <c r="J82" s="2">
        <f>100</f>
        <v>100</v>
      </c>
    </row>
    <row r="83" spans="1:10" x14ac:dyDescent="0.2">
      <c r="A83" t="s">
        <v>37</v>
      </c>
      <c r="B83" t="s">
        <v>35</v>
      </c>
      <c r="C83" t="s">
        <v>49</v>
      </c>
      <c r="D83">
        <v>2</v>
      </c>
      <c r="E83" s="18">
        <v>44901</v>
      </c>
      <c r="F83" s="3">
        <v>2.62</v>
      </c>
      <c r="G83" s="3">
        <v>1.68</v>
      </c>
      <c r="H83" s="3">
        <v>1.23</v>
      </c>
      <c r="I83" s="16">
        <f t="shared" si="1"/>
        <v>4.3562937727901856</v>
      </c>
      <c r="J83" s="2">
        <f>(100+95)/2</f>
        <v>97.5</v>
      </c>
    </row>
    <row r="84" spans="1:10" x14ac:dyDescent="0.2">
      <c r="A84" t="s">
        <v>37</v>
      </c>
      <c r="B84" t="s">
        <v>35</v>
      </c>
      <c r="C84" t="s">
        <v>49</v>
      </c>
      <c r="D84">
        <v>3</v>
      </c>
      <c r="E84" s="18">
        <v>44901</v>
      </c>
      <c r="F84" s="3">
        <v>4.2300000000000004</v>
      </c>
      <c r="G84" s="3">
        <v>2.19</v>
      </c>
      <c r="H84" s="3">
        <v>2.6</v>
      </c>
      <c r="I84" s="16">
        <f t="shared" si="1"/>
        <v>19.056418605853818</v>
      </c>
      <c r="J84" s="2">
        <f>(100+95)/2</f>
        <v>97.5</v>
      </c>
    </row>
    <row r="85" spans="1:10" x14ac:dyDescent="0.2">
      <c r="A85" t="s">
        <v>37</v>
      </c>
      <c r="B85" t="s">
        <v>35</v>
      </c>
      <c r="C85" t="s">
        <v>49</v>
      </c>
      <c r="D85">
        <v>4</v>
      </c>
      <c r="E85" s="18">
        <v>44901</v>
      </c>
      <c r="F85" s="3">
        <v>3.05</v>
      </c>
      <c r="G85" s="3">
        <v>2.58</v>
      </c>
      <c r="H85" s="3">
        <v>1.65</v>
      </c>
      <c r="I85" s="16">
        <f t="shared" si="1"/>
        <v>10.715451233363831</v>
      </c>
      <c r="J85" s="2">
        <f>(100+85)/2</f>
        <v>92.5</v>
      </c>
    </row>
    <row r="86" spans="1:10" x14ac:dyDescent="0.2">
      <c r="A86" t="s">
        <v>37</v>
      </c>
      <c r="B86" t="s">
        <v>35</v>
      </c>
      <c r="C86" t="s">
        <v>49</v>
      </c>
      <c r="D86">
        <v>5</v>
      </c>
      <c r="E86" s="18">
        <v>44901</v>
      </c>
      <c r="F86" s="3">
        <v>3.43</v>
      </c>
      <c r="G86" s="3">
        <v>2.35</v>
      </c>
      <c r="H86" s="3">
        <v>2.04</v>
      </c>
      <c r="I86" s="16">
        <f t="shared" si="1"/>
        <v>12.979353192676264</v>
      </c>
      <c r="J86" s="2">
        <f>100</f>
        <v>100</v>
      </c>
    </row>
    <row r="87" spans="1:10" x14ac:dyDescent="0.2">
      <c r="A87" t="s">
        <v>37</v>
      </c>
      <c r="B87" t="s">
        <v>35</v>
      </c>
      <c r="C87" t="s">
        <v>49</v>
      </c>
      <c r="D87">
        <v>6</v>
      </c>
      <c r="E87" s="18">
        <v>44901</v>
      </c>
      <c r="F87" s="3">
        <v>3.18</v>
      </c>
      <c r="G87" s="3">
        <v>2.42</v>
      </c>
      <c r="H87" s="3">
        <v>1.59</v>
      </c>
      <c r="I87" s="16">
        <f t="shared" si="1"/>
        <v>10.040278400761609</v>
      </c>
      <c r="J87" s="2">
        <f>(90+90)/2</f>
        <v>90</v>
      </c>
    </row>
    <row r="88" spans="1:10" x14ac:dyDescent="0.2">
      <c r="A88" t="s">
        <v>37</v>
      </c>
      <c r="B88" t="s">
        <v>35</v>
      </c>
      <c r="C88" t="s">
        <v>49</v>
      </c>
      <c r="D88">
        <v>7</v>
      </c>
      <c r="E88" s="18">
        <v>44901</v>
      </c>
      <c r="F88" s="3">
        <v>3.54</v>
      </c>
      <c r="G88" s="3">
        <v>2.63</v>
      </c>
      <c r="H88" s="3">
        <v>2.37</v>
      </c>
      <c r="I88" s="16">
        <f t="shared" si="1"/>
        <v>17.376934365168545</v>
      </c>
      <c r="J88" s="2">
        <f>100</f>
        <v>100</v>
      </c>
    </row>
    <row r="89" spans="1:10" x14ac:dyDescent="0.2">
      <c r="A89" t="s">
        <v>37</v>
      </c>
      <c r="B89" t="s">
        <v>35</v>
      </c>
      <c r="C89" t="s">
        <v>49</v>
      </c>
      <c r="D89">
        <v>8</v>
      </c>
      <c r="E89" s="18">
        <v>44901</v>
      </c>
      <c r="F89" s="3">
        <v>2.36</v>
      </c>
      <c r="G89" s="3">
        <v>1.55</v>
      </c>
      <c r="H89" s="3">
        <v>1.02</v>
      </c>
      <c r="I89" s="16">
        <f t="shared" si="1"/>
        <v>3.0606110343600461</v>
      </c>
      <c r="J89" s="2">
        <f>100</f>
        <v>100</v>
      </c>
    </row>
    <row r="90" spans="1:10" x14ac:dyDescent="0.2">
      <c r="A90" t="s">
        <v>37</v>
      </c>
      <c r="B90" t="s">
        <v>35</v>
      </c>
      <c r="C90" t="s">
        <v>50</v>
      </c>
      <c r="D90">
        <v>1</v>
      </c>
      <c r="E90" s="18">
        <v>44901</v>
      </c>
      <c r="F90" s="3">
        <v>3.17</v>
      </c>
      <c r="G90" s="3">
        <v>1.86</v>
      </c>
      <c r="H90" s="3">
        <v>2.35</v>
      </c>
      <c r="I90" s="16">
        <f t="shared" si="1"/>
        <v>11.031976903389126</v>
      </c>
      <c r="J90" s="2">
        <f>100</f>
        <v>100</v>
      </c>
    </row>
    <row r="91" spans="1:10" x14ac:dyDescent="0.2">
      <c r="A91" t="s">
        <v>37</v>
      </c>
      <c r="B91" t="s">
        <v>35</v>
      </c>
      <c r="C91" t="s">
        <v>50</v>
      </c>
      <c r="D91">
        <v>2</v>
      </c>
      <c r="E91" s="18">
        <v>44901</v>
      </c>
      <c r="F91" s="3">
        <v>2.81</v>
      </c>
      <c r="G91" s="3">
        <v>3.38</v>
      </c>
      <c r="H91" s="3">
        <v>2.0699999999999998</v>
      </c>
      <c r="I91" s="16">
        <f t="shared" si="1"/>
        <v>16.388122986189675</v>
      </c>
      <c r="J91" s="2">
        <f>100</f>
        <v>100</v>
      </c>
    </row>
    <row r="92" spans="1:10" x14ac:dyDescent="0.2">
      <c r="A92" t="s">
        <v>37</v>
      </c>
      <c r="B92" t="s">
        <v>35</v>
      </c>
      <c r="C92" t="s">
        <v>50</v>
      </c>
      <c r="D92">
        <v>3</v>
      </c>
      <c r="E92" s="18">
        <v>44901</v>
      </c>
      <c r="F92" s="3">
        <v>2.33</v>
      </c>
      <c r="G92" s="3">
        <v>3.13</v>
      </c>
      <c r="H92" s="3">
        <v>2.11</v>
      </c>
      <c r="I92" s="16">
        <f t="shared" si="1"/>
        <v>12.561699066083287</v>
      </c>
      <c r="J92" s="2">
        <f>100</f>
        <v>100</v>
      </c>
    </row>
    <row r="93" spans="1:10" x14ac:dyDescent="0.2">
      <c r="A93" t="s">
        <v>37</v>
      </c>
      <c r="B93" t="s">
        <v>35</v>
      </c>
      <c r="C93" t="s">
        <v>50</v>
      </c>
      <c r="D93">
        <v>4</v>
      </c>
      <c r="E93" s="18">
        <v>44901</v>
      </c>
      <c r="F93" s="3">
        <v>2.93</v>
      </c>
      <c r="G93" s="3">
        <v>3.29</v>
      </c>
      <c r="H93" s="3">
        <v>2.0699999999999998</v>
      </c>
      <c r="I93" s="16">
        <f t="shared" si="1"/>
        <v>16.528258242542485</v>
      </c>
      <c r="J93" s="2">
        <f>(95+90)/2</f>
        <v>92.5</v>
      </c>
    </row>
    <row r="94" spans="1:10" x14ac:dyDescent="0.2">
      <c r="A94" t="s">
        <v>37</v>
      </c>
      <c r="B94" t="s">
        <v>35</v>
      </c>
      <c r="C94" t="s">
        <v>50</v>
      </c>
      <c r="D94">
        <v>5</v>
      </c>
      <c r="E94" s="18">
        <v>44901</v>
      </c>
      <c r="F94" s="3">
        <v>3.16</v>
      </c>
      <c r="G94" s="3">
        <v>2.0299999999999998</v>
      </c>
      <c r="H94" s="3">
        <v>1.65</v>
      </c>
      <c r="I94" s="16">
        <f t="shared" si="1"/>
        <v>8.4025791095149458</v>
      </c>
      <c r="J94" s="2">
        <f>100</f>
        <v>100</v>
      </c>
    </row>
    <row r="95" spans="1:10" x14ac:dyDescent="0.2">
      <c r="A95" t="s">
        <v>37</v>
      </c>
      <c r="B95" t="s">
        <v>35</v>
      </c>
      <c r="C95" t="s">
        <v>50</v>
      </c>
      <c r="D95">
        <v>6</v>
      </c>
      <c r="E95" s="18">
        <v>44901</v>
      </c>
      <c r="F95" s="3">
        <v>3.17</v>
      </c>
      <c r="G95" s="3">
        <v>1.67</v>
      </c>
      <c r="H95" s="3">
        <v>1.71</v>
      </c>
      <c r="I95" s="16">
        <f t="shared" si="1"/>
        <v>7.1108669514998617</v>
      </c>
      <c r="J95" s="2">
        <f>(95+95)/2</f>
        <v>95</v>
      </c>
    </row>
    <row r="96" spans="1:10" x14ac:dyDescent="0.2">
      <c r="A96" t="s">
        <v>37</v>
      </c>
      <c r="B96" t="s">
        <v>35</v>
      </c>
      <c r="C96" t="s">
        <v>50</v>
      </c>
      <c r="D96">
        <v>7</v>
      </c>
      <c r="E96" s="18">
        <v>44901</v>
      </c>
      <c r="F96" s="3">
        <v>2.2200000000000002</v>
      </c>
      <c r="G96" s="3">
        <v>1.63</v>
      </c>
      <c r="H96" s="3">
        <v>1.58</v>
      </c>
      <c r="I96" s="16">
        <f t="shared" si="1"/>
        <v>4.4915157745823251</v>
      </c>
      <c r="J96" s="2">
        <f>(95+95)/2</f>
        <v>95</v>
      </c>
    </row>
    <row r="97" spans="1:10" x14ac:dyDescent="0.2">
      <c r="A97" t="s">
        <v>37</v>
      </c>
      <c r="B97" t="s">
        <v>35</v>
      </c>
      <c r="C97" t="s">
        <v>50</v>
      </c>
      <c r="D97">
        <v>8</v>
      </c>
      <c r="E97" s="18">
        <v>44901</v>
      </c>
      <c r="F97" s="3">
        <v>2.31</v>
      </c>
      <c r="G97" s="3">
        <v>2.29</v>
      </c>
      <c r="H97" s="3">
        <v>1.21</v>
      </c>
      <c r="I97" s="16">
        <f t="shared" si="1"/>
        <v>5.5562011321848228</v>
      </c>
      <c r="J97" s="2">
        <f>100</f>
        <v>100</v>
      </c>
    </row>
    <row r="98" spans="1:10" x14ac:dyDescent="0.2">
      <c r="A98" t="s">
        <v>37</v>
      </c>
      <c r="B98" t="s">
        <v>35</v>
      </c>
      <c r="C98" t="s">
        <v>51</v>
      </c>
      <c r="D98">
        <v>1</v>
      </c>
      <c r="E98" s="18">
        <v>44901</v>
      </c>
      <c r="F98" s="3">
        <v>3</v>
      </c>
      <c r="G98" s="3">
        <v>2.95</v>
      </c>
      <c r="H98" s="3">
        <v>2.12</v>
      </c>
      <c r="I98" s="16">
        <f t="shared" si="1"/>
        <v>15.141435937736304</v>
      </c>
      <c r="J98" s="2">
        <f>(100+95)/2</f>
        <v>97.5</v>
      </c>
    </row>
    <row r="99" spans="1:10" x14ac:dyDescent="0.2">
      <c r="A99" t="s">
        <v>37</v>
      </c>
      <c r="B99" t="s">
        <v>35</v>
      </c>
      <c r="C99" t="s">
        <v>51</v>
      </c>
      <c r="D99">
        <v>2</v>
      </c>
      <c r="E99" s="18">
        <v>44901</v>
      </c>
      <c r="F99" s="3">
        <v>3.26</v>
      </c>
      <c r="G99" s="3">
        <v>3.23</v>
      </c>
      <c r="H99" s="3">
        <v>1.88</v>
      </c>
      <c r="I99" s="16">
        <f t="shared" si="1"/>
        <v>16.71434223669716</v>
      </c>
      <c r="J99" s="2">
        <f>100</f>
        <v>100</v>
      </c>
    </row>
    <row r="100" spans="1:10" x14ac:dyDescent="0.2">
      <c r="A100" t="s">
        <v>37</v>
      </c>
      <c r="B100" t="s">
        <v>35</v>
      </c>
      <c r="C100" t="s">
        <v>51</v>
      </c>
      <c r="D100">
        <v>3</v>
      </c>
      <c r="E100" s="18">
        <v>44901</v>
      </c>
      <c r="F100" s="3">
        <v>2.66</v>
      </c>
      <c r="G100" s="3">
        <v>1.55</v>
      </c>
      <c r="H100" s="3">
        <v>2.06</v>
      </c>
      <c r="I100" s="16">
        <f t="shared" si="1"/>
        <v>6.8065326244659046</v>
      </c>
      <c r="J100" s="2">
        <f>100</f>
        <v>100</v>
      </c>
    </row>
    <row r="101" spans="1:10" x14ac:dyDescent="0.2">
      <c r="A101" t="s">
        <v>37</v>
      </c>
      <c r="B101" t="s">
        <v>35</v>
      </c>
      <c r="C101" t="s">
        <v>51</v>
      </c>
      <c r="D101">
        <v>4</v>
      </c>
      <c r="E101" s="18">
        <v>44901</v>
      </c>
      <c r="F101" s="3">
        <v>3.55</v>
      </c>
      <c r="G101" s="3">
        <v>1.74</v>
      </c>
      <c r="H101" s="3">
        <v>2.25</v>
      </c>
      <c r="I101" s="16">
        <f t="shared" si="1"/>
        <v>11.09696035472955</v>
      </c>
      <c r="J101" s="2">
        <f>(75+80)/2</f>
        <v>77.5</v>
      </c>
    </row>
    <row r="102" spans="1:10" x14ac:dyDescent="0.2">
      <c r="A102" t="s">
        <v>37</v>
      </c>
      <c r="B102" t="s">
        <v>35</v>
      </c>
      <c r="C102" t="s">
        <v>51</v>
      </c>
      <c r="D102">
        <v>5</v>
      </c>
      <c r="E102" s="18">
        <v>44901</v>
      </c>
      <c r="F102" s="3">
        <v>4.08</v>
      </c>
      <c r="G102" s="3">
        <v>1.86</v>
      </c>
      <c r="H102" s="3">
        <v>2.1800000000000002</v>
      </c>
      <c r="I102" s="16">
        <f t="shared" si="1"/>
        <v>13.075333756981948</v>
      </c>
      <c r="J102" s="2">
        <f>100</f>
        <v>100</v>
      </c>
    </row>
    <row r="103" spans="1:10" x14ac:dyDescent="0.2">
      <c r="A103" t="s">
        <v>37</v>
      </c>
      <c r="B103" t="s">
        <v>35</v>
      </c>
      <c r="C103" t="s">
        <v>51</v>
      </c>
      <c r="D103">
        <v>6</v>
      </c>
      <c r="E103" s="18">
        <v>44901</v>
      </c>
      <c r="F103" s="3">
        <v>3</v>
      </c>
      <c r="G103" s="3">
        <v>1.52</v>
      </c>
      <c r="H103" s="3">
        <v>2.5499999999999998</v>
      </c>
      <c r="I103" s="16">
        <f t="shared" si="1"/>
        <v>9.757531527646794</v>
      </c>
      <c r="J103" s="2">
        <f>(80+75)/2</f>
        <v>77.5</v>
      </c>
    </row>
    <row r="104" spans="1:10" x14ac:dyDescent="0.2">
      <c r="A104" t="s">
        <v>37</v>
      </c>
      <c r="B104" t="s">
        <v>35</v>
      </c>
      <c r="C104" t="s">
        <v>51</v>
      </c>
      <c r="D104">
        <v>7</v>
      </c>
      <c r="E104" s="18">
        <v>44901</v>
      </c>
      <c r="F104" s="3">
        <v>2.92</v>
      </c>
      <c r="G104" s="3">
        <v>1.27</v>
      </c>
      <c r="H104" s="3">
        <v>1.48</v>
      </c>
      <c r="I104" s="16">
        <f t="shared" si="1"/>
        <v>4.3358887358060381</v>
      </c>
      <c r="J104" s="2">
        <f>(90+95)/2</f>
        <v>92.5</v>
      </c>
    </row>
    <row r="105" spans="1:10" x14ac:dyDescent="0.2">
      <c r="A105" t="s">
        <v>37</v>
      </c>
      <c r="B105" t="s">
        <v>35</v>
      </c>
      <c r="C105" t="s">
        <v>51</v>
      </c>
      <c r="D105">
        <v>8</v>
      </c>
      <c r="E105" s="18">
        <v>44901</v>
      </c>
      <c r="F105" s="3">
        <v>2.83</v>
      </c>
      <c r="G105" s="3">
        <v>1.67</v>
      </c>
      <c r="H105" s="3">
        <v>2.31</v>
      </c>
      <c r="I105" s="16">
        <f t="shared" si="1"/>
        <v>8.8020224052427665</v>
      </c>
      <c r="J105" s="2">
        <f>(100+95)/2</f>
        <v>97.5</v>
      </c>
    </row>
    <row r="106" spans="1:10" x14ac:dyDescent="0.2">
      <c r="A106" t="s">
        <v>37</v>
      </c>
      <c r="B106" t="s">
        <v>35</v>
      </c>
      <c r="C106" t="s">
        <v>52</v>
      </c>
      <c r="D106">
        <v>1</v>
      </c>
      <c r="E106" s="18">
        <v>44901</v>
      </c>
      <c r="F106" s="3">
        <v>2.41</v>
      </c>
      <c r="G106" s="3">
        <v>2.2599999999999998</v>
      </c>
      <c r="H106" s="3">
        <v>2.0299999999999998</v>
      </c>
      <c r="I106" s="16">
        <f t="shared" si="1"/>
        <v>8.7088641692372413</v>
      </c>
      <c r="J106" s="2">
        <f>100</f>
        <v>100</v>
      </c>
    </row>
    <row r="107" spans="1:10" x14ac:dyDescent="0.2">
      <c r="A107" t="s">
        <v>37</v>
      </c>
      <c r="B107" t="s">
        <v>35</v>
      </c>
      <c r="C107" t="s">
        <v>52</v>
      </c>
      <c r="D107">
        <v>2</v>
      </c>
      <c r="E107" s="18">
        <v>44901</v>
      </c>
      <c r="F107" s="3">
        <v>2.64</v>
      </c>
      <c r="G107" s="3">
        <v>2.4300000000000002</v>
      </c>
      <c r="H107" s="3">
        <v>1.93</v>
      </c>
      <c r="I107" s="16">
        <f t="shared" si="1"/>
        <v>9.8538692517672892</v>
      </c>
      <c r="J107" s="2">
        <f>100</f>
        <v>100</v>
      </c>
    </row>
    <row r="108" spans="1:10" x14ac:dyDescent="0.2">
      <c r="A108" t="s">
        <v>37</v>
      </c>
      <c r="B108" t="s">
        <v>35</v>
      </c>
      <c r="C108" t="s">
        <v>52</v>
      </c>
      <c r="D108">
        <v>3</v>
      </c>
      <c r="E108" s="18">
        <v>44901</v>
      </c>
      <c r="F108" s="3">
        <v>2.58</v>
      </c>
      <c r="G108" s="3">
        <v>1.56</v>
      </c>
      <c r="H108" s="3">
        <v>1.31</v>
      </c>
      <c r="I108" s="16">
        <f t="shared" si="1"/>
        <v>4.1726637551970454</v>
      </c>
      <c r="J108" s="2">
        <f>100</f>
        <v>100</v>
      </c>
    </row>
    <row r="109" spans="1:10" x14ac:dyDescent="0.2">
      <c r="A109" t="s">
        <v>37</v>
      </c>
      <c r="B109" t="s">
        <v>35</v>
      </c>
      <c r="C109" t="s">
        <v>52</v>
      </c>
      <c r="D109">
        <v>4</v>
      </c>
      <c r="E109" s="18">
        <v>44901</v>
      </c>
      <c r="F109" s="3">
        <v>3.18</v>
      </c>
      <c r="G109" s="3">
        <v>1.43</v>
      </c>
      <c r="H109" s="3">
        <v>1.64</v>
      </c>
      <c r="I109" s="16">
        <f t="shared" si="1"/>
        <v>5.8848278244126648</v>
      </c>
      <c r="J109" s="2">
        <f>(90+95)/2</f>
        <v>92.5</v>
      </c>
    </row>
    <row r="110" spans="1:10" x14ac:dyDescent="0.2">
      <c r="A110" t="s">
        <v>37</v>
      </c>
      <c r="B110" t="s">
        <v>35</v>
      </c>
      <c r="C110" t="s">
        <v>52</v>
      </c>
      <c r="D110">
        <v>5</v>
      </c>
      <c r="E110" s="18">
        <v>44901</v>
      </c>
      <c r="F110" s="3">
        <v>2.79</v>
      </c>
      <c r="G110" s="3">
        <v>2.16</v>
      </c>
      <c r="H110" s="3">
        <v>2.4500000000000002</v>
      </c>
      <c r="I110" s="16">
        <f t="shared" si="1"/>
        <v>11.642223815066391</v>
      </c>
      <c r="J110" s="2">
        <f>100</f>
        <v>100</v>
      </c>
    </row>
    <row r="111" spans="1:10" x14ac:dyDescent="0.2">
      <c r="A111" t="s">
        <v>37</v>
      </c>
      <c r="B111" t="s">
        <v>35</v>
      </c>
      <c r="C111" t="s">
        <v>52</v>
      </c>
      <c r="D111">
        <v>6</v>
      </c>
      <c r="E111" s="18">
        <v>44901</v>
      </c>
      <c r="F111" s="3">
        <v>3.04</v>
      </c>
      <c r="G111" s="3">
        <v>1.92</v>
      </c>
      <c r="H111" s="3">
        <v>1.53</v>
      </c>
      <c r="I111" s="16">
        <f t="shared" si="1"/>
        <v>7.1046332462769781</v>
      </c>
      <c r="J111" s="2">
        <f>100</f>
        <v>100</v>
      </c>
    </row>
    <row r="112" spans="1:10" x14ac:dyDescent="0.2">
      <c r="A112" t="s">
        <v>37</v>
      </c>
      <c r="B112" t="s">
        <v>35</v>
      </c>
      <c r="C112" t="s">
        <v>52</v>
      </c>
      <c r="D112">
        <v>7</v>
      </c>
      <c r="E112" s="18">
        <v>44901</v>
      </c>
      <c r="F112" s="3">
        <v>1.99</v>
      </c>
      <c r="G112" s="3">
        <v>1.77</v>
      </c>
      <c r="H112" s="3">
        <v>1.55</v>
      </c>
      <c r="I112" s="16">
        <f t="shared" si="1"/>
        <v>4.3068439263254374</v>
      </c>
      <c r="J112" s="2">
        <f>100</f>
        <v>100</v>
      </c>
    </row>
    <row r="113" spans="1:11" x14ac:dyDescent="0.2">
      <c r="A113" t="s">
        <v>37</v>
      </c>
      <c r="B113" t="s">
        <v>35</v>
      </c>
      <c r="C113" t="s">
        <v>52</v>
      </c>
      <c r="D113">
        <v>8</v>
      </c>
      <c r="E113" s="18">
        <v>44901</v>
      </c>
      <c r="F113" s="3">
        <v>3.35</v>
      </c>
      <c r="G113" s="3">
        <v>2.19</v>
      </c>
      <c r="H113" s="3">
        <v>1.53</v>
      </c>
      <c r="I113" s="16">
        <f t="shared" si="1"/>
        <v>9.1024976784008693</v>
      </c>
      <c r="J113" s="2">
        <f>(95+100)/2</f>
        <v>97.5</v>
      </c>
    </row>
    <row r="114" spans="1:11" x14ac:dyDescent="0.2">
      <c r="A114" t="s">
        <v>37</v>
      </c>
      <c r="B114" t="s">
        <v>35</v>
      </c>
      <c r="C114" t="s">
        <v>53</v>
      </c>
      <c r="D114">
        <v>1</v>
      </c>
      <c r="E114" s="18">
        <v>44901</v>
      </c>
      <c r="F114" s="3">
        <v>3.22</v>
      </c>
      <c r="G114" s="3">
        <v>2.31</v>
      </c>
      <c r="H114" s="3">
        <v>1.44</v>
      </c>
      <c r="I114" s="16">
        <f t="shared" si="1"/>
        <v>8.8909526465851769</v>
      </c>
      <c r="J114" s="2">
        <f>100</f>
        <v>100</v>
      </c>
    </row>
    <row r="115" spans="1:11" x14ac:dyDescent="0.2">
      <c r="A115" t="s">
        <v>37</v>
      </c>
      <c r="B115" t="s">
        <v>35</v>
      </c>
      <c r="C115" t="s">
        <v>53</v>
      </c>
      <c r="D115">
        <v>2</v>
      </c>
      <c r="E115" s="18">
        <v>44901</v>
      </c>
      <c r="F115" s="3">
        <v>2.3199999999999998</v>
      </c>
      <c r="G115" s="3">
        <v>1.21</v>
      </c>
      <c r="H115" s="3">
        <v>1.39</v>
      </c>
      <c r="I115" s="16">
        <f t="shared" si="1"/>
        <v>3.0793891190487139</v>
      </c>
      <c r="J115" s="2">
        <f>100</f>
        <v>100</v>
      </c>
    </row>
    <row r="116" spans="1:11" x14ac:dyDescent="0.2">
      <c r="A116" t="s">
        <v>37</v>
      </c>
      <c r="B116" t="s">
        <v>35</v>
      </c>
      <c r="C116" t="s">
        <v>53</v>
      </c>
      <c r="D116">
        <v>3</v>
      </c>
      <c r="E116" s="18">
        <v>44901</v>
      </c>
      <c r="F116" s="3">
        <v>2.97</v>
      </c>
      <c r="G116" s="3">
        <v>1.32</v>
      </c>
      <c r="H116" s="3">
        <v>1.44</v>
      </c>
      <c r="I116" s="16">
        <f t="shared" si="1"/>
        <v>4.4422654192510773</v>
      </c>
      <c r="J116" s="2">
        <f>100</f>
        <v>100</v>
      </c>
    </row>
    <row r="117" spans="1:11" x14ac:dyDescent="0.2">
      <c r="A117" t="s">
        <v>37</v>
      </c>
      <c r="B117" t="s">
        <v>35</v>
      </c>
      <c r="C117" t="s">
        <v>53</v>
      </c>
      <c r="D117">
        <v>4</v>
      </c>
      <c r="E117" s="18">
        <v>44901</v>
      </c>
      <c r="F117" s="3">
        <v>3.32</v>
      </c>
      <c r="G117" s="3">
        <v>2.4900000000000002</v>
      </c>
      <c r="H117" s="3">
        <v>2.16</v>
      </c>
      <c r="I117" s="16">
        <f t="shared" si="1"/>
        <v>14.095285584090899</v>
      </c>
      <c r="J117" s="2">
        <f>(100+95)/2</f>
        <v>97.5</v>
      </c>
    </row>
    <row r="118" spans="1:11" x14ac:dyDescent="0.2">
      <c r="A118" t="s">
        <v>37</v>
      </c>
      <c r="B118" t="s">
        <v>35</v>
      </c>
      <c r="C118" t="s">
        <v>53</v>
      </c>
      <c r="D118">
        <v>5</v>
      </c>
      <c r="E118" s="18">
        <v>44901</v>
      </c>
      <c r="I118" s="16" t="str">
        <f t="shared" si="1"/>
        <v/>
      </c>
      <c r="J118" s="2">
        <v>0</v>
      </c>
      <c r="K118" t="s">
        <v>83</v>
      </c>
    </row>
    <row r="119" spans="1:11" x14ac:dyDescent="0.2">
      <c r="A119" t="s">
        <v>37</v>
      </c>
      <c r="B119" t="s">
        <v>35</v>
      </c>
      <c r="C119" t="s">
        <v>53</v>
      </c>
      <c r="D119">
        <v>6</v>
      </c>
      <c r="E119" s="18">
        <v>44901</v>
      </c>
      <c r="F119" s="3">
        <v>2.16</v>
      </c>
      <c r="G119" s="3">
        <v>1.71</v>
      </c>
      <c r="H119" s="3">
        <v>1.51</v>
      </c>
      <c r="I119" s="16">
        <f t="shared" si="1"/>
        <v>4.3973940513798553</v>
      </c>
      <c r="J119" s="2">
        <f>(80+75)/2</f>
        <v>77.5</v>
      </c>
    </row>
    <row r="120" spans="1:11" x14ac:dyDescent="0.2">
      <c r="A120" t="s">
        <v>37</v>
      </c>
      <c r="B120" t="s">
        <v>35</v>
      </c>
      <c r="C120" t="s">
        <v>53</v>
      </c>
      <c r="D120">
        <v>7</v>
      </c>
      <c r="E120" s="18">
        <v>44901</v>
      </c>
      <c r="F120" s="3">
        <v>1.84</v>
      </c>
      <c r="G120" s="3">
        <v>1.87</v>
      </c>
      <c r="H120" s="3">
        <v>0.6</v>
      </c>
      <c r="I120" s="16">
        <f t="shared" si="1"/>
        <v>2.204152401332887</v>
      </c>
      <c r="J120" s="2">
        <f>(60+20)/2</f>
        <v>40</v>
      </c>
    </row>
    <row r="121" spans="1:11" x14ac:dyDescent="0.2">
      <c r="A121" t="s">
        <v>37</v>
      </c>
      <c r="B121" t="s">
        <v>35</v>
      </c>
      <c r="C121" t="s">
        <v>53</v>
      </c>
      <c r="D121">
        <v>8</v>
      </c>
      <c r="E121" s="18">
        <v>44901</v>
      </c>
      <c r="I121" s="16" t="str">
        <f t="shared" si="1"/>
        <v/>
      </c>
      <c r="J121" s="2">
        <v>0</v>
      </c>
      <c r="K121" t="s">
        <v>84</v>
      </c>
    </row>
    <row r="122" spans="1:11" x14ac:dyDescent="0.2">
      <c r="A122" t="s">
        <v>37</v>
      </c>
      <c r="B122" t="s">
        <v>35</v>
      </c>
      <c r="C122" t="s">
        <v>54</v>
      </c>
      <c r="D122">
        <v>1</v>
      </c>
      <c r="E122" s="18">
        <v>44901</v>
      </c>
      <c r="F122" s="3">
        <v>3</v>
      </c>
      <c r="G122" s="3">
        <v>1.8</v>
      </c>
      <c r="H122" s="3">
        <v>1.76</v>
      </c>
      <c r="I122" s="16">
        <f t="shared" si="1"/>
        <v>7.4653666227254263</v>
      </c>
      <c r="J122" s="2">
        <f>(85+80)/2</f>
        <v>82.5</v>
      </c>
    </row>
    <row r="123" spans="1:11" x14ac:dyDescent="0.2">
      <c r="A123" t="s">
        <v>37</v>
      </c>
      <c r="B123" t="s">
        <v>35</v>
      </c>
      <c r="C123" t="s">
        <v>54</v>
      </c>
      <c r="D123">
        <v>2</v>
      </c>
      <c r="E123" s="18">
        <v>44901</v>
      </c>
      <c r="F123" s="3">
        <v>3.53</v>
      </c>
      <c r="G123" s="3">
        <v>2.91</v>
      </c>
      <c r="H123" s="3">
        <v>2.0099999999999998</v>
      </c>
      <c r="I123" s="16">
        <f t="shared" si="1"/>
        <v>16.777791805424471</v>
      </c>
      <c r="J123" s="2">
        <f>(95+85)/2</f>
        <v>90</v>
      </c>
    </row>
    <row r="124" spans="1:11" x14ac:dyDescent="0.2">
      <c r="A124" t="s">
        <v>37</v>
      </c>
      <c r="B124" t="s">
        <v>35</v>
      </c>
      <c r="C124" t="s">
        <v>54</v>
      </c>
      <c r="D124">
        <v>3</v>
      </c>
      <c r="E124" s="18">
        <v>44901</v>
      </c>
      <c r="F124" s="3">
        <v>2.57</v>
      </c>
      <c r="G124" s="3">
        <v>2.71</v>
      </c>
      <c r="H124" s="3">
        <v>2.0299999999999998</v>
      </c>
      <c r="I124" s="16">
        <f t="shared" si="1"/>
        <v>11.337562566046916</v>
      </c>
      <c r="J124" s="2">
        <f>100</f>
        <v>100</v>
      </c>
    </row>
    <row r="125" spans="1:11" x14ac:dyDescent="0.2">
      <c r="A125" t="s">
        <v>37</v>
      </c>
      <c r="B125" t="s">
        <v>35</v>
      </c>
      <c r="C125" t="s">
        <v>54</v>
      </c>
      <c r="D125">
        <v>4</v>
      </c>
      <c r="E125" s="18">
        <v>44901</v>
      </c>
      <c r="F125" s="3">
        <v>1.73</v>
      </c>
      <c r="G125" s="3">
        <v>1.63</v>
      </c>
      <c r="H125" s="3">
        <v>1.21</v>
      </c>
      <c r="I125" s="16">
        <f t="shared" si="1"/>
        <v>2.7397609620470833</v>
      </c>
      <c r="J125" s="2">
        <f>100</f>
        <v>100</v>
      </c>
    </row>
    <row r="126" spans="1:11" x14ac:dyDescent="0.2">
      <c r="A126" t="s">
        <v>37</v>
      </c>
      <c r="B126" t="s">
        <v>35</v>
      </c>
      <c r="C126" t="s">
        <v>54</v>
      </c>
      <c r="D126">
        <v>5</v>
      </c>
      <c r="E126" s="18">
        <v>44901</v>
      </c>
      <c r="F126" s="3">
        <v>2.21</v>
      </c>
      <c r="G126" s="3">
        <v>1.89</v>
      </c>
      <c r="H126" s="3">
        <v>1.28</v>
      </c>
      <c r="I126" s="16">
        <f t="shared" si="1"/>
        <v>4.3605441513009513</v>
      </c>
      <c r="J126" s="2">
        <f>(95+100)/2</f>
        <v>97.5</v>
      </c>
    </row>
    <row r="127" spans="1:11" x14ac:dyDescent="0.2">
      <c r="A127" t="s">
        <v>37</v>
      </c>
      <c r="B127" t="s">
        <v>35</v>
      </c>
      <c r="C127" t="s">
        <v>54</v>
      </c>
      <c r="D127">
        <v>6</v>
      </c>
      <c r="E127" s="18">
        <v>44901</v>
      </c>
      <c r="F127" s="3">
        <v>1.55</v>
      </c>
      <c r="G127" s="3">
        <v>1.54</v>
      </c>
      <c r="H127" s="3">
        <v>1.38</v>
      </c>
      <c r="I127" s="16">
        <f t="shared" si="1"/>
        <v>2.5949398239019006</v>
      </c>
      <c r="J127" s="2">
        <f>(50+75)/2</f>
        <v>62.5</v>
      </c>
    </row>
    <row r="128" spans="1:11" x14ac:dyDescent="0.2">
      <c r="A128" t="s">
        <v>37</v>
      </c>
      <c r="B128" t="s">
        <v>35</v>
      </c>
      <c r="C128" t="s">
        <v>54</v>
      </c>
      <c r="D128">
        <v>7</v>
      </c>
      <c r="E128" s="18">
        <v>44901</v>
      </c>
      <c r="F128" s="3">
        <v>2.79</v>
      </c>
      <c r="G128" s="3">
        <v>1.99</v>
      </c>
      <c r="H128" s="3">
        <v>2.09</v>
      </c>
      <c r="I128" s="16">
        <f t="shared" si="1"/>
        <v>9.1191512610575494</v>
      </c>
      <c r="J128" s="2">
        <f>(100+95)/2</f>
        <v>97.5</v>
      </c>
    </row>
    <row r="129" spans="1:13" x14ac:dyDescent="0.2">
      <c r="A129" t="s">
        <v>37</v>
      </c>
      <c r="B129" t="s">
        <v>35</v>
      </c>
      <c r="C129" t="s">
        <v>54</v>
      </c>
      <c r="D129">
        <v>8</v>
      </c>
      <c r="E129" s="18">
        <v>44901</v>
      </c>
      <c r="F129" s="3">
        <v>2.86</v>
      </c>
      <c r="G129" s="3">
        <v>1.25</v>
      </c>
      <c r="H129" s="3">
        <v>1.62</v>
      </c>
      <c r="I129" s="16">
        <f t="shared" si="1"/>
        <v>4.6255109844432356</v>
      </c>
      <c r="J129" s="2">
        <f>100</f>
        <v>100</v>
      </c>
    </row>
    <row r="130" spans="1:13" x14ac:dyDescent="0.2">
      <c r="A130" t="s">
        <v>37</v>
      </c>
      <c r="B130" t="s">
        <v>35</v>
      </c>
      <c r="C130" t="s">
        <v>55</v>
      </c>
      <c r="D130">
        <v>1</v>
      </c>
      <c r="E130" s="18">
        <v>44901</v>
      </c>
      <c r="F130" s="3">
        <v>2.34</v>
      </c>
      <c r="G130" s="3">
        <v>1.95</v>
      </c>
      <c r="H130" s="3">
        <v>1.77</v>
      </c>
      <c r="I130" s="16">
        <f t="shared" si="1"/>
        <v>6.358162557450159</v>
      </c>
      <c r="J130" s="2">
        <f>100</f>
        <v>100</v>
      </c>
    </row>
    <row r="131" spans="1:13" x14ac:dyDescent="0.2">
      <c r="A131" t="s">
        <v>37</v>
      </c>
      <c r="B131" t="s">
        <v>35</v>
      </c>
      <c r="C131" t="s">
        <v>55</v>
      </c>
      <c r="D131">
        <v>2</v>
      </c>
      <c r="E131" s="18">
        <v>44901</v>
      </c>
      <c r="F131" s="3">
        <v>2.68</v>
      </c>
      <c r="G131" s="3">
        <v>1.24</v>
      </c>
      <c r="H131" s="3">
        <v>2.34</v>
      </c>
      <c r="I131" s="16">
        <f t="shared" si="1"/>
        <v>6.7442046043159278</v>
      </c>
      <c r="J131" s="2">
        <f>(100+95)/2</f>
        <v>97.5</v>
      </c>
    </row>
    <row r="132" spans="1:13" x14ac:dyDescent="0.2">
      <c r="A132" t="s">
        <v>37</v>
      </c>
      <c r="B132" t="s">
        <v>35</v>
      </c>
      <c r="C132" t="s">
        <v>55</v>
      </c>
      <c r="D132">
        <v>3</v>
      </c>
      <c r="E132" s="18">
        <v>44901</v>
      </c>
      <c r="F132" s="3">
        <v>3.08</v>
      </c>
      <c r="G132" s="3">
        <v>2.2599999999999998</v>
      </c>
      <c r="H132" s="3">
        <v>2.95</v>
      </c>
      <c r="I132" s="16">
        <f t="shared" ref="I132:I195" si="2">IF(J132=0,"",PI()*((G132+H132)/4)^2*F132)</f>
        <v>16.415573241049039</v>
      </c>
      <c r="J132" s="2">
        <f>(95+100)/2</f>
        <v>97.5</v>
      </c>
    </row>
    <row r="133" spans="1:13" x14ac:dyDescent="0.2">
      <c r="A133" t="s">
        <v>37</v>
      </c>
      <c r="B133" t="s">
        <v>35</v>
      </c>
      <c r="C133" t="s">
        <v>55</v>
      </c>
      <c r="D133">
        <v>4</v>
      </c>
      <c r="E133" s="18">
        <v>44901</v>
      </c>
      <c r="F133" s="3">
        <v>2.4500000000000002</v>
      </c>
      <c r="G133" s="3">
        <v>1.72</v>
      </c>
      <c r="H133" s="3">
        <v>1.76</v>
      </c>
      <c r="I133" s="16">
        <f t="shared" si="2"/>
        <v>5.8257851247801806</v>
      </c>
      <c r="J133" s="2">
        <f>100</f>
        <v>100</v>
      </c>
    </row>
    <row r="134" spans="1:13" x14ac:dyDescent="0.2">
      <c r="A134" t="s">
        <v>37</v>
      </c>
      <c r="B134" t="s">
        <v>35</v>
      </c>
      <c r="C134" t="s">
        <v>55</v>
      </c>
      <c r="D134">
        <v>5</v>
      </c>
      <c r="E134" s="18">
        <v>44901</v>
      </c>
      <c r="F134" s="3">
        <v>2.17</v>
      </c>
      <c r="G134" s="3">
        <v>2.19</v>
      </c>
      <c r="H134" s="3">
        <v>2.09</v>
      </c>
      <c r="I134" s="16">
        <f t="shared" si="2"/>
        <v>7.8050764611360473</v>
      </c>
      <c r="J134" s="2">
        <f>100</f>
        <v>100</v>
      </c>
    </row>
    <row r="135" spans="1:13" x14ac:dyDescent="0.2">
      <c r="A135" t="s">
        <v>37</v>
      </c>
      <c r="B135" t="s">
        <v>35</v>
      </c>
      <c r="C135" t="s">
        <v>55</v>
      </c>
      <c r="D135">
        <v>6</v>
      </c>
      <c r="E135" s="18">
        <v>44901</v>
      </c>
      <c r="F135" s="3">
        <v>2.38</v>
      </c>
      <c r="G135" s="3">
        <v>1.64</v>
      </c>
      <c r="H135" s="3">
        <v>1.69</v>
      </c>
      <c r="I135" s="16">
        <f t="shared" si="2"/>
        <v>5.1819750079882887</v>
      </c>
      <c r="J135" s="2">
        <f>(100+90)/2</f>
        <v>95</v>
      </c>
    </row>
    <row r="136" spans="1:13" x14ac:dyDescent="0.2">
      <c r="A136" t="s">
        <v>37</v>
      </c>
      <c r="B136" t="s">
        <v>35</v>
      </c>
      <c r="C136" t="s">
        <v>55</v>
      </c>
      <c r="D136">
        <v>7</v>
      </c>
      <c r="E136" s="18">
        <v>44901</v>
      </c>
      <c r="F136" s="3">
        <v>2.33</v>
      </c>
      <c r="G136" s="3">
        <v>1.19</v>
      </c>
      <c r="H136" s="3">
        <v>1.23</v>
      </c>
      <c r="I136" s="16">
        <f t="shared" si="2"/>
        <v>2.6792703809003751</v>
      </c>
      <c r="J136" s="2">
        <f>(85+95)/2</f>
        <v>90</v>
      </c>
    </row>
    <row r="137" spans="1:13" x14ac:dyDescent="0.2">
      <c r="A137" t="s">
        <v>37</v>
      </c>
      <c r="B137" t="s">
        <v>35</v>
      </c>
      <c r="C137" t="s">
        <v>55</v>
      </c>
      <c r="D137">
        <v>8</v>
      </c>
      <c r="E137" s="18">
        <v>44901</v>
      </c>
      <c r="F137" s="3">
        <v>3.38</v>
      </c>
      <c r="G137" s="3">
        <v>1.72</v>
      </c>
      <c r="H137" s="3">
        <v>1.73</v>
      </c>
      <c r="I137" s="16">
        <f t="shared" si="2"/>
        <v>7.8992303856632189</v>
      </c>
      <c r="J137" s="2">
        <f>(95+95)/2</f>
        <v>95</v>
      </c>
    </row>
    <row r="138" spans="1:13" x14ac:dyDescent="0.2">
      <c r="A138" t="s">
        <v>37</v>
      </c>
      <c r="B138" t="s">
        <v>35</v>
      </c>
      <c r="C138" t="s">
        <v>56</v>
      </c>
      <c r="D138">
        <v>1</v>
      </c>
      <c r="E138" s="18">
        <v>44901</v>
      </c>
      <c r="F138" s="3">
        <v>2.38</v>
      </c>
      <c r="G138" s="3">
        <v>1.68</v>
      </c>
      <c r="H138" s="3">
        <v>1.32</v>
      </c>
      <c r="I138" s="16">
        <f t="shared" si="2"/>
        <v>4.2058071649933355</v>
      </c>
      <c r="J138" s="2">
        <f>100</f>
        <v>100</v>
      </c>
    </row>
    <row r="139" spans="1:13" x14ac:dyDescent="0.2">
      <c r="A139" t="s">
        <v>37</v>
      </c>
      <c r="B139" t="s">
        <v>35</v>
      </c>
      <c r="C139" t="s">
        <v>56</v>
      </c>
      <c r="D139">
        <v>2</v>
      </c>
      <c r="E139" s="18">
        <v>44901</v>
      </c>
      <c r="F139" s="3">
        <v>3.28</v>
      </c>
      <c r="G139" s="3">
        <v>2.85</v>
      </c>
      <c r="H139" s="3">
        <v>1.65</v>
      </c>
      <c r="I139" s="16">
        <f t="shared" si="2"/>
        <v>13.041536503214628</v>
      </c>
      <c r="J139" s="2">
        <f>(90+75)/2</f>
        <v>82.5</v>
      </c>
    </row>
    <row r="140" spans="1:13" x14ac:dyDescent="0.2">
      <c r="A140" t="s">
        <v>37</v>
      </c>
      <c r="B140" t="s">
        <v>35</v>
      </c>
      <c r="C140" t="s">
        <v>56</v>
      </c>
      <c r="D140">
        <v>3</v>
      </c>
      <c r="E140" s="18">
        <v>44901</v>
      </c>
      <c r="F140" s="3">
        <v>3.46</v>
      </c>
      <c r="G140" s="3">
        <v>2.54</v>
      </c>
      <c r="H140" s="3">
        <v>2.1800000000000002</v>
      </c>
      <c r="I140" s="16">
        <f t="shared" si="2"/>
        <v>15.135263493570164</v>
      </c>
      <c r="J140" s="2">
        <f>100</f>
        <v>100</v>
      </c>
    </row>
    <row r="141" spans="1:13" x14ac:dyDescent="0.2">
      <c r="A141" t="s">
        <v>37</v>
      </c>
      <c r="B141" t="s">
        <v>35</v>
      </c>
      <c r="C141" t="s">
        <v>56</v>
      </c>
      <c r="D141">
        <v>4</v>
      </c>
      <c r="E141" s="18">
        <v>44901</v>
      </c>
      <c r="F141" s="3">
        <v>3.63</v>
      </c>
      <c r="G141" s="3">
        <v>2.3199999999999998</v>
      </c>
      <c r="H141" s="3">
        <v>2.37</v>
      </c>
      <c r="I141" s="16">
        <f t="shared" si="2"/>
        <v>15.677694611780247</v>
      </c>
      <c r="J141" s="2">
        <f>(90+90)/2</f>
        <v>90</v>
      </c>
    </row>
    <row r="142" spans="1:13" x14ac:dyDescent="0.2">
      <c r="A142" t="s">
        <v>37</v>
      </c>
      <c r="B142" t="s">
        <v>35</v>
      </c>
      <c r="C142" t="s">
        <v>56</v>
      </c>
      <c r="D142">
        <v>5</v>
      </c>
      <c r="E142" s="18">
        <v>44901</v>
      </c>
      <c r="F142" s="3">
        <v>2.92</v>
      </c>
      <c r="G142" s="3">
        <v>1.6</v>
      </c>
      <c r="H142" s="3">
        <v>1.44</v>
      </c>
      <c r="I142" s="16">
        <f t="shared" si="2"/>
        <v>5.2985850368033161</v>
      </c>
      <c r="J142" s="2">
        <f>(80+75)/2</f>
        <v>77.5</v>
      </c>
    </row>
    <row r="143" spans="1:13" x14ac:dyDescent="0.2">
      <c r="A143" t="s">
        <v>37</v>
      </c>
      <c r="B143" t="s">
        <v>35</v>
      </c>
      <c r="C143" t="s">
        <v>56</v>
      </c>
      <c r="D143">
        <v>6</v>
      </c>
      <c r="E143" s="18">
        <v>44901</v>
      </c>
      <c r="F143" s="3">
        <v>3.64</v>
      </c>
      <c r="G143" s="3">
        <v>1.71</v>
      </c>
      <c r="H143" s="3">
        <v>1.86</v>
      </c>
      <c r="I143" s="16">
        <f t="shared" si="2"/>
        <v>9.1089371579425684</v>
      </c>
      <c r="J143" s="2">
        <f>100</f>
        <v>100</v>
      </c>
    </row>
    <row r="144" spans="1:13" x14ac:dyDescent="0.2">
      <c r="A144" t="s">
        <v>37</v>
      </c>
      <c r="B144" t="s">
        <v>35</v>
      </c>
      <c r="C144" t="s">
        <v>56</v>
      </c>
      <c r="D144">
        <v>7</v>
      </c>
      <c r="E144" s="18">
        <v>44901</v>
      </c>
      <c r="F144" s="3">
        <v>2.1</v>
      </c>
      <c r="G144" s="3">
        <v>3</v>
      </c>
      <c r="H144" s="3">
        <v>2.67</v>
      </c>
      <c r="I144" s="16">
        <f t="shared" si="2"/>
        <v>13.256085683005319</v>
      </c>
      <c r="J144" s="2">
        <f>100</f>
        <v>100</v>
      </c>
      <c r="M144" t="s">
        <v>85</v>
      </c>
    </row>
    <row r="145" spans="1:10" x14ac:dyDescent="0.2">
      <c r="A145" t="s">
        <v>37</v>
      </c>
      <c r="B145" t="s">
        <v>35</v>
      </c>
      <c r="C145" t="s">
        <v>56</v>
      </c>
      <c r="D145">
        <v>8</v>
      </c>
      <c r="E145" s="18">
        <v>44901</v>
      </c>
      <c r="F145" s="3">
        <v>2.73</v>
      </c>
      <c r="G145" s="3">
        <v>1.5</v>
      </c>
      <c r="H145" s="3">
        <v>1.1200000000000001</v>
      </c>
      <c r="I145" s="16">
        <f t="shared" si="2"/>
        <v>3.6795534818033659</v>
      </c>
      <c r="J145" s="2">
        <f>100</f>
        <v>100</v>
      </c>
    </row>
    <row r="146" spans="1:10" x14ac:dyDescent="0.2">
      <c r="A146" t="s">
        <v>37</v>
      </c>
      <c r="B146" t="s">
        <v>35</v>
      </c>
      <c r="C146" t="s">
        <v>57</v>
      </c>
      <c r="D146">
        <v>1</v>
      </c>
      <c r="E146" s="18">
        <v>44901</v>
      </c>
      <c r="F146" s="3">
        <v>3.23</v>
      </c>
      <c r="G146" s="3">
        <v>1.98</v>
      </c>
      <c r="H146" s="3">
        <v>1.9</v>
      </c>
      <c r="I146" s="16">
        <f t="shared" si="2"/>
        <v>9.5476362246733153</v>
      </c>
      <c r="J146" s="2">
        <f>100</f>
        <v>100</v>
      </c>
    </row>
    <row r="147" spans="1:10" x14ac:dyDescent="0.2">
      <c r="A147" t="s">
        <v>37</v>
      </c>
      <c r="B147" t="s">
        <v>35</v>
      </c>
      <c r="C147" t="s">
        <v>57</v>
      </c>
      <c r="D147">
        <v>2</v>
      </c>
      <c r="E147" s="18">
        <v>44901</v>
      </c>
      <c r="F147" s="3">
        <v>3.43</v>
      </c>
      <c r="G147" s="3">
        <v>1.75</v>
      </c>
      <c r="H147" s="3">
        <v>1.04</v>
      </c>
      <c r="I147" s="16">
        <f t="shared" si="2"/>
        <v>5.2424273009745317</v>
      </c>
      <c r="J147" s="2">
        <f>(90+80)/2</f>
        <v>85</v>
      </c>
    </row>
    <row r="148" spans="1:10" x14ac:dyDescent="0.2">
      <c r="A148" t="s">
        <v>37</v>
      </c>
      <c r="B148" t="s">
        <v>35</v>
      </c>
      <c r="C148" t="s">
        <v>57</v>
      </c>
      <c r="D148">
        <v>3</v>
      </c>
      <c r="E148" s="18">
        <v>44901</v>
      </c>
      <c r="F148" s="3">
        <v>3.43</v>
      </c>
      <c r="G148" s="3">
        <v>3.14</v>
      </c>
      <c r="H148" s="3">
        <v>2.62</v>
      </c>
      <c r="I148" s="16">
        <f t="shared" si="2"/>
        <v>22.344414385839418</v>
      </c>
      <c r="J148" s="2">
        <f>100</f>
        <v>100</v>
      </c>
    </row>
    <row r="149" spans="1:10" x14ac:dyDescent="0.2">
      <c r="A149" t="s">
        <v>37</v>
      </c>
      <c r="B149" t="s">
        <v>35</v>
      </c>
      <c r="C149" t="s">
        <v>57</v>
      </c>
      <c r="D149">
        <v>4</v>
      </c>
      <c r="E149" s="18">
        <v>44901</v>
      </c>
      <c r="F149" s="3">
        <v>3.19</v>
      </c>
      <c r="G149" s="3">
        <v>1.99</v>
      </c>
      <c r="H149" s="3">
        <v>2.44</v>
      </c>
      <c r="I149" s="16">
        <f t="shared" si="2"/>
        <v>12.292154932444717</v>
      </c>
      <c r="J149" s="2">
        <f>100</f>
        <v>100</v>
      </c>
    </row>
    <row r="150" spans="1:10" x14ac:dyDescent="0.2">
      <c r="A150" t="s">
        <v>37</v>
      </c>
      <c r="B150" t="s">
        <v>35</v>
      </c>
      <c r="C150" t="s">
        <v>57</v>
      </c>
      <c r="D150">
        <v>5</v>
      </c>
      <c r="E150" s="18">
        <v>44901</v>
      </c>
      <c r="F150" s="3">
        <v>3.06</v>
      </c>
      <c r="G150" s="3">
        <v>1.36</v>
      </c>
      <c r="H150" s="3">
        <v>1.87</v>
      </c>
      <c r="I150" s="16">
        <f t="shared" si="2"/>
        <v>6.2683950816655694</v>
      </c>
      <c r="J150" s="2">
        <f>100</f>
        <v>100</v>
      </c>
    </row>
    <row r="151" spans="1:10" x14ac:dyDescent="0.2">
      <c r="A151" t="s">
        <v>37</v>
      </c>
      <c r="B151" t="s">
        <v>35</v>
      </c>
      <c r="C151" t="s">
        <v>57</v>
      </c>
      <c r="D151">
        <v>6</v>
      </c>
      <c r="E151" s="18">
        <v>44901</v>
      </c>
      <c r="F151" s="3">
        <v>1.83</v>
      </c>
      <c r="G151" s="3">
        <v>2.29</v>
      </c>
      <c r="H151" s="3">
        <v>1.62</v>
      </c>
      <c r="I151" s="16">
        <f t="shared" si="2"/>
        <v>5.4933148902902129</v>
      </c>
      <c r="J151" s="2">
        <f>(70+70)/2</f>
        <v>70</v>
      </c>
    </row>
    <row r="152" spans="1:10" x14ac:dyDescent="0.2">
      <c r="A152" t="s">
        <v>37</v>
      </c>
      <c r="B152" t="s">
        <v>35</v>
      </c>
      <c r="C152" t="s">
        <v>57</v>
      </c>
      <c r="D152">
        <v>7</v>
      </c>
      <c r="E152" s="18">
        <v>44901</v>
      </c>
      <c r="F152" s="3">
        <v>2.37</v>
      </c>
      <c r="G152" s="3">
        <v>1.4</v>
      </c>
      <c r="H152" s="3">
        <v>1.27</v>
      </c>
      <c r="I152" s="16">
        <f t="shared" si="2"/>
        <v>3.3174222929736108</v>
      </c>
      <c r="J152" s="2">
        <f>(90+85)/2</f>
        <v>87.5</v>
      </c>
    </row>
    <row r="153" spans="1:10" x14ac:dyDescent="0.2">
      <c r="A153" t="s">
        <v>37</v>
      </c>
      <c r="B153" t="s">
        <v>35</v>
      </c>
      <c r="C153" t="s">
        <v>57</v>
      </c>
      <c r="D153">
        <v>8</v>
      </c>
      <c r="E153" s="18">
        <v>44901</v>
      </c>
      <c r="F153" s="3">
        <v>3.46</v>
      </c>
      <c r="G153" s="3">
        <v>1.74</v>
      </c>
      <c r="H153" s="3">
        <v>2.15</v>
      </c>
      <c r="I153" s="16">
        <f t="shared" si="2"/>
        <v>10.280285869319744</v>
      </c>
      <c r="J153" s="2">
        <f>100</f>
        <v>100</v>
      </c>
    </row>
    <row r="154" spans="1:10" x14ac:dyDescent="0.2">
      <c r="A154" t="s">
        <v>37</v>
      </c>
      <c r="B154" t="s">
        <v>35</v>
      </c>
      <c r="C154" t="s">
        <v>58</v>
      </c>
      <c r="D154">
        <v>1</v>
      </c>
      <c r="E154" s="18">
        <v>44901</v>
      </c>
      <c r="F154" s="3">
        <v>2.57</v>
      </c>
      <c r="G154" s="3">
        <v>1.99</v>
      </c>
      <c r="H154" s="3">
        <v>2.19</v>
      </c>
      <c r="I154" s="16">
        <f t="shared" si="2"/>
        <v>8.8168931340685308</v>
      </c>
      <c r="J154" s="2">
        <f>100</f>
        <v>100</v>
      </c>
    </row>
    <row r="155" spans="1:10" x14ac:dyDescent="0.2">
      <c r="A155" t="s">
        <v>37</v>
      </c>
      <c r="B155" t="s">
        <v>35</v>
      </c>
      <c r="C155" t="s">
        <v>58</v>
      </c>
      <c r="D155">
        <v>2</v>
      </c>
      <c r="E155" s="18">
        <v>44901</v>
      </c>
      <c r="F155" s="3">
        <v>2.64</v>
      </c>
      <c r="G155" s="3">
        <v>1.47</v>
      </c>
      <c r="H155" s="3">
        <v>1.88</v>
      </c>
      <c r="I155" s="16">
        <f t="shared" si="2"/>
        <v>5.8173263865603886</v>
      </c>
      <c r="J155" s="2">
        <f>(80+85)/2</f>
        <v>82.5</v>
      </c>
    </row>
    <row r="156" spans="1:10" x14ac:dyDescent="0.2">
      <c r="A156" t="s">
        <v>37</v>
      </c>
      <c r="B156" t="s">
        <v>35</v>
      </c>
      <c r="C156" t="s">
        <v>58</v>
      </c>
      <c r="D156">
        <v>3</v>
      </c>
      <c r="E156" s="18">
        <v>44901</v>
      </c>
      <c r="F156" s="3">
        <v>2.2999999999999998</v>
      </c>
      <c r="G156" s="3">
        <v>1.52</v>
      </c>
      <c r="H156" s="3">
        <v>1.24</v>
      </c>
      <c r="I156" s="16">
        <f t="shared" si="2"/>
        <v>3.44013820346043</v>
      </c>
      <c r="J156" s="2">
        <f>100</f>
        <v>100</v>
      </c>
    </row>
    <row r="157" spans="1:10" x14ac:dyDescent="0.2">
      <c r="A157" t="s">
        <v>37</v>
      </c>
      <c r="B157" t="s">
        <v>35</v>
      </c>
      <c r="C157" t="s">
        <v>58</v>
      </c>
      <c r="D157">
        <v>4</v>
      </c>
      <c r="E157" s="18">
        <v>44901</v>
      </c>
      <c r="F157" s="3">
        <v>2.57</v>
      </c>
      <c r="G157" s="3">
        <v>1.51</v>
      </c>
      <c r="H157" s="3">
        <v>2.41</v>
      </c>
      <c r="I157" s="16">
        <f t="shared" si="2"/>
        <v>7.7541669521846268</v>
      </c>
      <c r="J157" s="2">
        <f>(90+85)/2</f>
        <v>87.5</v>
      </c>
    </row>
    <row r="158" spans="1:10" x14ac:dyDescent="0.2">
      <c r="A158" t="s">
        <v>37</v>
      </c>
      <c r="B158" t="s">
        <v>35</v>
      </c>
      <c r="C158" t="s">
        <v>58</v>
      </c>
      <c r="D158">
        <v>5</v>
      </c>
      <c r="E158" s="18">
        <v>44901</v>
      </c>
      <c r="F158" s="3">
        <v>3.1</v>
      </c>
      <c r="G158" s="3">
        <v>2.17</v>
      </c>
      <c r="H158" s="3">
        <v>1.56</v>
      </c>
      <c r="I158" s="16">
        <f t="shared" si="2"/>
        <v>8.4685537333375773</v>
      </c>
      <c r="J158" s="2">
        <f>100</f>
        <v>100</v>
      </c>
    </row>
    <row r="159" spans="1:10" x14ac:dyDescent="0.2">
      <c r="A159" t="s">
        <v>37</v>
      </c>
      <c r="B159" t="s">
        <v>35</v>
      </c>
      <c r="C159" t="s">
        <v>58</v>
      </c>
      <c r="D159">
        <v>6</v>
      </c>
      <c r="E159" s="18">
        <v>44901</v>
      </c>
      <c r="F159" s="3">
        <v>3</v>
      </c>
      <c r="G159" s="3">
        <v>2.78</v>
      </c>
      <c r="H159" s="3">
        <v>1.78</v>
      </c>
      <c r="I159" s="16">
        <f t="shared" si="2"/>
        <v>12.248441437815885</v>
      </c>
      <c r="J159" s="2">
        <f>(80+90)/2</f>
        <v>85</v>
      </c>
    </row>
    <row r="160" spans="1:10" x14ac:dyDescent="0.2">
      <c r="A160" t="s">
        <v>37</v>
      </c>
      <c r="B160" t="s">
        <v>35</v>
      </c>
      <c r="C160" t="s">
        <v>58</v>
      </c>
      <c r="D160">
        <v>7</v>
      </c>
      <c r="E160" s="18">
        <v>44901</v>
      </c>
      <c r="F160" s="3">
        <v>2.35</v>
      </c>
      <c r="G160" s="3">
        <v>1.51</v>
      </c>
      <c r="H160" s="3">
        <v>1.82</v>
      </c>
      <c r="I160" s="16">
        <f t="shared" si="2"/>
        <v>5.1166559952825548</v>
      </c>
      <c r="J160" s="2">
        <f>(100+95)/2</f>
        <v>97.5</v>
      </c>
    </row>
    <row r="161" spans="1:10" x14ac:dyDescent="0.2">
      <c r="A161" t="s">
        <v>37</v>
      </c>
      <c r="B161" t="s">
        <v>35</v>
      </c>
      <c r="C161" t="s">
        <v>58</v>
      </c>
      <c r="D161">
        <v>8</v>
      </c>
      <c r="E161" s="18">
        <v>44901</v>
      </c>
      <c r="F161" s="3">
        <v>2.74</v>
      </c>
      <c r="G161" s="3">
        <v>1.03</v>
      </c>
      <c r="H161" s="3">
        <v>0.99</v>
      </c>
      <c r="I161" s="16">
        <f t="shared" si="2"/>
        <v>2.1952459861599598</v>
      </c>
      <c r="J161" s="2">
        <f>100</f>
        <v>100</v>
      </c>
    </row>
    <row r="162" spans="1:10" x14ac:dyDescent="0.2">
      <c r="A162" t="s">
        <v>37</v>
      </c>
      <c r="B162" t="s">
        <v>35</v>
      </c>
      <c r="C162" t="s">
        <v>59</v>
      </c>
      <c r="D162">
        <v>1</v>
      </c>
      <c r="E162" s="18">
        <v>44910</v>
      </c>
      <c r="F162" s="3">
        <v>2.2400000000000002</v>
      </c>
      <c r="G162" s="3">
        <v>1.82</v>
      </c>
      <c r="H162" s="3">
        <v>1.17</v>
      </c>
      <c r="I162" s="16">
        <f t="shared" si="2"/>
        <v>3.9320613475301363</v>
      </c>
      <c r="J162" s="2">
        <f>100</f>
        <v>100</v>
      </c>
    </row>
    <row r="163" spans="1:10" x14ac:dyDescent="0.2">
      <c r="A163" t="s">
        <v>37</v>
      </c>
      <c r="B163" t="s">
        <v>35</v>
      </c>
      <c r="C163" t="s">
        <v>59</v>
      </c>
      <c r="D163">
        <v>2</v>
      </c>
      <c r="E163" s="18">
        <v>44910</v>
      </c>
      <c r="F163" s="3">
        <v>1.88</v>
      </c>
      <c r="G163" s="3">
        <v>1.71</v>
      </c>
      <c r="H163" s="3">
        <v>1</v>
      </c>
      <c r="I163" s="16">
        <f t="shared" si="2"/>
        <v>2.7109800463493836</v>
      </c>
      <c r="J163" s="2">
        <f>(65+40)/2</f>
        <v>52.5</v>
      </c>
    </row>
    <row r="164" spans="1:10" x14ac:dyDescent="0.2">
      <c r="A164" t="s">
        <v>37</v>
      </c>
      <c r="B164" t="s">
        <v>35</v>
      </c>
      <c r="C164" t="s">
        <v>59</v>
      </c>
      <c r="D164">
        <v>3</v>
      </c>
      <c r="E164" s="18">
        <v>44910</v>
      </c>
      <c r="F164" s="3">
        <v>2.23</v>
      </c>
      <c r="G164" s="3">
        <v>1.94</v>
      </c>
      <c r="H164" s="3">
        <v>1.88</v>
      </c>
      <c r="I164" s="16">
        <f t="shared" si="2"/>
        <v>6.3894206189552154</v>
      </c>
      <c r="J164" s="2">
        <f>(95+95)/2</f>
        <v>95</v>
      </c>
    </row>
    <row r="165" spans="1:10" x14ac:dyDescent="0.2">
      <c r="A165" t="s">
        <v>37</v>
      </c>
      <c r="B165" t="s">
        <v>35</v>
      </c>
      <c r="C165" t="s">
        <v>59</v>
      </c>
      <c r="D165">
        <v>4</v>
      </c>
      <c r="E165" s="18">
        <v>44910</v>
      </c>
      <c r="F165" s="3">
        <v>2.58</v>
      </c>
      <c r="G165" s="3">
        <v>2.0499999999999998</v>
      </c>
      <c r="H165" s="3">
        <v>1.87</v>
      </c>
      <c r="I165" s="16">
        <f t="shared" si="2"/>
        <v>7.7843388080297036</v>
      </c>
      <c r="J165" s="2">
        <f>(100+95)/2</f>
        <v>97.5</v>
      </c>
    </row>
    <row r="166" spans="1:10" x14ac:dyDescent="0.2">
      <c r="A166" t="s">
        <v>37</v>
      </c>
      <c r="B166" t="s">
        <v>35</v>
      </c>
      <c r="C166" t="s">
        <v>59</v>
      </c>
      <c r="D166">
        <v>5</v>
      </c>
      <c r="E166" s="18">
        <v>44910</v>
      </c>
      <c r="F166" s="3">
        <v>2.5299999999999998</v>
      </c>
      <c r="G166" s="3">
        <v>2.58</v>
      </c>
      <c r="H166" s="3">
        <v>2.13</v>
      </c>
      <c r="I166" s="16">
        <f t="shared" si="2"/>
        <v>11.020269758365522</v>
      </c>
      <c r="J166" s="2">
        <f>(95+100)/2</f>
        <v>97.5</v>
      </c>
    </row>
    <row r="167" spans="1:10" x14ac:dyDescent="0.2">
      <c r="A167" t="s">
        <v>37</v>
      </c>
      <c r="B167" t="s">
        <v>35</v>
      </c>
      <c r="C167" t="s">
        <v>59</v>
      </c>
      <c r="D167">
        <v>6</v>
      </c>
      <c r="E167" s="18">
        <v>44910</v>
      </c>
      <c r="F167" s="3">
        <v>2.5299999999999998</v>
      </c>
      <c r="G167" s="3">
        <v>1.92</v>
      </c>
      <c r="H167" s="3">
        <v>1.89</v>
      </c>
      <c r="I167" s="16">
        <f t="shared" si="2"/>
        <v>7.2110808119062622</v>
      </c>
      <c r="J167" s="2">
        <f>100</f>
        <v>100</v>
      </c>
    </row>
    <row r="168" spans="1:10" x14ac:dyDescent="0.2">
      <c r="A168" t="s">
        <v>37</v>
      </c>
      <c r="B168" t="s">
        <v>35</v>
      </c>
      <c r="C168" t="s">
        <v>59</v>
      </c>
      <c r="D168">
        <v>7</v>
      </c>
      <c r="E168" s="18">
        <v>44910</v>
      </c>
      <c r="F168" s="3">
        <v>2.04</v>
      </c>
      <c r="G168" s="3">
        <v>1.99</v>
      </c>
      <c r="H168" s="3">
        <v>1.47</v>
      </c>
      <c r="I168" s="16">
        <f t="shared" si="2"/>
        <v>4.7952610529937356</v>
      </c>
      <c r="J168" s="2">
        <f>(100+95)/2</f>
        <v>97.5</v>
      </c>
    </row>
    <row r="169" spans="1:10" x14ac:dyDescent="0.2">
      <c r="A169" t="s">
        <v>37</v>
      </c>
      <c r="B169" t="s">
        <v>35</v>
      </c>
      <c r="C169" t="s">
        <v>59</v>
      </c>
      <c r="D169">
        <v>8</v>
      </c>
      <c r="E169" s="18">
        <v>44910</v>
      </c>
      <c r="F169" s="3">
        <v>2.64</v>
      </c>
      <c r="G169" s="3">
        <v>1.83</v>
      </c>
      <c r="H169" s="3">
        <v>1.85</v>
      </c>
      <c r="I169" s="16">
        <f t="shared" si="2"/>
        <v>7.0198762180757788</v>
      </c>
      <c r="J169" s="2">
        <f>(95+95)/2</f>
        <v>95</v>
      </c>
    </row>
    <row r="170" spans="1:10" x14ac:dyDescent="0.2">
      <c r="A170" t="s">
        <v>37</v>
      </c>
      <c r="B170" t="s">
        <v>35</v>
      </c>
      <c r="C170" t="s">
        <v>60</v>
      </c>
      <c r="D170">
        <v>1</v>
      </c>
      <c r="E170" s="18">
        <v>44910</v>
      </c>
      <c r="F170" s="3">
        <v>2.11</v>
      </c>
      <c r="G170" s="3">
        <v>2.5</v>
      </c>
      <c r="H170" s="3">
        <v>1.73</v>
      </c>
      <c r="I170" s="16">
        <f t="shared" si="2"/>
        <v>7.4129842958680934</v>
      </c>
      <c r="J170" s="2">
        <f>(90+100)/2</f>
        <v>95</v>
      </c>
    </row>
    <row r="171" spans="1:10" x14ac:dyDescent="0.2">
      <c r="A171" t="s">
        <v>37</v>
      </c>
      <c r="B171" t="s">
        <v>35</v>
      </c>
      <c r="C171" t="s">
        <v>60</v>
      </c>
      <c r="D171">
        <v>2</v>
      </c>
      <c r="E171" s="18">
        <v>44910</v>
      </c>
      <c r="F171" s="3">
        <v>2.77</v>
      </c>
      <c r="G171" s="3">
        <v>1.64</v>
      </c>
      <c r="H171" s="3">
        <v>1.24</v>
      </c>
      <c r="I171" s="16">
        <f t="shared" si="2"/>
        <v>4.5112265195900276</v>
      </c>
      <c r="J171" s="2">
        <f>100</f>
        <v>100</v>
      </c>
    </row>
    <row r="172" spans="1:10" x14ac:dyDescent="0.2">
      <c r="A172" t="s">
        <v>37</v>
      </c>
      <c r="B172" t="s">
        <v>35</v>
      </c>
      <c r="C172" t="s">
        <v>60</v>
      </c>
      <c r="D172">
        <v>3</v>
      </c>
      <c r="E172" s="18">
        <v>44910</v>
      </c>
      <c r="F172" s="3">
        <v>2.14</v>
      </c>
      <c r="G172" s="3">
        <v>1.71</v>
      </c>
      <c r="H172" s="3">
        <v>1.2</v>
      </c>
      <c r="I172" s="16">
        <f t="shared" si="2"/>
        <v>3.5581941502942742</v>
      </c>
      <c r="J172" s="2">
        <f>(95+100)/2</f>
        <v>97.5</v>
      </c>
    </row>
    <row r="173" spans="1:10" x14ac:dyDescent="0.2">
      <c r="A173" t="s">
        <v>37</v>
      </c>
      <c r="B173" t="s">
        <v>35</v>
      </c>
      <c r="C173" t="s">
        <v>60</v>
      </c>
      <c r="D173">
        <v>4</v>
      </c>
      <c r="E173" s="18">
        <v>44910</v>
      </c>
      <c r="F173" s="3">
        <v>2.36</v>
      </c>
      <c r="G173" s="3">
        <v>2.02</v>
      </c>
      <c r="H173" s="3">
        <v>1.32</v>
      </c>
      <c r="I173" s="16">
        <f t="shared" si="2"/>
        <v>5.1693367734419784</v>
      </c>
      <c r="J173" s="2">
        <f>(100+95)/2</f>
        <v>97.5</v>
      </c>
    </row>
    <row r="174" spans="1:10" x14ac:dyDescent="0.2">
      <c r="A174" t="s">
        <v>37</v>
      </c>
      <c r="B174" t="s">
        <v>35</v>
      </c>
      <c r="C174" t="s">
        <v>60</v>
      </c>
      <c r="D174">
        <v>5</v>
      </c>
      <c r="E174" s="18">
        <v>44910</v>
      </c>
      <c r="F174" s="3">
        <v>2.75</v>
      </c>
      <c r="G174" s="3">
        <v>1.32</v>
      </c>
      <c r="H174" s="3">
        <v>2.04</v>
      </c>
      <c r="I174" s="16">
        <f t="shared" si="2"/>
        <v>6.0959463850256359</v>
      </c>
      <c r="J174" s="2">
        <f>(95+100)/2</f>
        <v>97.5</v>
      </c>
    </row>
    <row r="175" spans="1:10" x14ac:dyDescent="0.2">
      <c r="A175" t="s">
        <v>37</v>
      </c>
      <c r="B175" t="s">
        <v>35</v>
      </c>
      <c r="C175" t="s">
        <v>60</v>
      </c>
      <c r="D175">
        <v>6</v>
      </c>
      <c r="E175" s="18">
        <v>44910</v>
      </c>
      <c r="F175" s="3">
        <v>2.17</v>
      </c>
      <c r="G175" s="3">
        <v>1.23</v>
      </c>
      <c r="H175" s="3">
        <v>1.19</v>
      </c>
      <c r="I175" s="16">
        <f t="shared" si="2"/>
        <v>2.4952861487355422</v>
      </c>
      <c r="J175" s="2">
        <f>(95+80)/2</f>
        <v>87.5</v>
      </c>
    </row>
    <row r="176" spans="1:10" x14ac:dyDescent="0.2">
      <c r="A176" t="s">
        <v>37</v>
      </c>
      <c r="B176" t="s">
        <v>35</v>
      </c>
      <c r="C176" t="s">
        <v>60</v>
      </c>
      <c r="D176">
        <v>7</v>
      </c>
      <c r="E176" s="18">
        <v>44910</v>
      </c>
      <c r="F176" s="3">
        <v>2.37</v>
      </c>
      <c r="G176" s="3">
        <v>1.89</v>
      </c>
      <c r="H176" s="3">
        <v>1.49</v>
      </c>
      <c r="I176" s="16">
        <f t="shared" si="2"/>
        <v>5.3163263959163007</v>
      </c>
      <c r="J176" s="2">
        <f>100</f>
        <v>100</v>
      </c>
    </row>
    <row r="177" spans="1:13" x14ac:dyDescent="0.2">
      <c r="A177" t="s">
        <v>37</v>
      </c>
      <c r="B177" t="s">
        <v>35</v>
      </c>
      <c r="C177" t="s">
        <v>60</v>
      </c>
      <c r="D177">
        <v>8</v>
      </c>
      <c r="E177" s="18">
        <v>44910</v>
      </c>
      <c r="F177" s="3">
        <v>2.13</v>
      </c>
      <c r="G177" s="3">
        <v>1.73</v>
      </c>
      <c r="H177" s="3">
        <v>1.9</v>
      </c>
      <c r="I177" s="16">
        <f t="shared" si="2"/>
        <v>5.5109027040622527</v>
      </c>
      <c r="J177" s="2">
        <f>100</f>
        <v>100</v>
      </c>
    </row>
    <row r="178" spans="1:13" x14ac:dyDescent="0.2">
      <c r="A178" t="s">
        <v>37</v>
      </c>
      <c r="B178" t="s">
        <v>35</v>
      </c>
      <c r="C178" t="s">
        <v>61</v>
      </c>
      <c r="D178">
        <v>1</v>
      </c>
      <c r="E178" s="18">
        <v>44910</v>
      </c>
      <c r="F178" s="3">
        <v>2.48</v>
      </c>
      <c r="G178" s="3">
        <v>2.3199999999999998</v>
      </c>
      <c r="H178" s="3">
        <v>2.57</v>
      </c>
      <c r="I178" s="16">
        <f t="shared" si="2"/>
        <v>11.643922042245194</v>
      </c>
      <c r="J178" s="2">
        <f>(95+95)/2</f>
        <v>95</v>
      </c>
    </row>
    <row r="179" spans="1:13" x14ac:dyDescent="0.2">
      <c r="A179" t="s">
        <v>37</v>
      </c>
      <c r="B179" t="s">
        <v>35</v>
      </c>
      <c r="C179" t="s">
        <v>61</v>
      </c>
      <c r="D179">
        <v>2</v>
      </c>
      <c r="E179" s="18">
        <v>44910</v>
      </c>
      <c r="F179" s="3">
        <v>1.94</v>
      </c>
      <c r="G179" s="3">
        <v>1.36</v>
      </c>
      <c r="H179" s="3">
        <v>1.8</v>
      </c>
      <c r="I179" s="16">
        <f t="shared" si="2"/>
        <v>3.8036958717044569</v>
      </c>
      <c r="J179" s="2">
        <f>(95+100)/2</f>
        <v>97.5</v>
      </c>
    </row>
    <row r="180" spans="1:13" x14ac:dyDescent="0.2">
      <c r="A180" t="s">
        <v>37</v>
      </c>
      <c r="B180" t="s">
        <v>35</v>
      </c>
      <c r="C180" t="s">
        <v>61</v>
      </c>
      <c r="D180">
        <v>3</v>
      </c>
      <c r="E180" s="18">
        <v>44910</v>
      </c>
      <c r="F180" s="3">
        <v>2.48</v>
      </c>
      <c r="G180" s="3">
        <v>1.34</v>
      </c>
      <c r="H180" s="3">
        <v>1.78</v>
      </c>
      <c r="I180" s="16">
        <f t="shared" si="2"/>
        <v>4.7401355267011951</v>
      </c>
      <c r="J180" s="2">
        <f>100</f>
        <v>100</v>
      </c>
    </row>
    <row r="181" spans="1:13" x14ac:dyDescent="0.2">
      <c r="A181" t="s">
        <v>37</v>
      </c>
      <c r="B181" t="s">
        <v>35</v>
      </c>
      <c r="C181" t="s">
        <v>61</v>
      </c>
      <c r="D181">
        <v>4</v>
      </c>
      <c r="E181" s="18">
        <v>44910</v>
      </c>
      <c r="F181" s="3">
        <v>2.9</v>
      </c>
      <c r="G181" s="3">
        <v>2.4</v>
      </c>
      <c r="H181" s="3">
        <v>1.47</v>
      </c>
      <c r="I181" s="16">
        <f t="shared" si="2"/>
        <v>8.5280515712057525</v>
      </c>
      <c r="J181" s="2">
        <f>100</f>
        <v>100</v>
      </c>
    </row>
    <row r="182" spans="1:13" x14ac:dyDescent="0.2">
      <c r="A182" t="s">
        <v>37</v>
      </c>
      <c r="B182" t="s">
        <v>35</v>
      </c>
      <c r="C182" t="s">
        <v>61</v>
      </c>
      <c r="D182">
        <v>5</v>
      </c>
      <c r="E182" s="18">
        <v>44910</v>
      </c>
      <c r="F182" s="3">
        <v>2.91</v>
      </c>
      <c r="G182" s="3">
        <v>1.48</v>
      </c>
      <c r="H182" s="3">
        <v>1.19</v>
      </c>
      <c r="I182" s="16">
        <f t="shared" si="2"/>
        <v>4.0732906635245607</v>
      </c>
      <c r="J182" s="2">
        <f>(95+100)/2</f>
        <v>97.5</v>
      </c>
    </row>
    <row r="183" spans="1:13" x14ac:dyDescent="0.2">
      <c r="A183" t="s">
        <v>37</v>
      </c>
      <c r="B183" t="s">
        <v>35</v>
      </c>
      <c r="C183" t="s">
        <v>61</v>
      </c>
      <c r="D183">
        <v>6</v>
      </c>
      <c r="E183" s="18">
        <v>44910</v>
      </c>
      <c r="F183" s="3">
        <v>2.71</v>
      </c>
      <c r="G183" s="3">
        <v>1.78</v>
      </c>
      <c r="H183" s="3">
        <v>1.55</v>
      </c>
      <c r="I183" s="16">
        <f t="shared" si="2"/>
        <v>5.9004841477513716</v>
      </c>
      <c r="J183" s="2">
        <f>(95+100)/2</f>
        <v>97.5</v>
      </c>
    </row>
    <row r="184" spans="1:13" x14ac:dyDescent="0.2">
      <c r="A184" t="s">
        <v>37</v>
      </c>
      <c r="B184" t="s">
        <v>35</v>
      </c>
      <c r="C184" t="s">
        <v>61</v>
      </c>
      <c r="D184">
        <v>7</v>
      </c>
      <c r="E184" s="18">
        <v>44910</v>
      </c>
      <c r="F184" s="3">
        <v>1.84</v>
      </c>
      <c r="G184" s="3">
        <v>1.41</v>
      </c>
      <c r="H184" s="3">
        <v>1.29</v>
      </c>
      <c r="I184" s="16">
        <f t="shared" si="2"/>
        <v>2.6337542011370036</v>
      </c>
      <c r="J184" s="2">
        <f>100</f>
        <v>100</v>
      </c>
    </row>
    <row r="185" spans="1:13" x14ac:dyDescent="0.2">
      <c r="A185" t="s">
        <v>37</v>
      </c>
      <c r="B185" t="s">
        <v>35</v>
      </c>
      <c r="C185" t="s">
        <v>61</v>
      </c>
      <c r="D185">
        <v>8</v>
      </c>
      <c r="E185" s="18">
        <v>44910</v>
      </c>
      <c r="F185" s="3">
        <v>2.12</v>
      </c>
      <c r="G185" s="3">
        <v>1.86</v>
      </c>
      <c r="H185" s="3">
        <v>1.55</v>
      </c>
      <c r="I185" s="16">
        <f t="shared" si="2"/>
        <v>4.840324843414991</v>
      </c>
      <c r="J185" s="2">
        <f>(95+95)/2</f>
        <v>95</v>
      </c>
    </row>
    <row r="186" spans="1:13" x14ac:dyDescent="0.2">
      <c r="A186" t="s">
        <v>37</v>
      </c>
      <c r="B186" t="s">
        <v>35</v>
      </c>
      <c r="C186" t="s">
        <v>62</v>
      </c>
      <c r="D186">
        <v>1</v>
      </c>
      <c r="E186" s="18">
        <v>44910</v>
      </c>
      <c r="F186" s="3">
        <v>2.75</v>
      </c>
      <c r="G186" s="3">
        <v>1.62</v>
      </c>
      <c r="H186" s="3">
        <v>1.61</v>
      </c>
      <c r="I186" s="16">
        <f t="shared" si="2"/>
        <v>5.6333615930001031</v>
      </c>
      <c r="J186" s="2">
        <f>(95+95)/2</f>
        <v>95</v>
      </c>
    </row>
    <row r="187" spans="1:13" x14ac:dyDescent="0.2">
      <c r="A187" t="s">
        <v>37</v>
      </c>
      <c r="B187" t="s">
        <v>35</v>
      </c>
      <c r="C187" t="s">
        <v>62</v>
      </c>
      <c r="D187">
        <v>2</v>
      </c>
      <c r="E187" s="18">
        <v>44910</v>
      </c>
      <c r="F187" s="3">
        <v>2.92</v>
      </c>
      <c r="G187" s="3">
        <v>0.59</v>
      </c>
      <c r="H187" s="3">
        <v>1.42</v>
      </c>
      <c r="I187" s="16">
        <f t="shared" si="2"/>
        <v>2.3163535975576819</v>
      </c>
      <c r="J187" s="2">
        <f>(50+70)/2</f>
        <v>60</v>
      </c>
      <c r="M187" t="s">
        <v>86</v>
      </c>
    </row>
    <row r="188" spans="1:13" x14ac:dyDescent="0.2">
      <c r="A188" t="s">
        <v>37</v>
      </c>
      <c r="B188" t="s">
        <v>35</v>
      </c>
      <c r="C188" t="s">
        <v>62</v>
      </c>
      <c r="D188">
        <v>3</v>
      </c>
      <c r="E188" s="18">
        <v>44910</v>
      </c>
      <c r="F188" s="3">
        <v>2.34</v>
      </c>
      <c r="G188" s="3">
        <v>1.43</v>
      </c>
      <c r="H188" s="3">
        <v>1.33</v>
      </c>
      <c r="I188" s="16">
        <f t="shared" si="2"/>
        <v>3.4999666939553942</v>
      </c>
      <c r="J188" s="2">
        <f>100</f>
        <v>100</v>
      </c>
    </row>
    <row r="189" spans="1:13" x14ac:dyDescent="0.2">
      <c r="A189" t="s">
        <v>37</v>
      </c>
      <c r="B189" t="s">
        <v>35</v>
      </c>
      <c r="C189" t="s">
        <v>62</v>
      </c>
      <c r="D189">
        <v>4</v>
      </c>
      <c r="E189" s="18">
        <v>44910</v>
      </c>
      <c r="F189" s="3">
        <v>2.54</v>
      </c>
      <c r="G189" s="3">
        <v>1.84</v>
      </c>
      <c r="H189" s="3">
        <v>1.47</v>
      </c>
      <c r="I189" s="16">
        <f t="shared" si="2"/>
        <v>5.4641120194292281</v>
      </c>
      <c r="J189" s="2">
        <f>(100+95)/2</f>
        <v>97.5</v>
      </c>
    </row>
    <row r="190" spans="1:13" x14ac:dyDescent="0.2">
      <c r="A190" t="s">
        <v>37</v>
      </c>
      <c r="B190" t="s">
        <v>35</v>
      </c>
      <c r="C190" t="s">
        <v>62</v>
      </c>
      <c r="D190">
        <v>5</v>
      </c>
      <c r="E190" s="18">
        <v>44910</v>
      </c>
      <c r="F190" s="3">
        <v>2.99</v>
      </c>
      <c r="G190" s="3">
        <v>1.66</v>
      </c>
      <c r="H190" s="3">
        <v>1.91</v>
      </c>
      <c r="I190" s="16">
        <f t="shared" si="2"/>
        <v>7.4823412368813944</v>
      </c>
      <c r="J190" s="2">
        <f>100</f>
        <v>100</v>
      </c>
    </row>
    <row r="191" spans="1:13" x14ac:dyDescent="0.2">
      <c r="A191" t="s">
        <v>37</v>
      </c>
      <c r="B191" t="s">
        <v>35</v>
      </c>
      <c r="C191" t="s">
        <v>62</v>
      </c>
      <c r="D191">
        <v>6</v>
      </c>
      <c r="E191" s="18">
        <v>44910</v>
      </c>
      <c r="F191" s="3">
        <v>2.37</v>
      </c>
      <c r="G191" s="3">
        <v>1.72</v>
      </c>
      <c r="H191" s="3">
        <v>1.38</v>
      </c>
      <c r="I191" s="16">
        <f t="shared" si="2"/>
        <v>4.4719982375228149</v>
      </c>
      <c r="J191" s="2">
        <f>(95+95)/2</f>
        <v>95</v>
      </c>
    </row>
    <row r="192" spans="1:13" x14ac:dyDescent="0.2">
      <c r="A192" t="s">
        <v>37</v>
      </c>
      <c r="B192" t="s">
        <v>35</v>
      </c>
      <c r="C192" t="s">
        <v>62</v>
      </c>
      <c r="D192">
        <v>7</v>
      </c>
      <c r="E192" s="18">
        <v>44910</v>
      </c>
      <c r="F192" s="3">
        <v>2.38</v>
      </c>
      <c r="G192" s="3">
        <v>2.99</v>
      </c>
      <c r="H192" s="3">
        <v>1.88</v>
      </c>
      <c r="I192" s="16">
        <f t="shared" si="2"/>
        <v>11.083189772381161</v>
      </c>
      <c r="J192" s="2">
        <f>100</f>
        <v>100</v>
      </c>
    </row>
    <row r="193" spans="1:11" x14ac:dyDescent="0.2">
      <c r="A193" t="s">
        <v>37</v>
      </c>
      <c r="B193" t="s">
        <v>35</v>
      </c>
      <c r="C193" t="s">
        <v>62</v>
      </c>
      <c r="D193">
        <v>8</v>
      </c>
      <c r="E193" s="18">
        <v>44910</v>
      </c>
      <c r="F193" s="3">
        <v>2</v>
      </c>
      <c r="G193" s="3">
        <v>1.54</v>
      </c>
      <c r="H193" s="3">
        <v>1.1499999999999999</v>
      </c>
      <c r="I193" s="16">
        <f t="shared" si="2"/>
        <v>2.8416098250801376</v>
      </c>
      <c r="J193" s="2">
        <f>(90+95)/2</f>
        <v>92.5</v>
      </c>
    </row>
    <row r="194" spans="1:11" x14ac:dyDescent="0.2">
      <c r="A194" t="s">
        <v>37</v>
      </c>
      <c r="B194" t="s">
        <v>35</v>
      </c>
      <c r="C194" t="s">
        <v>63</v>
      </c>
      <c r="D194">
        <v>1</v>
      </c>
      <c r="E194" s="18">
        <v>44910</v>
      </c>
      <c r="F194" s="3">
        <v>1.97</v>
      </c>
      <c r="G194" s="3">
        <v>2.06</v>
      </c>
      <c r="H194" s="3">
        <v>1.68</v>
      </c>
      <c r="I194" s="16">
        <f t="shared" si="2"/>
        <v>5.4105239100415385</v>
      </c>
      <c r="J194" s="2">
        <f>100</f>
        <v>100</v>
      </c>
    </row>
    <row r="195" spans="1:11" x14ac:dyDescent="0.2">
      <c r="A195" t="s">
        <v>37</v>
      </c>
      <c r="B195" t="s">
        <v>35</v>
      </c>
      <c r="C195" t="s">
        <v>63</v>
      </c>
      <c r="D195">
        <v>2</v>
      </c>
      <c r="E195" s="18">
        <v>44910</v>
      </c>
      <c r="F195" s="3">
        <v>2.56</v>
      </c>
      <c r="G195" s="3">
        <v>1.76</v>
      </c>
      <c r="H195" s="3">
        <v>1.36</v>
      </c>
      <c r="I195" s="16">
        <f t="shared" si="2"/>
        <v>4.8930431243367183</v>
      </c>
      <c r="J195" s="2">
        <f>100</f>
        <v>100</v>
      </c>
    </row>
    <row r="196" spans="1:11" x14ac:dyDescent="0.2">
      <c r="A196" t="s">
        <v>37</v>
      </c>
      <c r="B196" t="s">
        <v>35</v>
      </c>
      <c r="C196" t="s">
        <v>63</v>
      </c>
      <c r="D196">
        <v>3</v>
      </c>
      <c r="E196" s="18">
        <v>44910</v>
      </c>
      <c r="F196" s="3">
        <v>2.39</v>
      </c>
      <c r="G196" s="3">
        <v>1.77</v>
      </c>
      <c r="H196" s="3">
        <v>1.22</v>
      </c>
      <c r="I196" s="16">
        <f t="shared" ref="I196:I259" si="3">IF(J196=0,"",PI()*((G196+H196)/4)^2*F196)</f>
        <v>4.1953690270522435</v>
      </c>
      <c r="J196" s="2">
        <f>(100+95)/2</f>
        <v>97.5</v>
      </c>
    </row>
    <row r="197" spans="1:11" x14ac:dyDescent="0.2">
      <c r="A197" t="s">
        <v>37</v>
      </c>
      <c r="B197" t="s">
        <v>35</v>
      </c>
      <c r="C197" t="s">
        <v>63</v>
      </c>
      <c r="D197">
        <v>4</v>
      </c>
      <c r="E197" s="18">
        <v>44910</v>
      </c>
      <c r="F197" s="3">
        <v>2.4700000000000002</v>
      </c>
      <c r="G197" s="3">
        <v>2.41</v>
      </c>
      <c r="H197" s="3">
        <v>1.29</v>
      </c>
      <c r="I197" s="16">
        <f t="shared" si="3"/>
        <v>6.6394222791425852</v>
      </c>
      <c r="J197" s="2">
        <f>100</f>
        <v>100</v>
      </c>
    </row>
    <row r="198" spans="1:11" x14ac:dyDescent="0.2">
      <c r="A198" t="s">
        <v>37</v>
      </c>
      <c r="B198" t="s">
        <v>35</v>
      </c>
      <c r="C198" t="s">
        <v>63</v>
      </c>
      <c r="D198">
        <v>5</v>
      </c>
      <c r="E198" s="18">
        <v>44910</v>
      </c>
      <c r="I198" s="16" t="str">
        <f t="shared" si="3"/>
        <v/>
      </c>
      <c r="J198" s="2">
        <v>0</v>
      </c>
      <c r="K198" t="s">
        <v>83</v>
      </c>
    </row>
    <row r="199" spans="1:11" x14ac:dyDescent="0.2">
      <c r="A199" t="s">
        <v>37</v>
      </c>
      <c r="B199" t="s">
        <v>35</v>
      </c>
      <c r="C199" t="s">
        <v>63</v>
      </c>
      <c r="D199">
        <v>6</v>
      </c>
      <c r="E199" s="18">
        <v>44910</v>
      </c>
      <c r="F199" s="3">
        <v>2.78</v>
      </c>
      <c r="G199" s="3">
        <v>2.5</v>
      </c>
      <c r="H199" s="3">
        <v>1.23</v>
      </c>
      <c r="I199" s="16">
        <f t="shared" si="3"/>
        <v>7.5943804447349885</v>
      </c>
      <c r="J199" s="2">
        <f>(100+95)/2</f>
        <v>97.5</v>
      </c>
    </row>
    <row r="200" spans="1:11" x14ac:dyDescent="0.2">
      <c r="A200" t="s">
        <v>37</v>
      </c>
      <c r="B200" t="s">
        <v>35</v>
      </c>
      <c r="C200" t="s">
        <v>63</v>
      </c>
      <c r="D200">
        <v>7</v>
      </c>
      <c r="E200" s="18">
        <v>44910</v>
      </c>
      <c r="F200" s="3">
        <v>2.37</v>
      </c>
      <c r="G200" s="3">
        <v>2.12</v>
      </c>
      <c r="H200" s="3">
        <v>1.23</v>
      </c>
      <c r="I200" s="16">
        <f t="shared" si="3"/>
        <v>5.2223725515712589</v>
      </c>
      <c r="J200" s="2">
        <f>100</f>
        <v>100</v>
      </c>
    </row>
    <row r="201" spans="1:11" x14ac:dyDescent="0.2">
      <c r="A201" t="s">
        <v>37</v>
      </c>
      <c r="B201" t="s">
        <v>35</v>
      </c>
      <c r="C201" t="s">
        <v>63</v>
      </c>
      <c r="D201">
        <v>8</v>
      </c>
      <c r="E201" s="18">
        <v>44910</v>
      </c>
      <c r="F201" s="3">
        <v>2.68</v>
      </c>
      <c r="G201" s="3">
        <v>1.49</v>
      </c>
      <c r="H201" s="3">
        <v>1.07</v>
      </c>
      <c r="I201" s="16">
        <f t="shared" si="3"/>
        <v>3.4486142204398167</v>
      </c>
      <c r="J201" s="2">
        <f>100</f>
        <v>100</v>
      </c>
    </row>
    <row r="202" spans="1:11" x14ac:dyDescent="0.2">
      <c r="A202" t="s">
        <v>37</v>
      </c>
      <c r="B202" t="s">
        <v>35</v>
      </c>
      <c r="C202" t="s">
        <v>64</v>
      </c>
      <c r="D202">
        <v>1</v>
      </c>
      <c r="E202" s="18">
        <v>44910</v>
      </c>
      <c r="F202" s="3">
        <v>2.72</v>
      </c>
      <c r="G202" s="3">
        <v>1.7</v>
      </c>
      <c r="H202" s="3">
        <v>1.46</v>
      </c>
      <c r="I202" s="16">
        <f t="shared" si="3"/>
        <v>5.3330168922866612</v>
      </c>
      <c r="J202" s="2">
        <f>100</f>
        <v>100</v>
      </c>
    </row>
    <row r="203" spans="1:11" x14ac:dyDescent="0.2">
      <c r="A203" t="s">
        <v>37</v>
      </c>
      <c r="B203" t="s">
        <v>35</v>
      </c>
      <c r="C203" t="s">
        <v>64</v>
      </c>
      <c r="D203">
        <v>2</v>
      </c>
      <c r="E203" s="18">
        <v>44910</v>
      </c>
      <c r="F203" s="3">
        <v>2.0499999999999998</v>
      </c>
      <c r="G203" s="3">
        <v>1.1000000000000001</v>
      </c>
      <c r="H203" s="3">
        <v>1.95</v>
      </c>
      <c r="I203" s="16">
        <f t="shared" si="3"/>
        <v>3.7444102876899397</v>
      </c>
      <c r="J203" s="2">
        <f>100</f>
        <v>100</v>
      </c>
    </row>
    <row r="204" spans="1:11" x14ac:dyDescent="0.2">
      <c r="A204" t="s">
        <v>37</v>
      </c>
      <c r="B204" t="s">
        <v>35</v>
      </c>
      <c r="C204" t="s">
        <v>64</v>
      </c>
      <c r="D204">
        <v>3</v>
      </c>
      <c r="E204" s="18">
        <v>44910</v>
      </c>
      <c r="F204" s="3">
        <v>2.2200000000000002</v>
      </c>
      <c r="G204" s="3">
        <v>1.1100000000000001</v>
      </c>
      <c r="H204" s="3">
        <v>1.49</v>
      </c>
      <c r="I204" s="16">
        <f t="shared" si="3"/>
        <v>2.9466568294345468</v>
      </c>
      <c r="J204" s="2">
        <f>(95+100)/2</f>
        <v>97.5</v>
      </c>
    </row>
    <row r="205" spans="1:11" x14ac:dyDescent="0.2">
      <c r="A205" t="s">
        <v>37</v>
      </c>
      <c r="B205" t="s">
        <v>35</v>
      </c>
      <c r="C205" t="s">
        <v>64</v>
      </c>
      <c r="D205">
        <v>4</v>
      </c>
      <c r="E205" s="18">
        <v>44910</v>
      </c>
      <c r="F205" s="3">
        <v>2.97</v>
      </c>
      <c r="G205" s="3">
        <v>2.29</v>
      </c>
      <c r="H205" s="3">
        <v>1.9</v>
      </c>
      <c r="I205" s="16">
        <f t="shared" si="3"/>
        <v>10.237982557093291</v>
      </c>
      <c r="J205" s="2">
        <f>100</f>
        <v>100</v>
      </c>
    </row>
    <row r="206" spans="1:11" x14ac:dyDescent="0.2">
      <c r="A206" t="s">
        <v>37</v>
      </c>
      <c r="B206" t="s">
        <v>35</v>
      </c>
      <c r="C206" t="s">
        <v>64</v>
      </c>
      <c r="D206">
        <v>5</v>
      </c>
      <c r="E206" s="18">
        <v>44910</v>
      </c>
      <c r="F206" s="3">
        <v>2.64</v>
      </c>
      <c r="G206" s="3">
        <v>1.56</v>
      </c>
      <c r="H206" s="3">
        <v>1.72</v>
      </c>
      <c r="I206" s="16">
        <f t="shared" si="3"/>
        <v>5.5767542167227724</v>
      </c>
      <c r="J206" s="2">
        <f>100</f>
        <v>100</v>
      </c>
    </row>
    <row r="207" spans="1:11" x14ac:dyDescent="0.2">
      <c r="A207" t="s">
        <v>37</v>
      </c>
      <c r="B207" t="s">
        <v>35</v>
      </c>
      <c r="C207" t="s">
        <v>64</v>
      </c>
      <c r="D207">
        <v>6</v>
      </c>
      <c r="E207" s="18">
        <v>44910</v>
      </c>
      <c r="F207" s="3">
        <v>2.2799999999999998</v>
      </c>
      <c r="G207" s="3">
        <v>1.22</v>
      </c>
      <c r="H207" s="3">
        <v>1.22</v>
      </c>
      <c r="I207" s="16">
        <f t="shared" si="3"/>
        <v>2.6652895081937373</v>
      </c>
      <c r="J207" s="2">
        <f>100</f>
        <v>100</v>
      </c>
    </row>
    <row r="208" spans="1:11" x14ac:dyDescent="0.2">
      <c r="A208" t="s">
        <v>37</v>
      </c>
      <c r="B208" t="s">
        <v>35</v>
      </c>
      <c r="C208" t="s">
        <v>64</v>
      </c>
      <c r="D208">
        <v>7</v>
      </c>
      <c r="E208" s="18">
        <v>44910</v>
      </c>
      <c r="F208" s="3">
        <v>2.69</v>
      </c>
      <c r="G208" s="3">
        <v>2.4700000000000002</v>
      </c>
      <c r="H208" s="3">
        <v>2.0499999999999998</v>
      </c>
      <c r="I208" s="16">
        <f t="shared" si="3"/>
        <v>10.790934083702087</v>
      </c>
      <c r="J208" s="2">
        <f>100</f>
        <v>100</v>
      </c>
    </row>
    <row r="209" spans="1:10" x14ac:dyDescent="0.2">
      <c r="A209" t="s">
        <v>37</v>
      </c>
      <c r="B209" t="s">
        <v>35</v>
      </c>
      <c r="C209" t="s">
        <v>64</v>
      </c>
      <c r="D209">
        <v>8</v>
      </c>
      <c r="E209" s="18">
        <v>44910</v>
      </c>
      <c r="F209" s="3">
        <v>2.42</v>
      </c>
      <c r="G209" s="3">
        <v>1.78</v>
      </c>
      <c r="H209" s="3">
        <v>1.22</v>
      </c>
      <c r="I209" s="16">
        <f t="shared" si="3"/>
        <v>4.2764929996991059</v>
      </c>
      <c r="J209" s="2">
        <f>100</f>
        <v>100</v>
      </c>
    </row>
    <row r="210" spans="1:10" x14ac:dyDescent="0.2">
      <c r="A210" t="s">
        <v>37</v>
      </c>
      <c r="B210" t="s">
        <v>35</v>
      </c>
      <c r="C210" t="s">
        <v>65</v>
      </c>
      <c r="D210">
        <v>1</v>
      </c>
      <c r="E210" s="18">
        <v>44910</v>
      </c>
      <c r="F210" s="3">
        <v>2.8</v>
      </c>
      <c r="G210" s="3">
        <v>1.83</v>
      </c>
      <c r="H210" s="3">
        <v>1.74</v>
      </c>
      <c r="I210" s="16">
        <f t="shared" si="3"/>
        <v>7.0068747368788973</v>
      </c>
      <c r="J210" s="2">
        <f>100</f>
        <v>100</v>
      </c>
    </row>
    <row r="211" spans="1:10" x14ac:dyDescent="0.2">
      <c r="A211" t="s">
        <v>37</v>
      </c>
      <c r="B211" t="s">
        <v>35</v>
      </c>
      <c r="C211" t="s">
        <v>65</v>
      </c>
      <c r="D211">
        <v>2</v>
      </c>
      <c r="E211" s="18">
        <v>44910</v>
      </c>
      <c r="F211" s="3">
        <v>1.86</v>
      </c>
      <c r="G211" s="3">
        <v>1.3</v>
      </c>
      <c r="H211" s="3">
        <v>1.34</v>
      </c>
      <c r="I211" s="16">
        <f t="shared" si="3"/>
        <v>2.5453686334209085</v>
      </c>
      <c r="J211" s="2">
        <f>(85+90)/2</f>
        <v>87.5</v>
      </c>
    </row>
    <row r="212" spans="1:10" x14ac:dyDescent="0.2">
      <c r="A212" t="s">
        <v>37</v>
      </c>
      <c r="B212" t="s">
        <v>35</v>
      </c>
      <c r="C212" t="s">
        <v>65</v>
      </c>
      <c r="D212">
        <v>3</v>
      </c>
      <c r="E212" s="18">
        <v>44910</v>
      </c>
      <c r="F212" s="3">
        <v>1.85</v>
      </c>
      <c r="G212" s="3">
        <v>1.58</v>
      </c>
      <c r="H212" s="3">
        <v>1.64</v>
      </c>
      <c r="I212" s="16">
        <f t="shared" si="3"/>
        <v>3.766286571783672</v>
      </c>
      <c r="J212" s="2">
        <f>(95+95)/2</f>
        <v>95</v>
      </c>
    </row>
    <row r="213" spans="1:10" x14ac:dyDescent="0.2">
      <c r="A213" t="s">
        <v>37</v>
      </c>
      <c r="B213" t="s">
        <v>35</v>
      </c>
      <c r="C213" t="s">
        <v>65</v>
      </c>
      <c r="D213">
        <v>4</v>
      </c>
      <c r="E213" s="18">
        <v>44910</v>
      </c>
      <c r="F213" s="3">
        <v>2.68</v>
      </c>
      <c r="G213" s="3">
        <v>2.35</v>
      </c>
      <c r="H213" s="3">
        <v>1.44</v>
      </c>
      <c r="I213" s="16">
        <f t="shared" si="3"/>
        <v>7.5586302984343821</v>
      </c>
      <c r="J213" s="2">
        <f>100</f>
        <v>100</v>
      </c>
    </row>
    <row r="214" spans="1:10" x14ac:dyDescent="0.2">
      <c r="A214" t="s">
        <v>37</v>
      </c>
      <c r="B214" t="s">
        <v>35</v>
      </c>
      <c r="C214" t="s">
        <v>65</v>
      </c>
      <c r="D214">
        <v>5</v>
      </c>
      <c r="E214" s="18">
        <v>44910</v>
      </c>
      <c r="F214" s="3">
        <v>2.4</v>
      </c>
      <c r="G214" s="3">
        <v>2.16</v>
      </c>
      <c r="H214" s="3">
        <v>1.97</v>
      </c>
      <c r="I214" s="16">
        <f t="shared" si="3"/>
        <v>8.037874759952361</v>
      </c>
      <c r="J214" s="2">
        <f>(95+100)/2</f>
        <v>97.5</v>
      </c>
    </row>
    <row r="215" spans="1:10" x14ac:dyDescent="0.2">
      <c r="A215" t="s">
        <v>37</v>
      </c>
      <c r="B215" t="s">
        <v>35</v>
      </c>
      <c r="C215" t="s">
        <v>65</v>
      </c>
      <c r="D215">
        <v>6</v>
      </c>
      <c r="E215" s="18">
        <v>44910</v>
      </c>
      <c r="F215" s="3">
        <v>2.68</v>
      </c>
      <c r="G215" s="3">
        <v>1.94</v>
      </c>
      <c r="H215" s="3">
        <v>1.74</v>
      </c>
      <c r="I215" s="16">
        <f t="shared" si="3"/>
        <v>7.1262379789557126</v>
      </c>
      <c r="J215" s="2">
        <f>(90+90)/2</f>
        <v>90</v>
      </c>
    </row>
    <row r="216" spans="1:10" x14ac:dyDescent="0.2">
      <c r="A216" t="s">
        <v>37</v>
      </c>
      <c r="B216" t="s">
        <v>35</v>
      </c>
      <c r="C216" t="s">
        <v>65</v>
      </c>
      <c r="D216">
        <v>7</v>
      </c>
      <c r="E216" s="18">
        <v>44910</v>
      </c>
      <c r="F216" s="3">
        <v>2.4300000000000002</v>
      </c>
      <c r="G216" s="3">
        <v>1.97</v>
      </c>
      <c r="H216" s="3">
        <v>0.97</v>
      </c>
      <c r="I216" s="16">
        <f t="shared" si="3"/>
        <v>4.1241155458238765</v>
      </c>
      <c r="J216" s="2">
        <f>(90+95)/2</f>
        <v>92.5</v>
      </c>
    </row>
    <row r="217" spans="1:10" x14ac:dyDescent="0.2">
      <c r="A217" t="s">
        <v>37</v>
      </c>
      <c r="B217" t="s">
        <v>35</v>
      </c>
      <c r="C217" t="s">
        <v>65</v>
      </c>
      <c r="D217">
        <v>8</v>
      </c>
      <c r="E217" s="18">
        <v>44910</v>
      </c>
      <c r="F217" s="3">
        <v>2.4500000000000002</v>
      </c>
      <c r="G217" s="3">
        <v>2.16</v>
      </c>
      <c r="H217" s="3">
        <v>1.47</v>
      </c>
      <c r="I217" s="16">
        <f t="shared" si="3"/>
        <v>6.338831748804</v>
      </c>
      <c r="J217" s="2">
        <f>100</f>
        <v>100</v>
      </c>
    </row>
    <row r="218" spans="1:10" x14ac:dyDescent="0.2">
      <c r="A218" t="s">
        <v>37</v>
      </c>
      <c r="B218" t="s">
        <v>35</v>
      </c>
      <c r="C218" t="s">
        <v>66</v>
      </c>
      <c r="D218">
        <v>1</v>
      </c>
      <c r="E218" s="18">
        <v>44910</v>
      </c>
      <c r="F218" s="3">
        <v>2.5299999999999998</v>
      </c>
      <c r="G218" s="3">
        <v>1.83</v>
      </c>
      <c r="H218" s="3">
        <v>1.74</v>
      </c>
      <c r="I218" s="16">
        <f t="shared" si="3"/>
        <v>6.3312118158227184</v>
      </c>
      <c r="J218" s="2">
        <f>100</f>
        <v>100</v>
      </c>
    </row>
    <row r="219" spans="1:10" x14ac:dyDescent="0.2">
      <c r="A219" t="s">
        <v>37</v>
      </c>
      <c r="B219" t="s">
        <v>35</v>
      </c>
      <c r="C219" t="s">
        <v>66</v>
      </c>
      <c r="D219">
        <v>2</v>
      </c>
      <c r="E219" s="18">
        <v>44910</v>
      </c>
      <c r="F219" s="3">
        <v>1.92</v>
      </c>
      <c r="G219" s="3">
        <v>1.73</v>
      </c>
      <c r="H219" s="3">
        <v>1.06</v>
      </c>
      <c r="I219" s="16">
        <f t="shared" si="3"/>
        <v>2.9345365649769972</v>
      </c>
      <c r="J219" s="2">
        <f>(100+95)/2</f>
        <v>97.5</v>
      </c>
    </row>
    <row r="220" spans="1:10" x14ac:dyDescent="0.2">
      <c r="A220" t="s">
        <v>37</v>
      </c>
      <c r="B220" t="s">
        <v>35</v>
      </c>
      <c r="C220" t="s">
        <v>66</v>
      </c>
      <c r="D220">
        <v>3</v>
      </c>
      <c r="E220" s="18">
        <v>44910</v>
      </c>
      <c r="F220" s="3">
        <v>2.29</v>
      </c>
      <c r="G220" s="3">
        <v>2.27</v>
      </c>
      <c r="H220" s="3">
        <v>1.23</v>
      </c>
      <c r="I220" s="16">
        <f t="shared" si="3"/>
        <v>5.5080954946767289</v>
      </c>
      <c r="J220" s="2">
        <f>100</f>
        <v>100</v>
      </c>
    </row>
    <row r="221" spans="1:10" x14ac:dyDescent="0.2">
      <c r="A221" t="s">
        <v>37</v>
      </c>
      <c r="B221" t="s">
        <v>35</v>
      </c>
      <c r="C221" t="s">
        <v>66</v>
      </c>
      <c r="D221">
        <v>4</v>
      </c>
      <c r="E221" s="18">
        <v>44910</v>
      </c>
      <c r="F221" s="3">
        <v>2.75</v>
      </c>
      <c r="G221" s="3">
        <v>3.01</v>
      </c>
      <c r="H221" s="3">
        <v>1.57</v>
      </c>
      <c r="I221" s="16">
        <f t="shared" si="3"/>
        <v>11.326442898849537</v>
      </c>
      <c r="J221" s="2">
        <f>100</f>
        <v>100</v>
      </c>
    </row>
    <row r="222" spans="1:10" x14ac:dyDescent="0.2">
      <c r="A222" t="s">
        <v>37</v>
      </c>
      <c r="B222" t="s">
        <v>35</v>
      </c>
      <c r="C222" t="s">
        <v>66</v>
      </c>
      <c r="D222">
        <v>5</v>
      </c>
      <c r="E222" s="18">
        <v>44910</v>
      </c>
      <c r="F222" s="3">
        <v>2.56</v>
      </c>
      <c r="G222" s="3">
        <v>1.92</v>
      </c>
      <c r="H222" s="3">
        <v>1.46</v>
      </c>
      <c r="I222" s="16">
        <f t="shared" si="3"/>
        <v>5.7425297778673965</v>
      </c>
      <c r="J222" s="2">
        <f>100</f>
        <v>100</v>
      </c>
    </row>
    <row r="223" spans="1:10" x14ac:dyDescent="0.2">
      <c r="A223" t="s">
        <v>37</v>
      </c>
      <c r="B223" t="s">
        <v>35</v>
      </c>
      <c r="C223" t="s">
        <v>66</v>
      </c>
      <c r="D223">
        <v>6</v>
      </c>
      <c r="E223" s="18">
        <v>44910</v>
      </c>
      <c r="F223" s="3">
        <v>2.37</v>
      </c>
      <c r="G223" s="3">
        <v>1.24</v>
      </c>
      <c r="H223" s="3">
        <v>1.35</v>
      </c>
      <c r="I223" s="16">
        <f t="shared" si="3"/>
        <v>3.1216036812827048</v>
      </c>
      <c r="J223" s="2">
        <f>100</f>
        <v>100</v>
      </c>
    </row>
    <row r="224" spans="1:10" x14ac:dyDescent="0.2">
      <c r="A224" t="s">
        <v>37</v>
      </c>
      <c r="B224" t="s">
        <v>35</v>
      </c>
      <c r="C224" t="s">
        <v>66</v>
      </c>
      <c r="D224">
        <v>7</v>
      </c>
      <c r="E224" s="18">
        <v>44910</v>
      </c>
      <c r="F224" s="3">
        <v>2.19</v>
      </c>
      <c r="G224" s="3">
        <v>1.28</v>
      </c>
      <c r="H224" s="3">
        <v>1.17</v>
      </c>
      <c r="I224" s="16">
        <f t="shared" si="3"/>
        <v>2.5811079804967685</v>
      </c>
      <c r="J224" s="2">
        <f>(95+100)/2</f>
        <v>97.5</v>
      </c>
    </row>
    <row r="225" spans="1:10" x14ac:dyDescent="0.2">
      <c r="A225" t="s">
        <v>37</v>
      </c>
      <c r="B225" t="s">
        <v>35</v>
      </c>
      <c r="C225" t="s">
        <v>66</v>
      </c>
      <c r="D225">
        <v>8</v>
      </c>
      <c r="E225" s="18">
        <v>44910</v>
      </c>
      <c r="F225" s="3">
        <v>2.34</v>
      </c>
      <c r="G225" s="3">
        <v>1.69</v>
      </c>
      <c r="H225" s="3">
        <v>1.36</v>
      </c>
      <c r="I225" s="16">
        <f t="shared" si="3"/>
        <v>4.2741073527777855</v>
      </c>
      <c r="J225" s="2">
        <f>100</f>
        <v>100</v>
      </c>
    </row>
    <row r="226" spans="1:10" x14ac:dyDescent="0.2">
      <c r="A226" t="s">
        <v>37</v>
      </c>
      <c r="B226" t="s">
        <v>35</v>
      </c>
      <c r="C226" t="s">
        <v>67</v>
      </c>
      <c r="D226">
        <v>1</v>
      </c>
      <c r="E226" s="18">
        <v>44910</v>
      </c>
      <c r="F226" s="3">
        <v>2.38</v>
      </c>
      <c r="G226" s="3">
        <v>1.77</v>
      </c>
      <c r="H226" s="3">
        <v>0.71</v>
      </c>
      <c r="I226" s="16">
        <f t="shared" si="3"/>
        <v>2.8741551541750012</v>
      </c>
      <c r="J226" s="2">
        <f>100</f>
        <v>100</v>
      </c>
    </row>
    <row r="227" spans="1:10" x14ac:dyDescent="0.2">
      <c r="A227" t="s">
        <v>37</v>
      </c>
      <c r="B227" t="s">
        <v>35</v>
      </c>
      <c r="C227" t="s">
        <v>67</v>
      </c>
      <c r="D227">
        <v>2</v>
      </c>
      <c r="E227" s="18">
        <v>44910</v>
      </c>
      <c r="F227" s="3">
        <v>1.95</v>
      </c>
      <c r="G227" s="3">
        <v>1.22</v>
      </c>
      <c r="H227" s="3">
        <v>1.3</v>
      </c>
      <c r="I227" s="16">
        <f t="shared" si="3"/>
        <v>2.4314513422090882</v>
      </c>
      <c r="J227" s="2">
        <f>(95+100)/2</f>
        <v>97.5</v>
      </c>
    </row>
    <row r="228" spans="1:10" x14ac:dyDescent="0.2">
      <c r="A228" t="s">
        <v>37</v>
      </c>
      <c r="B228" t="s">
        <v>35</v>
      </c>
      <c r="C228" t="s">
        <v>67</v>
      </c>
      <c r="D228">
        <v>3</v>
      </c>
      <c r="E228" s="18">
        <v>44910</v>
      </c>
      <c r="F228" s="3">
        <v>2.35</v>
      </c>
      <c r="G228" s="3">
        <v>1.1100000000000001</v>
      </c>
      <c r="H228" s="3">
        <v>1.43</v>
      </c>
      <c r="I228" s="16">
        <f t="shared" si="3"/>
        <v>2.9769064396977991</v>
      </c>
      <c r="J228" s="2">
        <f>100</f>
        <v>100</v>
      </c>
    </row>
    <row r="229" spans="1:10" x14ac:dyDescent="0.2">
      <c r="A229" t="s">
        <v>37</v>
      </c>
      <c r="B229" t="s">
        <v>35</v>
      </c>
      <c r="C229" t="s">
        <v>67</v>
      </c>
      <c r="D229">
        <v>4</v>
      </c>
      <c r="E229" s="18">
        <v>44910</v>
      </c>
      <c r="F229" s="3">
        <v>2.44</v>
      </c>
      <c r="G229" s="3">
        <v>1.86</v>
      </c>
      <c r="H229" s="3">
        <v>1.48</v>
      </c>
      <c r="I229" s="16">
        <f t="shared" si="3"/>
        <v>5.3445685284739097</v>
      </c>
      <c r="J229" s="2">
        <f>100</f>
        <v>100</v>
      </c>
    </row>
    <row r="230" spans="1:10" x14ac:dyDescent="0.2">
      <c r="A230" t="s">
        <v>37</v>
      </c>
      <c r="B230" t="s">
        <v>35</v>
      </c>
      <c r="C230" t="s">
        <v>67</v>
      </c>
      <c r="D230">
        <v>5</v>
      </c>
      <c r="E230" s="18">
        <v>44910</v>
      </c>
      <c r="F230" s="3">
        <v>3.11</v>
      </c>
      <c r="G230" s="3">
        <v>1.57</v>
      </c>
      <c r="H230" s="3">
        <v>1.67</v>
      </c>
      <c r="I230" s="16">
        <f t="shared" si="3"/>
        <v>6.4103287034630192</v>
      </c>
      <c r="J230" s="2">
        <f>100</f>
        <v>100</v>
      </c>
    </row>
    <row r="231" spans="1:10" x14ac:dyDescent="0.2">
      <c r="A231" t="s">
        <v>37</v>
      </c>
      <c r="B231" t="s">
        <v>35</v>
      </c>
      <c r="C231" t="s">
        <v>67</v>
      </c>
      <c r="D231">
        <v>6</v>
      </c>
      <c r="E231" s="18">
        <v>44910</v>
      </c>
      <c r="F231" s="3">
        <v>2.59</v>
      </c>
      <c r="G231" s="3">
        <v>2.5</v>
      </c>
      <c r="H231" s="3">
        <v>2.31</v>
      </c>
      <c r="I231" s="16">
        <f t="shared" si="3"/>
        <v>11.765755165196362</v>
      </c>
      <c r="J231" s="2">
        <f>100</f>
        <v>100</v>
      </c>
    </row>
    <row r="232" spans="1:10" x14ac:dyDescent="0.2">
      <c r="A232" t="s">
        <v>37</v>
      </c>
      <c r="B232" t="s">
        <v>35</v>
      </c>
      <c r="C232" t="s">
        <v>67</v>
      </c>
      <c r="D232">
        <v>7</v>
      </c>
      <c r="E232" s="18">
        <v>44910</v>
      </c>
      <c r="F232" s="3">
        <v>1.45</v>
      </c>
      <c r="G232" s="3">
        <v>1.39</v>
      </c>
      <c r="H232" s="3">
        <v>1.23</v>
      </c>
      <c r="I232" s="16">
        <f t="shared" si="3"/>
        <v>1.9543415928992238</v>
      </c>
      <c r="J232" s="2">
        <f>(85+75)/2</f>
        <v>80</v>
      </c>
    </row>
    <row r="233" spans="1:10" x14ac:dyDescent="0.2">
      <c r="A233" t="s">
        <v>37</v>
      </c>
      <c r="B233" t="s">
        <v>35</v>
      </c>
      <c r="C233" t="s">
        <v>67</v>
      </c>
      <c r="D233">
        <v>8</v>
      </c>
      <c r="E233" s="18">
        <v>44910</v>
      </c>
      <c r="F233" s="3">
        <v>1.97</v>
      </c>
      <c r="G233" s="3">
        <v>1.05</v>
      </c>
      <c r="H233" s="3">
        <v>1.1499999999999999</v>
      </c>
      <c r="I233" s="16">
        <f t="shared" si="3"/>
        <v>1.8721536020904979</v>
      </c>
      <c r="J233" s="2">
        <f>(85+70)/2</f>
        <v>77.5</v>
      </c>
    </row>
    <row r="234" spans="1:10" x14ac:dyDescent="0.2">
      <c r="A234" t="s">
        <v>37</v>
      </c>
      <c r="B234" t="s">
        <v>35</v>
      </c>
      <c r="C234" t="s">
        <v>68</v>
      </c>
      <c r="D234">
        <v>1</v>
      </c>
      <c r="E234" s="18">
        <v>44910</v>
      </c>
      <c r="F234" s="3">
        <v>2.38</v>
      </c>
      <c r="G234" s="3">
        <v>1.59</v>
      </c>
      <c r="H234" s="3">
        <v>0.88</v>
      </c>
      <c r="I234" s="16">
        <f t="shared" si="3"/>
        <v>2.8510232147675385</v>
      </c>
      <c r="J234" s="2">
        <f>100</f>
        <v>100</v>
      </c>
    </row>
    <row r="235" spans="1:10" x14ac:dyDescent="0.2">
      <c r="A235" t="s">
        <v>37</v>
      </c>
      <c r="B235" t="s">
        <v>35</v>
      </c>
      <c r="C235" t="s">
        <v>68</v>
      </c>
      <c r="D235">
        <v>2</v>
      </c>
      <c r="E235" s="18">
        <v>44910</v>
      </c>
      <c r="F235" s="3">
        <v>2.12</v>
      </c>
      <c r="G235" s="3">
        <v>1.1599999999999999</v>
      </c>
      <c r="H235" s="3">
        <v>0.84</v>
      </c>
      <c r="I235" s="16">
        <f t="shared" si="3"/>
        <v>1.6650441064025905</v>
      </c>
      <c r="J235" s="2">
        <f>100</f>
        <v>100</v>
      </c>
    </row>
    <row r="236" spans="1:10" x14ac:dyDescent="0.2">
      <c r="A236" t="s">
        <v>37</v>
      </c>
      <c r="B236" t="s">
        <v>35</v>
      </c>
      <c r="C236" t="s">
        <v>68</v>
      </c>
      <c r="D236">
        <v>3</v>
      </c>
      <c r="E236" s="18">
        <v>44910</v>
      </c>
      <c r="F236" s="3">
        <v>2.2200000000000002</v>
      </c>
      <c r="G236" s="3">
        <v>1.62</v>
      </c>
      <c r="H236" s="3">
        <v>1.1299999999999999</v>
      </c>
      <c r="I236" s="16">
        <f t="shared" si="3"/>
        <v>3.2964633539347279</v>
      </c>
      <c r="J236" s="2">
        <f>(95+100)/2</f>
        <v>97.5</v>
      </c>
    </row>
    <row r="237" spans="1:10" x14ac:dyDescent="0.2">
      <c r="A237" t="s">
        <v>37</v>
      </c>
      <c r="B237" t="s">
        <v>35</v>
      </c>
      <c r="C237" t="s">
        <v>68</v>
      </c>
      <c r="D237">
        <v>4</v>
      </c>
      <c r="E237" s="18">
        <v>44910</v>
      </c>
      <c r="F237" s="3">
        <v>2.23</v>
      </c>
      <c r="G237" s="3">
        <v>1.62</v>
      </c>
      <c r="H237" s="3">
        <v>1.03</v>
      </c>
      <c r="I237" s="16">
        <f t="shared" si="3"/>
        <v>3.0748681708706598</v>
      </c>
      <c r="J237" s="2">
        <f>100</f>
        <v>100</v>
      </c>
    </row>
    <row r="238" spans="1:10" x14ac:dyDescent="0.2">
      <c r="A238" t="s">
        <v>37</v>
      </c>
      <c r="B238" t="s">
        <v>35</v>
      </c>
      <c r="C238" t="s">
        <v>68</v>
      </c>
      <c r="D238">
        <v>5</v>
      </c>
      <c r="E238" s="18">
        <v>44910</v>
      </c>
      <c r="F238" s="3">
        <v>2.42</v>
      </c>
      <c r="G238" s="3">
        <v>1.71</v>
      </c>
      <c r="H238" s="3">
        <v>1.3</v>
      </c>
      <c r="I238" s="16">
        <f t="shared" si="3"/>
        <v>4.3050504696193181</v>
      </c>
      <c r="J238" s="2">
        <f>100</f>
        <v>100</v>
      </c>
    </row>
    <row r="239" spans="1:10" x14ac:dyDescent="0.2">
      <c r="A239" t="s">
        <v>37</v>
      </c>
      <c r="B239" t="s">
        <v>35</v>
      </c>
      <c r="C239" t="s">
        <v>68</v>
      </c>
      <c r="D239">
        <v>6</v>
      </c>
      <c r="E239" s="18">
        <v>44910</v>
      </c>
      <c r="F239" s="3">
        <v>2.56</v>
      </c>
      <c r="G239" s="3">
        <v>1.95</v>
      </c>
      <c r="H239" s="3">
        <v>2.02</v>
      </c>
      <c r="I239" s="16">
        <f t="shared" si="3"/>
        <v>7.9222924246341382</v>
      </c>
      <c r="J239" s="2">
        <f>(95+100)/2</f>
        <v>97.5</v>
      </c>
    </row>
    <row r="240" spans="1:10" x14ac:dyDescent="0.2">
      <c r="A240" t="s">
        <v>37</v>
      </c>
      <c r="B240" t="s">
        <v>35</v>
      </c>
      <c r="C240" t="s">
        <v>68</v>
      </c>
      <c r="D240">
        <v>7</v>
      </c>
      <c r="E240" s="18">
        <v>44910</v>
      </c>
      <c r="F240" s="3">
        <v>1.77</v>
      </c>
      <c r="G240" s="3">
        <v>1.65</v>
      </c>
      <c r="H240" s="3">
        <v>1.27</v>
      </c>
      <c r="I240" s="16">
        <f t="shared" si="3"/>
        <v>2.9632538634234606</v>
      </c>
      <c r="J240" s="2">
        <f>100</f>
        <v>100</v>
      </c>
    </row>
    <row r="241" spans="1:10" x14ac:dyDescent="0.2">
      <c r="A241" t="s">
        <v>37</v>
      </c>
      <c r="B241" t="s">
        <v>35</v>
      </c>
      <c r="C241" t="s">
        <v>68</v>
      </c>
      <c r="D241">
        <v>8</v>
      </c>
      <c r="E241" s="18">
        <v>44910</v>
      </c>
      <c r="F241" s="3">
        <v>2.82</v>
      </c>
      <c r="G241" s="3">
        <v>1.63</v>
      </c>
      <c r="H241" s="3">
        <v>1.53</v>
      </c>
      <c r="I241" s="16">
        <f t="shared" si="3"/>
        <v>5.5290836897971998</v>
      </c>
      <c r="J241" s="2">
        <f>100</f>
        <v>100</v>
      </c>
    </row>
    <row r="242" spans="1:10" x14ac:dyDescent="0.2">
      <c r="A242" t="s">
        <v>37</v>
      </c>
      <c r="B242" t="s">
        <v>35</v>
      </c>
      <c r="C242" t="s">
        <v>69</v>
      </c>
      <c r="D242">
        <v>1</v>
      </c>
      <c r="E242" s="18">
        <v>44901</v>
      </c>
      <c r="F242" s="3">
        <v>2.61</v>
      </c>
      <c r="G242" s="3">
        <v>1.63</v>
      </c>
      <c r="H242" s="3">
        <v>1.39</v>
      </c>
      <c r="I242" s="16">
        <f t="shared" si="3"/>
        <v>4.673952379666181</v>
      </c>
      <c r="J242" s="2">
        <f>100</f>
        <v>100</v>
      </c>
    </row>
    <row r="243" spans="1:10" x14ac:dyDescent="0.2">
      <c r="A243" t="s">
        <v>37</v>
      </c>
      <c r="B243" t="s">
        <v>35</v>
      </c>
      <c r="C243" t="s">
        <v>69</v>
      </c>
      <c r="D243">
        <v>2</v>
      </c>
      <c r="E243" s="18">
        <v>44901</v>
      </c>
      <c r="F243" s="3">
        <v>2.71</v>
      </c>
      <c r="G243" s="3">
        <v>1.78</v>
      </c>
      <c r="H243" s="3">
        <v>1.55</v>
      </c>
      <c r="I243" s="16">
        <f t="shared" si="3"/>
        <v>5.9004841477513716</v>
      </c>
      <c r="J243" s="2">
        <f>100</f>
        <v>100</v>
      </c>
    </row>
    <row r="244" spans="1:10" x14ac:dyDescent="0.2">
      <c r="A244" t="s">
        <v>37</v>
      </c>
      <c r="B244" t="s">
        <v>35</v>
      </c>
      <c r="C244" t="s">
        <v>69</v>
      </c>
      <c r="D244">
        <v>3</v>
      </c>
      <c r="E244" s="18">
        <v>44901</v>
      </c>
      <c r="F244" s="3">
        <v>3</v>
      </c>
      <c r="G244" s="3">
        <v>2.1</v>
      </c>
      <c r="H244" s="3">
        <v>2.6</v>
      </c>
      <c r="I244" s="16">
        <f t="shared" si="3"/>
        <v>13.012084072087227</v>
      </c>
      <c r="J244" s="2">
        <f>100</f>
        <v>100</v>
      </c>
    </row>
    <row r="245" spans="1:10" x14ac:dyDescent="0.2">
      <c r="A245" t="s">
        <v>37</v>
      </c>
      <c r="B245" t="s">
        <v>35</v>
      </c>
      <c r="C245" t="s">
        <v>69</v>
      </c>
      <c r="D245">
        <v>4</v>
      </c>
      <c r="E245" s="18">
        <v>44901</v>
      </c>
      <c r="F245" s="3">
        <v>2.77</v>
      </c>
      <c r="G245" s="3">
        <v>2.36</v>
      </c>
      <c r="H245" s="3">
        <v>2.41</v>
      </c>
      <c r="I245" s="16">
        <f t="shared" si="3"/>
        <v>12.375034466336317</v>
      </c>
      <c r="J245" s="2">
        <f>100</f>
        <v>100</v>
      </c>
    </row>
    <row r="246" spans="1:10" x14ac:dyDescent="0.2">
      <c r="A246" t="s">
        <v>37</v>
      </c>
      <c r="B246" t="s">
        <v>35</v>
      </c>
      <c r="C246" t="s">
        <v>69</v>
      </c>
      <c r="D246">
        <v>5</v>
      </c>
      <c r="E246" s="18">
        <v>44901</v>
      </c>
      <c r="F246" s="3">
        <v>3.16</v>
      </c>
      <c r="G246" s="3">
        <v>3.26</v>
      </c>
      <c r="H246" s="3">
        <v>2.94</v>
      </c>
      <c r="I246" s="16">
        <f t="shared" si="3"/>
        <v>23.850657266788343</v>
      </c>
      <c r="J246" s="2">
        <f>100</f>
        <v>100</v>
      </c>
    </row>
    <row r="247" spans="1:10" x14ac:dyDescent="0.2">
      <c r="A247" t="s">
        <v>37</v>
      </c>
      <c r="B247" t="s">
        <v>35</v>
      </c>
      <c r="C247" t="s">
        <v>69</v>
      </c>
      <c r="D247">
        <v>6</v>
      </c>
      <c r="E247" s="18">
        <v>44901</v>
      </c>
      <c r="F247" s="3">
        <v>2.56</v>
      </c>
      <c r="G247" s="3">
        <v>2.0499999999999998</v>
      </c>
      <c r="H247" s="3">
        <v>1.86</v>
      </c>
      <c r="I247" s="16">
        <f t="shared" si="3"/>
        <v>7.684637223575379</v>
      </c>
      <c r="J247" s="2">
        <f>100</f>
        <v>100</v>
      </c>
    </row>
    <row r="248" spans="1:10" x14ac:dyDescent="0.2">
      <c r="A248" t="s">
        <v>37</v>
      </c>
      <c r="B248" t="s">
        <v>35</v>
      </c>
      <c r="C248" t="s">
        <v>69</v>
      </c>
      <c r="D248">
        <v>7</v>
      </c>
      <c r="E248" s="18">
        <v>44901</v>
      </c>
      <c r="F248" s="3">
        <v>2.65</v>
      </c>
      <c r="G248" s="3">
        <v>1.85</v>
      </c>
      <c r="H248" s="3">
        <v>2.0299999999999998</v>
      </c>
      <c r="I248" s="16">
        <f t="shared" si="3"/>
        <v>7.8331999985709855</v>
      </c>
      <c r="J248" s="2">
        <f>(95+100)/2</f>
        <v>97.5</v>
      </c>
    </row>
    <row r="249" spans="1:10" x14ac:dyDescent="0.2">
      <c r="A249" t="s">
        <v>37</v>
      </c>
      <c r="B249" t="s">
        <v>35</v>
      </c>
      <c r="C249" t="s">
        <v>69</v>
      </c>
      <c r="D249">
        <v>8</v>
      </c>
      <c r="E249" s="18">
        <v>44901</v>
      </c>
      <c r="F249" s="3">
        <v>2.4700000000000002</v>
      </c>
      <c r="G249" s="3">
        <v>2.4900000000000002</v>
      </c>
      <c r="H249" s="3">
        <v>2.1800000000000002</v>
      </c>
      <c r="I249" s="16">
        <f t="shared" si="3"/>
        <v>10.57695372853124</v>
      </c>
      <c r="J249" s="2">
        <f>100</f>
        <v>100</v>
      </c>
    </row>
    <row r="250" spans="1:10" x14ac:dyDescent="0.2">
      <c r="A250" t="s">
        <v>37</v>
      </c>
      <c r="B250" t="s">
        <v>35</v>
      </c>
      <c r="C250" t="s">
        <v>70</v>
      </c>
      <c r="D250">
        <v>1</v>
      </c>
      <c r="E250" s="18">
        <v>44901</v>
      </c>
      <c r="F250" s="3">
        <v>3.47</v>
      </c>
      <c r="G250" s="3">
        <v>1.41</v>
      </c>
      <c r="H250" s="3">
        <v>1.67</v>
      </c>
      <c r="I250" s="16">
        <f t="shared" si="3"/>
        <v>6.4633964865674578</v>
      </c>
      <c r="J250" s="2">
        <f>(95+95)/2</f>
        <v>95</v>
      </c>
    </row>
    <row r="251" spans="1:10" x14ac:dyDescent="0.2">
      <c r="A251" t="s">
        <v>37</v>
      </c>
      <c r="B251" t="s">
        <v>35</v>
      </c>
      <c r="C251" t="s">
        <v>70</v>
      </c>
      <c r="D251">
        <v>2</v>
      </c>
      <c r="E251" s="18">
        <v>44901</v>
      </c>
      <c r="F251" s="3">
        <v>2.91</v>
      </c>
      <c r="G251" s="3">
        <v>1.9</v>
      </c>
      <c r="H251" s="3">
        <v>1.45</v>
      </c>
      <c r="I251" s="16">
        <f t="shared" si="3"/>
        <v>6.4122802215495192</v>
      </c>
      <c r="J251" s="2">
        <f>(100+95)/2</f>
        <v>97.5</v>
      </c>
    </row>
    <row r="252" spans="1:10" x14ac:dyDescent="0.2">
      <c r="A252" t="s">
        <v>37</v>
      </c>
      <c r="B252" t="s">
        <v>35</v>
      </c>
      <c r="C252" t="s">
        <v>70</v>
      </c>
      <c r="D252">
        <v>3</v>
      </c>
      <c r="E252" s="18">
        <v>44901</v>
      </c>
      <c r="F252" s="3">
        <v>2.84</v>
      </c>
      <c r="G252" s="3">
        <v>2.5099999999999998</v>
      </c>
      <c r="H252" s="3">
        <v>1.8</v>
      </c>
      <c r="I252" s="16">
        <f t="shared" si="3"/>
        <v>10.358640724392009</v>
      </c>
      <c r="J252" s="2">
        <f>100</f>
        <v>100</v>
      </c>
    </row>
    <row r="253" spans="1:10" x14ac:dyDescent="0.2">
      <c r="A253" t="s">
        <v>37</v>
      </c>
      <c r="B253" t="s">
        <v>35</v>
      </c>
      <c r="C253" t="s">
        <v>70</v>
      </c>
      <c r="D253">
        <v>4</v>
      </c>
      <c r="E253" s="18">
        <v>44901</v>
      </c>
      <c r="F253" s="3">
        <v>2.66</v>
      </c>
      <c r="G253" s="3">
        <v>2.19</v>
      </c>
      <c r="H253" s="3">
        <v>2.39</v>
      </c>
      <c r="I253" s="16">
        <f t="shared" si="3"/>
        <v>10.955759313069008</v>
      </c>
      <c r="J253" s="2">
        <f>(95+100)/2</f>
        <v>97.5</v>
      </c>
    </row>
    <row r="254" spans="1:10" x14ac:dyDescent="0.2">
      <c r="A254" t="s">
        <v>37</v>
      </c>
      <c r="B254" t="s">
        <v>35</v>
      </c>
      <c r="C254" t="s">
        <v>70</v>
      </c>
      <c r="D254">
        <v>5</v>
      </c>
      <c r="E254" s="18">
        <v>44901</v>
      </c>
      <c r="F254" s="3">
        <v>2.21</v>
      </c>
      <c r="G254" s="3">
        <v>1.98</v>
      </c>
      <c r="H254" s="3">
        <v>1.78</v>
      </c>
      <c r="I254" s="16">
        <f t="shared" si="3"/>
        <v>6.134763903853389</v>
      </c>
      <c r="J254" s="2">
        <f>(95+100)/2</f>
        <v>97.5</v>
      </c>
    </row>
    <row r="255" spans="1:10" x14ac:dyDescent="0.2">
      <c r="A255" t="s">
        <v>37</v>
      </c>
      <c r="B255" t="s">
        <v>35</v>
      </c>
      <c r="C255" t="s">
        <v>70</v>
      </c>
      <c r="D255">
        <v>6</v>
      </c>
      <c r="E255" s="18">
        <v>44901</v>
      </c>
      <c r="F255" s="3">
        <v>3.31</v>
      </c>
      <c r="G255" s="3">
        <v>2.52</v>
      </c>
      <c r="H255" s="3">
        <v>2.17</v>
      </c>
      <c r="I255" s="16">
        <f t="shared" si="3"/>
        <v>14.295638888427719</v>
      </c>
      <c r="J255" s="2">
        <f>100</f>
        <v>100</v>
      </c>
    </row>
    <row r="256" spans="1:10" x14ac:dyDescent="0.2">
      <c r="A256" t="s">
        <v>37</v>
      </c>
      <c r="B256" t="s">
        <v>35</v>
      </c>
      <c r="C256" t="s">
        <v>70</v>
      </c>
      <c r="D256">
        <v>7</v>
      </c>
      <c r="E256" s="18">
        <v>44901</v>
      </c>
      <c r="F256" s="3">
        <v>2.4900000000000002</v>
      </c>
      <c r="G256" s="3">
        <v>1.71</v>
      </c>
      <c r="H256" s="3">
        <v>2.35</v>
      </c>
      <c r="I256" s="16">
        <f t="shared" si="3"/>
        <v>8.0590027559459188</v>
      </c>
      <c r="J256" s="2">
        <f>100</f>
        <v>100</v>
      </c>
    </row>
    <row r="257" spans="1:10" x14ac:dyDescent="0.2">
      <c r="A257" t="s">
        <v>37</v>
      </c>
      <c r="B257" t="s">
        <v>35</v>
      </c>
      <c r="C257" t="s">
        <v>70</v>
      </c>
      <c r="D257">
        <v>8</v>
      </c>
      <c r="E257" s="18">
        <v>44901</v>
      </c>
      <c r="F257" s="3">
        <v>2.4300000000000002</v>
      </c>
      <c r="G257" s="3">
        <v>1.74</v>
      </c>
      <c r="H257" s="3">
        <v>2.02</v>
      </c>
      <c r="I257" s="16">
        <f t="shared" si="3"/>
        <v>6.7454643829700167</v>
      </c>
      <c r="J257" s="2">
        <f>100</f>
        <v>100</v>
      </c>
    </row>
    <row r="258" spans="1:10" x14ac:dyDescent="0.2">
      <c r="A258" t="s">
        <v>37</v>
      </c>
      <c r="B258" t="s">
        <v>35</v>
      </c>
      <c r="C258" t="s">
        <v>71</v>
      </c>
      <c r="D258">
        <v>1</v>
      </c>
      <c r="E258" s="18">
        <v>44901</v>
      </c>
      <c r="F258" s="3">
        <v>2.87</v>
      </c>
      <c r="G258" s="3">
        <v>1.66</v>
      </c>
      <c r="H258" s="3">
        <v>1.53</v>
      </c>
      <c r="I258" s="16">
        <f t="shared" si="3"/>
        <v>5.7344682547687453</v>
      </c>
      <c r="J258" s="2">
        <f>(90+95)/2</f>
        <v>92.5</v>
      </c>
    </row>
    <row r="259" spans="1:10" x14ac:dyDescent="0.2">
      <c r="A259" t="s">
        <v>37</v>
      </c>
      <c r="B259" t="s">
        <v>35</v>
      </c>
      <c r="C259" t="s">
        <v>71</v>
      </c>
      <c r="D259">
        <v>2</v>
      </c>
      <c r="E259" s="18">
        <v>44901</v>
      </c>
      <c r="F259" s="3">
        <v>2.19</v>
      </c>
      <c r="G259" s="3">
        <v>1.83</v>
      </c>
      <c r="H259" s="3">
        <v>1.32</v>
      </c>
      <c r="I259" s="16">
        <f t="shared" si="3"/>
        <v>4.2667295187803722</v>
      </c>
      <c r="J259" s="2">
        <f>(100+90)/2</f>
        <v>95</v>
      </c>
    </row>
    <row r="260" spans="1:10" x14ac:dyDescent="0.2">
      <c r="A260" t="s">
        <v>37</v>
      </c>
      <c r="B260" t="s">
        <v>35</v>
      </c>
      <c r="C260" t="s">
        <v>71</v>
      </c>
      <c r="D260">
        <v>3</v>
      </c>
      <c r="E260" s="18">
        <v>44901</v>
      </c>
      <c r="F260" s="3">
        <v>2.54</v>
      </c>
      <c r="G260" s="3">
        <v>2.35</v>
      </c>
      <c r="H260" s="3">
        <v>2.91</v>
      </c>
      <c r="I260" s="16">
        <f t="shared" ref="I260:I321" si="4">IF(J260=0,"",PI()*((G260+H260)/4)^2*F260)</f>
        <v>13.798602213265676</v>
      </c>
      <c r="J260" s="2">
        <f>(90+85)/2</f>
        <v>87.5</v>
      </c>
    </row>
    <row r="261" spans="1:10" x14ac:dyDescent="0.2">
      <c r="A261" t="s">
        <v>37</v>
      </c>
      <c r="B261" t="s">
        <v>35</v>
      </c>
      <c r="C261" t="s">
        <v>71</v>
      </c>
      <c r="D261">
        <v>4</v>
      </c>
      <c r="E261" s="18">
        <v>44901</v>
      </c>
      <c r="F261" s="3">
        <v>3.19</v>
      </c>
      <c r="G261" s="3">
        <v>1.28</v>
      </c>
      <c r="H261" s="3">
        <v>1.45</v>
      </c>
      <c r="I261" s="16">
        <f t="shared" si="4"/>
        <v>4.6681614426579117</v>
      </c>
      <c r="J261" s="2">
        <f>100</f>
        <v>100</v>
      </c>
    </row>
    <row r="262" spans="1:10" x14ac:dyDescent="0.2">
      <c r="A262" t="s">
        <v>37</v>
      </c>
      <c r="B262" t="s">
        <v>35</v>
      </c>
      <c r="C262" t="s">
        <v>71</v>
      </c>
      <c r="D262">
        <v>5</v>
      </c>
      <c r="E262" s="18">
        <v>44901</v>
      </c>
      <c r="F262" s="3">
        <v>3.28</v>
      </c>
      <c r="G262" s="3">
        <v>1.91</v>
      </c>
      <c r="H262" s="3">
        <v>1.55</v>
      </c>
      <c r="I262" s="16">
        <f t="shared" si="4"/>
        <v>7.7100275754016918</v>
      </c>
      <c r="J262" s="2">
        <f>(95+85)/2</f>
        <v>90</v>
      </c>
    </row>
    <row r="263" spans="1:10" x14ac:dyDescent="0.2">
      <c r="A263" t="s">
        <v>37</v>
      </c>
      <c r="B263" t="s">
        <v>35</v>
      </c>
      <c r="C263" t="s">
        <v>71</v>
      </c>
      <c r="D263">
        <v>6</v>
      </c>
      <c r="E263" s="18">
        <v>44901</v>
      </c>
      <c r="F263" s="3">
        <v>1.9</v>
      </c>
      <c r="G263" s="3">
        <v>1.76</v>
      </c>
      <c r="H263" s="3">
        <v>1.4</v>
      </c>
      <c r="I263" s="16">
        <f t="shared" si="4"/>
        <v>3.7252691527002413</v>
      </c>
      <c r="J263" s="2">
        <f>(100+95)/2</f>
        <v>97.5</v>
      </c>
    </row>
    <row r="264" spans="1:10" x14ac:dyDescent="0.2">
      <c r="A264" t="s">
        <v>37</v>
      </c>
      <c r="B264" t="s">
        <v>35</v>
      </c>
      <c r="C264" t="s">
        <v>71</v>
      </c>
      <c r="D264">
        <v>7</v>
      </c>
      <c r="E264" s="18">
        <v>44901</v>
      </c>
      <c r="F264" s="3">
        <v>2.75</v>
      </c>
      <c r="G264" s="3">
        <v>2.29</v>
      </c>
      <c r="H264" s="3">
        <v>1.54</v>
      </c>
      <c r="I264" s="16">
        <f t="shared" si="4"/>
        <v>7.92063739435432</v>
      </c>
      <c r="J264" s="2">
        <f>(90+95)/2</f>
        <v>92.5</v>
      </c>
    </row>
    <row r="265" spans="1:10" x14ac:dyDescent="0.2">
      <c r="A265" t="s">
        <v>37</v>
      </c>
      <c r="B265" t="s">
        <v>35</v>
      </c>
      <c r="C265" t="s">
        <v>71</v>
      </c>
      <c r="D265">
        <v>8</v>
      </c>
      <c r="E265" s="18">
        <v>44901</v>
      </c>
      <c r="F265" s="3">
        <v>2.37</v>
      </c>
      <c r="G265" s="3">
        <v>1.52</v>
      </c>
      <c r="H265" s="3">
        <v>1.1499999999999999</v>
      </c>
      <c r="I265" s="16">
        <f t="shared" si="4"/>
        <v>3.3174222929736108</v>
      </c>
      <c r="J265" s="2">
        <f>(85+90)/2</f>
        <v>87.5</v>
      </c>
    </row>
    <row r="266" spans="1:10" x14ac:dyDescent="0.2">
      <c r="A266" t="s">
        <v>37</v>
      </c>
      <c r="B266" t="s">
        <v>35</v>
      </c>
      <c r="C266" t="s">
        <v>72</v>
      </c>
      <c r="D266">
        <v>1</v>
      </c>
      <c r="E266" s="18">
        <v>44901</v>
      </c>
      <c r="F266" s="3">
        <v>2.65</v>
      </c>
      <c r="G266" s="3">
        <v>2.64</v>
      </c>
      <c r="H266" s="3">
        <v>2.92</v>
      </c>
      <c r="I266" s="16">
        <f t="shared" si="4"/>
        <v>16.085158589902228</v>
      </c>
      <c r="J266" s="2">
        <f>100</f>
        <v>100</v>
      </c>
    </row>
    <row r="267" spans="1:10" x14ac:dyDescent="0.2">
      <c r="A267" t="s">
        <v>37</v>
      </c>
      <c r="B267" t="s">
        <v>35</v>
      </c>
      <c r="C267" t="s">
        <v>72</v>
      </c>
      <c r="D267">
        <v>2</v>
      </c>
      <c r="E267" s="18">
        <v>44901</v>
      </c>
      <c r="F267" s="3">
        <v>3.03</v>
      </c>
      <c r="G267" s="3">
        <v>1.51</v>
      </c>
      <c r="H267" s="3">
        <v>1.83</v>
      </c>
      <c r="I267" s="16">
        <f t="shared" si="4"/>
        <v>6.6369027218344039</v>
      </c>
      <c r="J267" s="2">
        <f>100</f>
        <v>100</v>
      </c>
    </row>
    <row r="268" spans="1:10" x14ac:dyDescent="0.2">
      <c r="A268" t="s">
        <v>37</v>
      </c>
      <c r="B268" t="s">
        <v>35</v>
      </c>
      <c r="C268" t="s">
        <v>72</v>
      </c>
      <c r="D268">
        <v>3</v>
      </c>
      <c r="E268" s="18">
        <v>44901</v>
      </c>
      <c r="F268" s="3">
        <v>2.83</v>
      </c>
      <c r="G268" s="3">
        <v>2.13</v>
      </c>
      <c r="H268" s="3">
        <v>1.52</v>
      </c>
      <c r="I268" s="16">
        <f t="shared" si="4"/>
        <v>7.4029029250427225</v>
      </c>
      <c r="J268" s="2">
        <f>(75+80)/2</f>
        <v>77.5</v>
      </c>
    </row>
    <row r="269" spans="1:10" x14ac:dyDescent="0.2">
      <c r="A269" t="s">
        <v>37</v>
      </c>
      <c r="B269" t="s">
        <v>35</v>
      </c>
      <c r="C269" t="s">
        <v>72</v>
      </c>
      <c r="D269">
        <v>4</v>
      </c>
      <c r="E269" s="18">
        <v>44901</v>
      </c>
      <c r="F269" s="3">
        <v>2.92</v>
      </c>
      <c r="G269" s="3">
        <v>1.2</v>
      </c>
      <c r="H269" s="3">
        <v>1.72</v>
      </c>
      <c r="I269" s="16">
        <f t="shared" si="4"/>
        <v>4.8885317972861611</v>
      </c>
      <c r="J269" s="2">
        <f>100</f>
        <v>100</v>
      </c>
    </row>
    <row r="270" spans="1:10" x14ac:dyDescent="0.2">
      <c r="A270" t="s">
        <v>37</v>
      </c>
      <c r="B270" t="s">
        <v>35</v>
      </c>
      <c r="C270" t="s">
        <v>72</v>
      </c>
      <c r="D270">
        <v>5</v>
      </c>
      <c r="E270" s="18">
        <v>44901</v>
      </c>
      <c r="F270" s="3">
        <v>3.1</v>
      </c>
      <c r="G270" s="3">
        <v>1.67</v>
      </c>
      <c r="H270" s="3">
        <v>1.8</v>
      </c>
      <c r="I270" s="16">
        <f t="shared" si="4"/>
        <v>7.329098077880559</v>
      </c>
      <c r="J270" s="2">
        <f>(100+95)/2</f>
        <v>97.5</v>
      </c>
    </row>
    <row r="271" spans="1:10" x14ac:dyDescent="0.2">
      <c r="A271" t="s">
        <v>37</v>
      </c>
      <c r="B271" t="s">
        <v>35</v>
      </c>
      <c r="C271" t="s">
        <v>72</v>
      </c>
      <c r="D271">
        <v>6</v>
      </c>
      <c r="E271" s="18">
        <v>44901</v>
      </c>
      <c r="F271" s="3">
        <v>3.24</v>
      </c>
      <c r="G271" s="3">
        <v>2</v>
      </c>
      <c r="H271" s="3">
        <v>2.56</v>
      </c>
      <c r="I271" s="16">
        <f t="shared" si="4"/>
        <v>13.22831675284116</v>
      </c>
      <c r="J271" s="2">
        <f>100</f>
        <v>100</v>
      </c>
    </row>
    <row r="272" spans="1:10" x14ac:dyDescent="0.2">
      <c r="A272" t="s">
        <v>37</v>
      </c>
      <c r="B272" t="s">
        <v>35</v>
      </c>
      <c r="C272" t="s">
        <v>72</v>
      </c>
      <c r="D272">
        <v>7</v>
      </c>
      <c r="E272" s="18">
        <v>44901</v>
      </c>
      <c r="F272" s="3">
        <v>3.39</v>
      </c>
      <c r="G272" s="3">
        <v>1.73</v>
      </c>
      <c r="H272" s="3">
        <v>1.73</v>
      </c>
      <c r="I272" s="16">
        <f t="shared" si="4"/>
        <v>7.9685955733572369</v>
      </c>
      <c r="J272" s="2">
        <f>100</f>
        <v>100</v>
      </c>
    </row>
    <row r="273" spans="1:10" x14ac:dyDescent="0.2">
      <c r="A273" t="s">
        <v>37</v>
      </c>
      <c r="B273" t="s">
        <v>35</v>
      </c>
      <c r="C273" t="s">
        <v>72</v>
      </c>
      <c r="D273">
        <v>8</v>
      </c>
      <c r="E273" s="18">
        <v>44901</v>
      </c>
      <c r="F273" s="3">
        <v>2.64</v>
      </c>
      <c r="G273" s="3">
        <v>2.46</v>
      </c>
      <c r="H273" s="3">
        <v>2.23</v>
      </c>
      <c r="I273" s="16">
        <f t="shared" si="4"/>
        <v>11.401959717658363</v>
      </c>
      <c r="J273" s="2">
        <f>100</f>
        <v>100</v>
      </c>
    </row>
    <row r="274" spans="1:10" x14ac:dyDescent="0.2">
      <c r="A274" t="s">
        <v>37</v>
      </c>
      <c r="B274" t="s">
        <v>35</v>
      </c>
      <c r="C274" t="s">
        <v>73</v>
      </c>
      <c r="D274">
        <v>1</v>
      </c>
      <c r="E274" s="18">
        <v>44901</v>
      </c>
      <c r="F274" s="3">
        <v>2.89</v>
      </c>
      <c r="G274" s="3">
        <v>1.65</v>
      </c>
      <c r="H274" s="3">
        <v>2.68</v>
      </c>
      <c r="I274" s="16">
        <f t="shared" si="4"/>
        <v>10.639066549584447</v>
      </c>
      <c r="J274" s="2">
        <f>100</f>
        <v>100</v>
      </c>
    </row>
    <row r="275" spans="1:10" x14ac:dyDescent="0.2">
      <c r="A275" t="s">
        <v>37</v>
      </c>
      <c r="B275" t="s">
        <v>35</v>
      </c>
      <c r="C275" t="s">
        <v>73</v>
      </c>
      <c r="D275">
        <v>2</v>
      </c>
      <c r="E275" s="18">
        <v>44901</v>
      </c>
      <c r="F275" s="3">
        <v>2.44</v>
      </c>
      <c r="G275" s="3">
        <v>2.08</v>
      </c>
      <c r="H275" s="3">
        <v>2.12</v>
      </c>
      <c r="I275" s="16">
        <f t="shared" si="4"/>
        <v>8.4511983974219014</v>
      </c>
      <c r="J275" s="2">
        <f>(100+95)/2</f>
        <v>97.5</v>
      </c>
    </row>
    <row r="276" spans="1:10" x14ac:dyDescent="0.2">
      <c r="A276" t="s">
        <v>37</v>
      </c>
      <c r="B276" t="s">
        <v>35</v>
      </c>
      <c r="C276" t="s">
        <v>73</v>
      </c>
      <c r="D276">
        <v>3</v>
      </c>
      <c r="E276" s="18">
        <v>44901</v>
      </c>
      <c r="F276" s="3">
        <v>2.86</v>
      </c>
      <c r="G276" s="3">
        <v>2.2000000000000002</v>
      </c>
      <c r="H276" s="3">
        <v>2.3199999999999998</v>
      </c>
      <c r="I276" s="16">
        <f t="shared" si="4"/>
        <v>11.472889025794784</v>
      </c>
      <c r="J276" s="2">
        <f>(95+100)/2</f>
        <v>97.5</v>
      </c>
    </row>
    <row r="277" spans="1:10" x14ac:dyDescent="0.2">
      <c r="A277" t="s">
        <v>37</v>
      </c>
      <c r="B277" t="s">
        <v>35</v>
      </c>
      <c r="C277" t="s">
        <v>73</v>
      </c>
      <c r="D277">
        <v>4</v>
      </c>
      <c r="E277" s="18">
        <v>44901</v>
      </c>
      <c r="F277" s="3">
        <v>3.17</v>
      </c>
      <c r="G277" s="3">
        <v>2.5499999999999998</v>
      </c>
      <c r="H277" s="3">
        <v>2.3199999999999998</v>
      </c>
      <c r="I277" s="16">
        <f t="shared" si="4"/>
        <v>14.762063688423641</v>
      </c>
      <c r="J277" s="2">
        <f>100</f>
        <v>100</v>
      </c>
    </row>
    <row r="278" spans="1:10" x14ac:dyDescent="0.2">
      <c r="A278" t="s">
        <v>37</v>
      </c>
      <c r="B278" t="s">
        <v>35</v>
      </c>
      <c r="C278" t="s">
        <v>73</v>
      </c>
      <c r="D278">
        <v>5</v>
      </c>
      <c r="E278" s="18">
        <v>44901</v>
      </c>
      <c r="F278" s="3">
        <v>2.9</v>
      </c>
      <c r="G278" s="3">
        <v>2.34</v>
      </c>
      <c r="H278" s="3">
        <v>1.65</v>
      </c>
      <c r="I278" s="16">
        <f t="shared" si="4"/>
        <v>9.065122543300193</v>
      </c>
      <c r="J278" s="2">
        <f>(90+95)/2</f>
        <v>92.5</v>
      </c>
    </row>
    <row r="279" spans="1:10" x14ac:dyDescent="0.2">
      <c r="A279" t="s">
        <v>37</v>
      </c>
      <c r="B279" t="s">
        <v>35</v>
      </c>
      <c r="C279" t="s">
        <v>73</v>
      </c>
      <c r="D279">
        <v>6</v>
      </c>
      <c r="E279" s="18">
        <v>44901</v>
      </c>
      <c r="F279" s="3">
        <v>3.46</v>
      </c>
      <c r="G279" s="3">
        <v>1.68</v>
      </c>
      <c r="H279" s="3">
        <v>2.2000000000000002</v>
      </c>
      <c r="I279" s="16">
        <f t="shared" si="4"/>
        <v>10.22749886605872</v>
      </c>
      <c r="J279" s="2">
        <f>100</f>
        <v>100</v>
      </c>
    </row>
    <row r="280" spans="1:10" x14ac:dyDescent="0.2">
      <c r="A280" t="s">
        <v>37</v>
      </c>
      <c r="B280" t="s">
        <v>35</v>
      </c>
      <c r="C280" t="s">
        <v>73</v>
      </c>
      <c r="D280">
        <v>7</v>
      </c>
      <c r="E280" s="18">
        <v>44901</v>
      </c>
      <c r="F280" s="3">
        <v>3.06</v>
      </c>
      <c r="G280" s="3">
        <v>1.81</v>
      </c>
      <c r="H280" s="3">
        <v>1.78</v>
      </c>
      <c r="I280" s="16">
        <f t="shared" si="4"/>
        <v>7.7435519033072291</v>
      </c>
      <c r="J280" s="2">
        <f>(90+90)/2</f>
        <v>90</v>
      </c>
    </row>
    <row r="281" spans="1:10" x14ac:dyDescent="0.2">
      <c r="A281" t="s">
        <v>37</v>
      </c>
      <c r="B281" t="s">
        <v>35</v>
      </c>
      <c r="C281" t="s">
        <v>73</v>
      </c>
      <c r="D281">
        <v>8</v>
      </c>
      <c r="E281" s="18">
        <v>44901</v>
      </c>
      <c r="F281" s="3">
        <v>2.94</v>
      </c>
      <c r="G281" s="3">
        <v>2.02</v>
      </c>
      <c r="H281" s="3">
        <v>1.68</v>
      </c>
      <c r="I281" s="16">
        <f t="shared" si="4"/>
        <v>7.9027941298296351</v>
      </c>
      <c r="J281" s="2">
        <f>100</f>
        <v>100</v>
      </c>
    </row>
    <row r="282" spans="1:10" x14ac:dyDescent="0.2">
      <c r="A282" t="s">
        <v>37</v>
      </c>
      <c r="B282" t="s">
        <v>35</v>
      </c>
      <c r="C282" t="s">
        <v>74</v>
      </c>
      <c r="D282">
        <v>1</v>
      </c>
      <c r="E282" s="18">
        <v>44901</v>
      </c>
      <c r="F282" s="3">
        <v>3.49</v>
      </c>
      <c r="G282" s="3">
        <v>1.4</v>
      </c>
      <c r="H282" s="3">
        <v>1.44</v>
      </c>
      <c r="I282" s="16">
        <f t="shared" si="4"/>
        <v>5.5270322297944059</v>
      </c>
      <c r="J282" s="2">
        <f>(100+95)/2</f>
        <v>97.5</v>
      </c>
    </row>
    <row r="283" spans="1:10" x14ac:dyDescent="0.2">
      <c r="A283" t="s">
        <v>37</v>
      </c>
      <c r="B283" t="s">
        <v>35</v>
      </c>
      <c r="C283" t="s">
        <v>74</v>
      </c>
      <c r="D283">
        <v>2</v>
      </c>
      <c r="E283" s="18">
        <v>44901</v>
      </c>
      <c r="F283" s="3">
        <v>2.72</v>
      </c>
      <c r="G283" s="3">
        <v>1.59</v>
      </c>
      <c r="H283" s="3">
        <v>1.56</v>
      </c>
      <c r="I283" s="16">
        <f t="shared" si="4"/>
        <v>5.2993170278916049</v>
      </c>
      <c r="J283" s="2">
        <f>(100+95)/2</f>
        <v>97.5</v>
      </c>
    </row>
    <row r="284" spans="1:10" x14ac:dyDescent="0.2">
      <c r="A284" t="s">
        <v>37</v>
      </c>
      <c r="B284" t="s">
        <v>35</v>
      </c>
      <c r="C284" t="s">
        <v>74</v>
      </c>
      <c r="D284">
        <v>3</v>
      </c>
      <c r="E284" s="18">
        <v>44901</v>
      </c>
      <c r="F284" s="3">
        <v>2.6</v>
      </c>
      <c r="G284" s="3">
        <v>1.67</v>
      </c>
      <c r="H284" s="3">
        <v>2.17</v>
      </c>
      <c r="I284" s="16">
        <f t="shared" si="4"/>
        <v>7.5277586528257183</v>
      </c>
      <c r="J284" s="2">
        <f>(95+100)/2</f>
        <v>97.5</v>
      </c>
    </row>
    <row r="285" spans="1:10" x14ac:dyDescent="0.2">
      <c r="A285" t="s">
        <v>37</v>
      </c>
      <c r="B285" t="s">
        <v>35</v>
      </c>
      <c r="C285" t="s">
        <v>74</v>
      </c>
      <c r="D285">
        <v>4</v>
      </c>
      <c r="E285" s="18">
        <v>44901</v>
      </c>
      <c r="F285" s="3">
        <v>3.74</v>
      </c>
      <c r="G285" s="3">
        <v>1.71</v>
      </c>
      <c r="H285" s="3">
        <v>1.57</v>
      </c>
      <c r="I285" s="16">
        <f t="shared" si="4"/>
        <v>7.9004018070239272</v>
      </c>
      <c r="J285" s="2">
        <f>100</f>
        <v>100</v>
      </c>
    </row>
    <row r="286" spans="1:10" x14ac:dyDescent="0.2">
      <c r="A286" t="s">
        <v>37</v>
      </c>
      <c r="B286" t="s">
        <v>35</v>
      </c>
      <c r="C286" t="s">
        <v>74</v>
      </c>
      <c r="D286">
        <v>5</v>
      </c>
      <c r="E286" s="18">
        <v>44901</v>
      </c>
      <c r="F286" s="3">
        <v>2.11</v>
      </c>
      <c r="G286" s="3">
        <v>1.26</v>
      </c>
      <c r="H286" s="3">
        <v>1.1200000000000001</v>
      </c>
      <c r="I286" s="16">
        <f t="shared" si="4"/>
        <v>2.3467469356848367</v>
      </c>
      <c r="J286" s="2">
        <f>100</f>
        <v>100</v>
      </c>
    </row>
    <row r="287" spans="1:10" x14ac:dyDescent="0.2">
      <c r="A287" t="s">
        <v>37</v>
      </c>
      <c r="B287" t="s">
        <v>35</v>
      </c>
      <c r="C287" t="s">
        <v>74</v>
      </c>
      <c r="D287">
        <v>6</v>
      </c>
      <c r="E287" s="18">
        <v>44901</v>
      </c>
      <c r="F287" s="3">
        <v>3.02</v>
      </c>
      <c r="G287" s="3">
        <v>2.0699999999999998</v>
      </c>
      <c r="H287" s="3">
        <v>2.02</v>
      </c>
      <c r="I287" s="16">
        <f t="shared" si="4"/>
        <v>9.9193553579322842</v>
      </c>
      <c r="J287" s="2">
        <f>(95+100)/2</f>
        <v>97.5</v>
      </c>
    </row>
    <row r="288" spans="1:10" x14ac:dyDescent="0.2">
      <c r="A288" t="s">
        <v>37</v>
      </c>
      <c r="B288" t="s">
        <v>35</v>
      </c>
      <c r="C288" t="s">
        <v>74</v>
      </c>
      <c r="D288">
        <v>7</v>
      </c>
      <c r="E288" s="18">
        <v>44901</v>
      </c>
      <c r="F288" s="3">
        <v>2.98</v>
      </c>
      <c r="G288" s="3">
        <v>1.1499999999999999</v>
      </c>
      <c r="H288" s="3">
        <v>1.31</v>
      </c>
      <c r="I288" s="16">
        <f t="shared" si="4"/>
        <v>3.5409220665839181</v>
      </c>
      <c r="J288" s="2">
        <f>(90+90)/2</f>
        <v>90</v>
      </c>
    </row>
    <row r="289" spans="1:10" x14ac:dyDescent="0.2">
      <c r="A289" t="s">
        <v>37</v>
      </c>
      <c r="B289" t="s">
        <v>35</v>
      </c>
      <c r="C289" t="s">
        <v>74</v>
      </c>
      <c r="D289">
        <v>8</v>
      </c>
      <c r="E289" s="18">
        <v>44901</v>
      </c>
      <c r="F289" s="3">
        <v>2.27</v>
      </c>
      <c r="G289" s="3">
        <v>2.4700000000000002</v>
      </c>
      <c r="H289" s="3">
        <v>1.8</v>
      </c>
      <c r="I289" s="16">
        <f t="shared" si="4"/>
        <v>8.1266489034097997</v>
      </c>
      <c r="J289" s="2">
        <f>100</f>
        <v>100</v>
      </c>
    </row>
    <row r="290" spans="1:10" x14ac:dyDescent="0.2">
      <c r="A290" t="s">
        <v>37</v>
      </c>
      <c r="B290" t="s">
        <v>35</v>
      </c>
      <c r="C290" t="s">
        <v>75</v>
      </c>
      <c r="D290">
        <v>1</v>
      </c>
      <c r="E290" s="18">
        <v>44901</v>
      </c>
      <c r="F290" s="3">
        <v>3.01</v>
      </c>
      <c r="G290" s="3">
        <v>2.6</v>
      </c>
      <c r="H290" s="3">
        <v>1.59</v>
      </c>
      <c r="I290" s="16">
        <f t="shared" si="4"/>
        <v>10.375867844057513</v>
      </c>
      <c r="J290" s="2">
        <f>100</f>
        <v>100</v>
      </c>
    </row>
    <row r="291" spans="1:10" x14ac:dyDescent="0.2">
      <c r="A291" t="s">
        <v>37</v>
      </c>
      <c r="B291" t="s">
        <v>35</v>
      </c>
      <c r="C291" t="s">
        <v>75</v>
      </c>
      <c r="D291">
        <v>2</v>
      </c>
      <c r="E291" s="18">
        <v>44901</v>
      </c>
      <c r="F291" s="3">
        <v>2.85</v>
      </c>
      <c r="G291" s="3">
        <v>1.94</v>
      </c>
      <c r="H291" s="3">
        <v>1.68</v>
      </c>
      <c r="I291" s="16">
        <f t="shared" si="4"/>
        <v>7.3331723308531842</v>
      </c>
      <c r="J291" s="2">
        <f>(95+90)/2</f>
        <v>92.5</v>
      </c>
    </row>
    <row r="292" spans="1:10" x14ac:dyDescent="0.2">
      <c r="A292" t="s">
        <v>37</v>
      </c>
      <c r="B292" t="s">
        <v>35</v>
      </c>
      <c r="C292" t="s">
        <v>75</v>
      </c>
      <c r="D292">
        <v>3</v>
      </c>
      <c r="E292" s="18">
        <v>44901</v>
      </c>
      <c r="F292" s="3">
        <v>2.65</v>
      </c>
      <c r="G292" s="3">
        <v>2.54</v>
      </c>
      <c r="H292" s="3">
        <v>2.7</v>
      </c>
      <c r="I292" s="16">
        <f t="shared" si="4"/>
        <v>14.286910954987428</v>
      </c>
      <c r="J292" s="2">
        <f>(85+90)/2</f>
        <v>87.5</v>
      </c>
    </row>
    <row r="293" spans="1:10" x14ac:dyDescent="0.2">
      <c r="A293" t="s">
        <v>37</v>
      </c>
      <c r="B293" t="s">
        <v>35</v>
      </c>
      <c r="C293" t="s">
        <v>75</v>
      </c>
      <c r="D293">
        <v>4</v>
      </c>
      <c r="E293" s="18">
        <v>44901</v>
      </c>
      <c r="F293" s="3">
        <v>2.46</v>
      </c>
      <c r="G293" s="3">
        <v>2.0299999999999998</v>
      </c>
      <c r="H293" s="3">
        <v>1.81</v>
      </c>
      <c r="I293" s="16">
        <f t="shared" si="4"/>
        <v>7.1224178022889486</v>
      </c>
      <c r="J293" s="2">
        <f>100</f>
        <v>100</v>
      </c>
    </row>
    <row r="294" spans="1:10" x14ac:dyDescent="0.2">
      <c r="A294" t="s">
        <v>37</v>
      </c>
      <c r="B294" t="s">
        <v>35</v>
      </c>
      <c r="C294" t="s">
        <v>75</v>
      </c>
      <c r="D294">
        <v>5</v>
      </c>
      <c r="E294" s="18">
        <v>44901</v>
      </c>
      <c r="F294" s="3">
        <v>2.99</v>
      </c>
      <c r="G294" s="3">
        <v>2.54</v>
      </c>
      <c r="H294" s="3">
        <v>1.97</v>
      </c>
      <c r="I294" s="16">
        <f t="shared" si="4"/>
        <v>11.941370194532027</v>
      </c>
      <c r="J294" s="2">
        <f>(90+100)/2</f>
        <v>95</v>
      </c>
    </row>
    <row r="295" spans="1:10" x14ac:dyDescent="0.2">
      <c r="A295" t="s">
        <v>37</v>
      </c>
      <c r="B295" t="s">
        <v>35</v>
      </c>
      <c r="C295" t="s">
        <v>75</v>
      </c>
      <c r="D295">
        <v>6</v>
      </c>
      <c r="E295" s="18">
        <v>44901</v>
      </c>
      <c r="F295" s="3">
        <v>1.95</v>
      </c>
      <c r="G295" s="3">
        <v>1</v>
      </c>
      <c r="H295" s="3">
        <v>1.64</v>
      </c>
      <c r="I295" s="16">
        <f t="shared" si="4"/>
        <v>2.668531631812241</v>
      </c>
      <c r="J295" s="2">
        <f>(40+50)/2</f>
        <v>45</v>
      </c>
    </row>
    <row r="296" spans="1:10" x14ac:dyDescent="0.2">
      <c r="A296" t="s">
        <v>37</v>
      </c>
      <c r="B296" t="s">
        <v>35</v>
      </c>
      <c r="C296" t="s">
        <v>75</v>
      </c>
      <c r="D296">
        <v>7</v>
      </c>
      <c r="E296" s="18">
        <v>44901</v>
      </c>
      <c r="F296" s="3">
        <v>2.36</v>
      </c>
      <c r="G296" s="3">
        <v>1.6</v>
      </c>
      <c r="H296" s="3">
        <v>1.4</v>
      </c>
      <c r="I296" s="16">
        <f t="shared" si="4"/>
        <v>4.1704642476404503</v>
      </c>
      <c r="J296" s="2">
        <f>(90+95)/2</f>
        <v>92.5</v>
      </c>
    </row>
    <row r="297" spans="1:10" x14ac:dyDescent="0.2">
      <c r="A297" t="s">
        <v>37</v>
      </c>
      <c r="B297" t="s">
        <v>35</v>
      </c>
      <c r="C297" t="s">
        <v>75</v>
      </c>
      <c r="D297">
        <v>8</v>
      </c>
      <c r="E297" s="18">
        <v>44901</v>
      </c>
      <c r="F297" s="3">
        <v>2.74</v>
      </c>
      <c r="G297" s="3">
        <v>2.56</v>
      </c>
      <c r="H297" s="3">
        <v>1.77</v>
      </c>
      <c r="I297" s="16">
        <f t="shared" si="4"/>
        <v>10.086865863619858</v>
      </c>
      <c r="J297" s="2">
        <f>(95+100)/2</f>
        <v>97.5</v>
      </c>
    </row>
    <row r="298" spans="1:10" x14ac:dyDescent="0.2">
      <c r="A298" t="s">
        <v>37</v>
      </c>
      <c r="B298" t="s">
        <v>35</v>
      </c>
      <c r="C298" t="s">
        <v>76</v>
      </c>
      <c r="D298">
        <v>1</v>
      </c>
      <c r="E298" s="18">
        <v>44901</v>
      </c>
      <c r="F298" s="3">
        <v>2.96</v>
      </c>
      <c r="G298" s="3">
        <v>2.85</v>
      </c>
      <c r="H298" s="3">
        <v>1.99</v>
      </c>
      <c r="I298" s="16">
        <f t="shared" si="4"/>
        <v>13.614833180197614</v>
      </c>
      <c r="J298" s="2">
        <f>100</f>
        <v>100</v>
      </c>
    </row>
    <row r="299" spans="1:10" x14ac:dyDescent="0.2">
      <c r="A299" t="s">
        <v>37</v>
      </c>
      <c r="B299" t="s">
        <v>35</v>
      </c>
      <c r="C299" t="s">
        <v>76</v>
      </c>
      <c r="D299">
        <v>2</v>
      </c>
      <c r="E299" s="18">
        <v>44901</v>
      </c>
      <c r="F299" s="3">
        <v>2.93</v>
      </c>
      <c r="G299" s="3">
        <v>2.3199999999999998</v>
      </c>
      <c r="H299" s="3">
        <v>1.91</v>
      </c>
      <c r="I299" s="16">
        <f t="shared" si="4"/>
        <v>10.293859709428201</v>
      </c>
      <c r="J299" s="2">
        <f>100</f>
        <v>100</v>
      </c>
    </row>
    <row r="300" spans="1:10" x14ac:dyDescent="0.2">
      <c r="A300" t="s">
        <v>37</v>
      </c>
      <c r="B300" t="s">
        <v>35</v>
      </c>
      <c r="C300" t="s">
        <v>76</v>
      </c>
      <c r="D300">
        <v>3</v>
      </c>
      <c r="E300" s="18">
        <v>44901</v>
      </c>
      <c r="F300" s="3">
        <v>2.61</v>
      </c>
      <c r="G300" s="3">
        <v>2.69</v>
      </c>
      <c r="H300" s="3">
        <v>2.65</v>
      </c>
      <c r="I300" s="16">
        <f t="shared" si="4"/>
        <v>14.613455163985019</v>
      </c>
      <c r="J300" s="2">
        <f>(100+95)/2</f>
        <v>97.5</v>
      </c>
    </row>
    <row r="301" spans="1:10" x14ac:dyDescent="0.2">
      <c r="A301" t="s">
        <v>37</v>
      </c>
      <c r="B301" t="s">
        <v>35</v>
      </c>
      <c r="C301" t="s">
        <v>76</v>
      </c>
      <c r="D301">
        <v>4</v>
      </c>
      <c r="E301" s="18">
        <v>44901</v>
      </c>
      <c r="F301" s="3">
        <v>2.66</v>
      </c>
      <c r="G301" s="3">
        <v>1.81</v>
      </c>
      <c r="H301" s="3">
        <v>1.74</v>
      </c>
      <c r="I301" s="16">
        <f t="shared" si="4"/>
        <v>6.5821569355538676</v>
      </c>
      <c r="J301" s="2">
        <f>(90+100)/2</f>
        <v>95</v>
      </c>
    </row>
    <row r="302" spans="1:10" x14ac:dyDescent="0.2">
      <c r="A302" t="s">
        <v>37</v>
      </c>
      <c r="B302" t="s">
        <v>35</v>
      </c>
      <c r="C302" t="s">
        <v>76</v>
      </c>
      <c r="D302">
        <v>5</v>
      </c>
      <c r="E302" s="18">
        <v>44901</v>
      </c>
      <c r="F302" s="3">
        <v>2.5</v>
      </c>
      <c r="G302" s="3">
        <v>1.72</v>
      </c>
      <c r="H302" s="3">
        <v>1.7</v>
      </c>
      <c r="I302" s="16">
        <f t="shared" si="4"/>
        <v>5.7414569239761963</v>
      </c>
      <c r="J302" s="2">
        <f>(85+75)/2</f>
        <v>80</v>
      </c>
    </row>
    <row r="303" spans="1:10" x14ac:dyDescent="0.2">
      <c r="A303" t="s">
        <v>37</v>
      </c>
      <c r="B303" t="s">
        <v>35</v>
      </c>
      <c r="C303" t="s">
        <v>76</v>
      </c>
      <c r="D303">
        <v>6</v>
      </c>
      <c r="E303" s="18">
        <v>44901</v>
      </c>
      <c r="F303" s="3">
        <v>2.23</v>
      </c>
      <c r="G303" s="3">
        <v>2.92</v>
      </c>
      <c r="H303" s="3">
        <v>1.61</v>
      </c>
      <c r="I303" s="16">
        <f t="shared" si="4"/>
        <v>8.9852705229789525</v>
      </c>
      <c r="J303" s="2">
        <f>100</f>
        <v>100</v>
      </c>
    </row>
    <row r="304" spans="1:10" x14ac:dyDescent="0.2">
      <c r="A304" t="s">
        <v>37</v>
      </c>
      <c r="B304" t="s">
        <v>35</v>
      </c>
      <c r="C304" t="s">
        <v>76</v>
      </c>
      <c r="D304">
        <v>7</v>
      </c>
      <c r="E304" s="18">
        <v>44901</v>
      </c>
      <c r="F304" s="3">
        <v>2.37</v>
      </c>
      <c r="G304" s="3">
        <v>1.69</v>
      </c>
      <c r="H304" s="3">
        <v>1.8</v>
      </c>
      <c r="I304" s="16">
        <f t="shared" si="4"/>
        <v>5.6679901907233772</v>
      </c>
      <c r="J304" s="2">
        <f>(95+100)/2</f>
        <v>97.5</v>
      </c>
    </row>
    <row r="305" spans="1:10" x14ac:dyDescent="0.2">
      <c r="A305" t="s">
        <v>37</v>
      </c>
      <c r="B305" t="s">
        <v>35</v>
      </c>
      <c r="C305" t="s">
        <v>76</v>
      </c>
      <c r="D305">
        <v>8</v>
      </c>
      <c r="E305" s="18">
        <v>44901</v>
      </c>
      <c r="F305" s="3">
        <v>2.83</v>
      </c>
      <c r="G305" s="3">
        <v>2.2999999999999998</v>
      </c>
      <c r="H305" s="3">
        <v>2.04</v>
      </c>
      <c r="I305" s="16">
        <f t="shared" si="4"/>
        <v>10.466362794890951</v>
      </c>
      <c r="J305" s="2">
        <f>(100+95)/2</f>
        <v>97.5</v>
      </c>
    </row>
    <row r="306" spans="1:10" x14ac:dyDescent="0.2">
      <c r="A306" t="s">
        <v>37</v>
      </c>
      <c r="B306" t="s">
        <v>35</v>
      </c>
      <c r="C306" t="s">
        <v>77</v>
      </c>
      <c r="D306">
        <v>1</v>
      </c>
      <c r="E306" s="18">
        <v>44901</v>
      </c>
      <c r="F306" s="3">
        <v>2.46</v>
      </c>
      <c r="G306" s="3">
        <v>1.91</v>
      </c>
      <c r="H306" s="3">
        <v>2</v>
      </c>
      <c r="I306" s="16">
        <f t="shared" si="4"/>
        <v>7.384456082029466</v>
      </c>
      <c r="J306" s="2">
        <f>(100+95)/2</f>
        <v>97.5</v>
      </c>
    </row>
    <row r="307" spans="1:10" x14ac:dyDescent="0.2">
      <c r="A307" t="s">
        <v>37</v>
      </c>
      <c r="B307" t="s">
        <v>35</v>
      </c>
      <c r="C307" t="s">
        <v>77</v>
      </c>
      <c r="D307">
        <v>2</v>
      </c>
      <c r="E307" s="18">
        <v>44901</v>
      </c>
      <c r="F307" s="3">
        <v>2.82</v>
      </c>
      <c r="G307" s="3">
        <v>1.9</v>
      </c>
      <c r="H307" s="3">
        <v>1.62</v>
      </c>
      <c r="I307" s="16">
        <f t="shared" si="4"/>
        <v>6.8606351696506183</v>
      </c>
      <c r="J307" s="2">
        <f>(100+95)/2</f>
        <v>97.5</v>
      </c>
    </row>
    <row r="308" spans="1:10" x14ac:dyDescent="0.2">
      <c r="A308" t="s">
        <v>37</v>
      </c>
      <c r="B308" t="s">
        <v>35</v>
      </c>
      <c r="C308" t="s">
        <v>77</v>
      </c>
      <c r="D308">
        <v>3</v>
      </c>
      <c r="E308" s="18">
        <v>44901</v>
      </c>
      <c r="F308" s="3">
        <v>2.96</v>
      </c>
      <c r="G308" s="3">
        <v>2.48</v>
      </c>
      <c r="H308" s="3">
        <v>2.94</v>
      </c>
      <c r="I308" s="16">
        <f t="shared" si="4"/>
        <v>17.073406249349311</v>
      </c>
      <c r="J308" s="2">
        <f>100</f>
        <v>100</v>
      </c>
    </row>
    <row r="309" spans="1:10" x14ac:dyDescent="0.2">
      <c r="A309" t="s">
        <v>37</v>
      </c>
      <c r="B309" t="s">
        <v>35</v>
      </c>
      <c r="C309" t="s">
        <v>77</v>
      </c>
      <c r="D309">
        <v>4</v>
      </c>
      <c r="E309" s="18">
        <v>44901</v>
      </c>
      <c r="F309" s="3">
        <v>3</v>
      </c>
      <c r="G309" s="3">
        <v>2.2200000000000002</v>
      </c>
      <c r="H309" s="3">
        <v>1.66</v>
      </c>
      <c r="I309" s="16">
        <f t="shared" si="4"/>
        <v>8.8677735832879083</v>
      </c>
      <c r="J309" s="2">
        <f>(100+95)/2</f>
        <v>97.5</v>
      </c>
    </row>
    <row r="310" spans="1:10" x14ac:dyDescent="0.2">
      <c r="A310" t="s">
        <v>37</v>
      </c>
      <c r="B310" t="s">
        <v>35</v>
      </c>
      <c r="C310" t="s">
        <v>77</v>
      </c>
      <c r="D310">
        <v>5</v>
      </c>
      <c r="E310" s="18">
        <v>44901</v>
      </c>
      <c r="F310" s="3">
        <v>2.86</v>
      </c>
      <c r="G310" s="3">
        <v>2.33</v>
      </c>
      <c r="H310" s="3">
        <v>1.7</v>
      </c>
      <c r="I310" s="16">
        <f t="shared" si="4"/>
        <v>9.1202347178239584</v>
      </c>
      <c r="J310" s="2">
        <f>(95+100)/2</f>
        <v>97.5</v>
      </c>
    </row>
    <row r="311" spans="1:10" x14ac:dyDescent="0.2">
      <c r="A311" t="s">
        <v>37</v>
      </c>
      <c r="B311" t="s">
        <v>35</v>
      </c>
      <c r="C311" t="s">
        <v>77</v>
      </c>
      <c r="D311">
        <v>6</v>
      </c>
      <c r="E311" s="18">
        <v>44901</v>
      </c>
      <c r="F311" s="3">
        <v>2.2400000000000002</v>
      </c>
      <c r="G311" s="3">
        <v>1.84</v>
      </c>
      <c r="H311" s="3">
        <v>1.3</v>
      </c>
      <c r="I311" s="16">
        <f t="shared" si="4"/>
        <v>4.3364785698267498</v>
      </c>
      <c r="J311" s="2">
        <f>100</f>
        <v>100</v>
      </c>
    </row>
    <row r="312" spans="1:10" x14ac:dyDescent="0.2">
      <c r="A312" t="s">
        <v>37</v>
      </c>
      <c r="B312" t="s">
        <v>35</v>
      </c>
      <c r="C312" t="s">
        <v>77</v>
      </c>
      <c r="D312">
        <v>7</v>
      </c>
      <c r="E312" s="18">
        <v>44901</v>
      </c>
      <c r="F312" s="3">
        <v>2.79</v>
      </c>
      <c r="G312" s="3">
        <v>2.19</v>
      </c>
      <c r="H312" s="3">
        <v>1.74</v>
      </c>
      <c r="I312" s="16">
        <f t="shared" si="4"/>
        <v>8.4609512754654297</v>
      </c>
      <c r="J312" s="2">
        <f>100</f>
        <v>100</v>
      </c>
    </row>
    <row r="313" spans="1:10" x14ac:dyDescent="0.2">
      <c r="A313" t="s">
        <v>37</v>
      </c>
      <c r="B313" t="s">
        <v>35</v>
      </c>
      <c r="C313" t="s">
        <v>77</v>
      </c>
      <c r="D313">
        <v>8</v>
      </c>
      <c r="E313" s="18">
        <v>44901</v>
      </c>
      <c r="F313" s="3">
        <v>2.3199999999999998</v>
      </c>
      <c r="G313" s="3">
        <v>1.94</v>
      </c>
      <c r="H313" s="3">
        <v>1.76</v>
      </c>
      <c r="I313" s="16">
        <f t="shared" si="4"/>
        <v>6.2362184970084193</v>
      </c>
      <c r="J313" s="2">
        <f>(100+95)/2</f>
        <v>97.5</v>
      </c>
    </row>
    <row r="314" spans="1:10" x14ac:dyDescent="0.2">
      <c r="A314" t="s">
        <v>37</v>
      </c>
      <c r="B314" t="s">
        <v>35</v>
      </c>
      <c r="C314" t="s">
        <v>78</v>
      </c>
      <c r="D314">
        <v>1</v>
      </c>
      <c r="E314" s="18">
        <v>44901</v>
      </c>
      <c r="F314" s="3">
        <v>2.06</v>
      </c>
      <c r="G314" s="3">
        <v>2.94</v>
      </c>
      <c r="H314" s="3">
        <v>1.52</v>
      </c>
      <c r="I314" s="16">
        <f t="shared" si="4"/>
        <v>8.0457554451238913</v>
      </c>
      <c r="J314" s="2">
        <f>100</f>
        <v>100</v>
      </c>
    </row>
    <row r="315" spans="1:10" x14ac:dyDescent="0.2">
      <c r="A315" t="s">
        <v>37</v>
      </c>
      <c r="B315" t="s">
        <v>35</v>
      </c>
      <c r="C315" t="s">
        <v>78</v>
      </c>
      <c r="D315">
        <v>2</v>
      </c>
      <c r="E315" s="18">
        <v>44901</v>
      </c>
      <c r="F315" s="3">
        <v>2.46</v>
      </c>
      <c r="G315" s="3">
        <v>2.2000000000000002</v>
      </c>
      <c r="H315" s="3">
        <v>1.52</v>
      </c>
      <c r="I315" s="16">
        <f t="shared" si="4"/>
        <v>6.6842221757809392</v>
      </c>
      <c r="J315" s="2">
        <f>100</f>
        <v>100</v>
      </c>
    </row>
    <row r="316" spans="1:10" x14ac:dyDescent="0.2">
      <c r="A316" t="s">
        <v>37</v>
      </c>
      <c r="B316" t="s">
        <v>35</v>
      </c>
      <c r="C316" t="s">
        <v>78</v>
      </c>
      <c r="D316">
        <v>3</v>
      </c>
      <c r="E316" s="18">
        <v>44901</v>
      </c>
      <c r="F316" s="3">
        <v>3.08</v>
      </c>
      <c r="G316" s="3">
        <v>1.7</v>
      </c>
      <c r="H316" s="3">
        <v>1.41</v>
      </c>
      <c r="I316" s="16">
        <f t="shared" si="4"/>
        <v>5.849266173671273</v>
      </c>
      <c r="J316" s="2">
        <f>(95+100)/2</f>
        <v>97.5</v>
      </c>
    </row>
    <row r="317" spans="1:10" x14ac:dyDescent="0.2">
      <c r="A317" t="s">
        <v>37</v>
      </c>
      <c r="B317" t="s">
        <v>35</v>
      </c>
      <c r="C317" t="s">
        <v>78</v>
      </c>
      <c r="D317">
        <v>4</v>
      </c>
      <c r="E317" s="18">
        <v>44901</v>
      </c>
      <c r="F317" s="3">
        <v>3.69</v>
      </c>
      <c r="G317" s="3">
        <v>2.4700000000000002</v>
      </c>
      <c r="H317" s="3">
        <v>2.4</v>
      </c>
      <c r="I317" s="16">
        <f t="shared" si="4"/>
        <v>17.183600949616171</v>
      </c>
      <c r="J317" s="2">
        <f>100</f>
        <v>100</v>
      </c>
    </row>
    <row r="318" spans="1:10" x14ac:dyDescent="0.2">
      <c r="A318" t="s">
        <v>37</v>
      </c>
      <c r="B318" t="s">
        <v>35</v>
      </c>
      <c r="C318" t="s">
        <v>78</v>
      </c>
      <c r="D318">
        <v>5</v>
      </c>
      <c r="E318" s="18">
        <v>44901</v>
      </c>
      <c r="F318" s="3">
        <v>2.77</v>
      </c>
      <c r="G318" s="3">
        <v>2.78</v>
      </c>
      <c r="H318" s="3">
        <v>2.2200000000000002</v>
      </c>
      <c r="I318" s="16">
        <f t="shared" si="4"/>
        <v>13.597205703818323</v>
      </c>
      <c r="J318" s="2">
        <f>100</f>
        <v>100</v>
      </c>
    </row>
    <row r="319" spans="1:10" x14ac:dyDescent="0.2">
      <c r="A319" t="s">
        <v>37</v>
      </c>
      <c r="B319" t="s">
        <v>35</v>
      </c>
      <c r="C319" t="s">
        <v>78</v>
      </c>
      <c r="D319">
        <v>6</v>
      </c>
      <c r="E319" s="18">
        <v>44901</v>
      </c>
      <c r="F319" s="3">
        <v>3.12</v>
      </c>
      <c r="G319" s="3">
        <v>1.67</v>
      </c>
      <c r="H319" s="3">
        <v>1.1499999999999999</v>
      </c>
      <c r="I319" s="16">
        <f t="shared" si="4"/>
        <v>4.8717242765894566</v>
      </c>
      <c r="J319" s="2">
        <f>100</f>
        <v>100</v>
      </c>
    </row>
    <row r="320" spans="1:10" x14ac:dyDescent="0.2">
      <c r="A320" t="s">
        <v>37</v>
      </c>
      <c r="B320" t="s">
        <v>35</v>
      </c>
      <c r="C320" t="s">
        <v>78</v>
      </c>
      <c r="D320">
        <v>7</v>
      </c>
      <c r="E320" s="18">
        <v>44901</v>
      </c>
      <c r="F320" s="3">
        <v>3.1</v>
      </c>
      <c r="G320" s="3">
        <v>1.64</v>
      </c>
      <c r="H320" s="3">
        <v>1.6</v>
      </c>
      <c r="I320" s="16">
        <f t="shared" si="4"/>
        <v>6.3897167140628168</v>
      </c>
      <c r="J320" s="2">
        <v>100</v>
      </c>
    </row>
    <row r="321" spans="1:10" x14ac:dyDescent="0.2">
      <c r="A321" t="s">
        <v>37</v>
      </c>
      <c r="B321" t="s">
        <v>35</v>
      </c>
      <c r="C321" t="s">
        <v>78</v>
      </c>
      <c r="D321">
        <v>8</v>
      </c>
      <c r="E321" s="18">
        <v>44901</v>
      </c>
      <c r="F321" s="3">
        <v>2.76</v>
      </c>
      <c r="G321" s="3">
        <v>1.24</v>
      </c>
      <c r="H321" s="3">
        <v>1.93</v>
      </c>
      <c r="I321" s="16">
        <f t="shared" si="4"/>
        <v>5.445747446873586</v>
      </c>
      <c r="J321" s="2">
        <f>100</f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014D-B1FB-4F42-9251-8D2B60D382AE}">
  <dimension ref="A1:P321"/>
  <sheetViews>
    <sheetView workbookViewId="0">
      <pane ySplit="1" topLeftCell="A299" activePane="bottomLeft" state="frozen"/>
      <selection pane="bottomLeft" activeCell="M1" sqref="M1:P1048576"/>
    </sheetView>
  </sheetViews>
  <sheetFormatPr baseColWidth="10" defaultRowHeight="16" x14ac:dyDescent="0.2"/>
  <cols>
    <col min="8" max="8" width="10.5" style="18" bestFit="1" customWidth="1"/>
    <col min="9" max="11" width="10.83203125" style="3"/>
    <col min="13" max="13" width="10.83203125" style="2"/>
  </cols>
  <sheetData>
    <row r="1" spans="1:16" s="13" customForma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20" t="s">
        <v>26</v>
      </c>
      <c r="I1" s="14" t="s">
        <v>27</v>
      </c>
      <c r="J1" s="14" t="s">
        <v>28</v>
      </c>
      <c r="K1" s="14" t="s">
        <v>29</v>
      </c>
      <c r="L1" s="13" t="s">
        <v>30</v>
      </c>
      <c r="M1" s="12" t="s">
        <v>31</v>
      </c>
      <c r="N1" s="11" t="s">
        <v>32</v>
      </c>
      <c r="O1" s="15" t="s">
        <v>33</v>
      </c>
      <c r="P1" s="11" t="s">
        <v>34</v>
      </c>
    </row>
    <row r="2" spans="1:16" x14ac:dyDescent="0.2">
      <c r="A2" t="s">
        <v>37</v>
      </c>
      <c r="B2" t="s">
        <v>35</v>
      </c>
      <c r="C2" t="s">
        <v>39</v>
      </c>
      <c r="D2">
        <v>1</v>
      </c>
      <c r="E2" t="s">
        <v>38</v>
      </c>
      <c r="F2" t="s">
        <v>36</v>
      </c>
      <c r="G2" t="s">
        <v>79</v>
      </c>
      <c r="H2" s="18">
        <v>44967</v>
      </c>
      <c r="I2" s="3">
        <v>1.65</v>
      </c>
      <c r="J2" s="3">
        <v>0.73</v>
      </c>
      <c r="K2" s="3">
        <v>0.74</v>
      </c>
      <c r="L2" s="22">
        <f>IF(M2=0,"",PI()*((J2+K2)/4)^2*I2)</f>
        <v>0.70008134265528754</v>
      </c>
      <c r="M2" s="2">
        <v>17.5</v>
      </c>
      <c r="N2" s="6"/>
      <c r="O2" s="4"/>
      <c r="P2" s="1"/>
    </row>
    <row r="3" spans="1:16" x14ac:dyDescent="0.2">
      <c r="A3" t="s">
        <v>37</v>
      </c>
      <c r="B3" t="s">
        <v>35</v>
      </c>
      <c r="C3" t="s">
        <v>39</v>
      </c>
      <c r="D3">
        <v>2</v>
      </c>
      <c r="E3" t="s">
        <v>38</v>
      </c>
      <c r="F3" t="s">
        <v>36</v>
      </c>
      <c r="G3" t="s">
        <v>79</v>
      </c>
      <c r="H3" s="18">
        <v>44967</v>
      </c>
      <c r="I3" s="3">
        <v>3.78</v>
      </c>
      <c r="J3" s="3">
        <v>2.2799999999999998</v>
      </c>
      <c r="K3" s="3">
        <v>2.0299999999999998</v>
      </c>
      <c r="L3" s="22">
        <f t="shared" ref="L3:L66" si="0">IF(M3=0,"",PI()*((J3+K3)/4)^2*I3)</f>
        <v>13.787204907817532</v>
      </c>
      <c r="M3" s="2">
        <v>60</v>
      </c>
    </row>
    <row r="4" spans="1:16" x14ac:dyDescent="0.2">
      <c r="A4" t="s">
        <v>37</v>
      </c>
      <c r="B4" t="s">
        <v>35</v>
      </c>
      <c r="C4" t="s">
        <v>39</v>
      </c>
      <c r="D4">
        <v>3</v>
      </c>
      <c r="E4" t="s">
        <v>38</v>
      </c>
      <c r="F4" t="s">
        <v>36</v>
      </c>
      <c r="G4" t="s">
        <v>79</v>
      </c>
      <c r="H4" s="18">
        <v>44967</v>
      </c>
      <c r="L4" s="22" t="str">
        <f t="shared" si="0"/>
        <v/>
      </c>
      <c r="M4" s="2">
        <v>0</v>
      </c>
      <c r="N4" t="s">
        <v>84</v>
      </c>
    </row>
    <row r="5" spans="1:16" x14ac:dyDescent="0.2">
      <c r="A5" t="s">
        <v>37</v>
      </c>
      <c r="B5" t="s">
        <v>35</v>
      </c>
      <c r="C5" t="s">
        <v>39</v>
      </c>
      <c r="D5">
        <v>4</v>
      </c>
      <c r="E5" t="s">
        <v>38</v>
      </c>
      <c r="F5" t="s">
        <v>36</v>
      </c>
      <c r="G5" t="s">
        <v>79</v>
      </c>
      <c r="H5" s="18">
        <v>44967</v>
      </c>
      <c r="L5" s="22" t="str">
        <f t="shared" si="0"/>
        <v/>
      </c>
      <c r="M5" s="2">
        <v>0</v>
      </c>
      <c r="N5" t="s">
        <v>84</v>
      </c>
    </row>
    <row r="6" spans="1:16" x14ac:dyDescent="0.2">
      <c r="A6" t="s">
        <v>37</v>
      </c>
      <c r="B6" t="s">
        <v>35</v>
      </c>
      <c r="C6" t="s">
        <v>39</v>
      </c>
      <c r="D6">
        <v>5</v>
      </c>
      <c r="E6" t="s">
        <v>38</v>
      </c>
      <c r="F6" t="s">
        <v>36</v>
      </c>
      <c r="G6" t="s">
        <v>79</v>
      </c>
      <c r="H6" s="18">
        <v>44967</v>
      </c>
      <c r="L6" s="22" t="str">
        <f t="shared" si="0"/>
        <v/>
      </c>
      <c r="M6" s="2">
        <v>0</v>
      </c>
      <c r="N6" t="s">
        <v>84</v>
      </c>
    </row>
    <row r="7" spans="1:16" x14ac:dyDescent="0.2">
      <c r="A7" t="s">
        <v>37</v>
      </c>
      <c r="B7" t="s">
        <v>35</v>
      </c>
      <c r="C7" t="s">
        <v>39</v>
      </c>
      <c r="D7">
        <v>6</v>
      </c>
      <c r="E7" t="s">
        <v>38</v>
      </c>
      <c r="F7" t="s">
        <v>36</v>
      </c>
      <c r="G7" t="s">
        <v>79</v>
      </c>
      <c r="H7" s="18">
        <v>44967</v>
      </c>
      <c r="L7" s="22" t="str">
        <f t="shared" si="0"/>
        <v/>
      </c>
      <c r="M7" s="2">
        <v>0</v>
      </c>
      <c r="N7" t="s">
        <v>84</v>
      </c>
    </row>
    <row r="8" spans="1:16" x14ac:dyDescent="0.2">
      <c r="A8" t="s">
        <v>37</v>
      </c>
      <c r="B8" t="s">
        <v>35</v>
      </c>
      <c r="C8" t="s">
        <v>39</v>
      </c>
      <c r="D8">
        <v>7</v>
      </c>
      <c r="E8" t="s">
        <v>38</v>
      </c>
      <c r="F8" t="s">
        <v>36</v>
      </c>
      <c r="G8" t="s">
        <v>79</v>
      </c>
      <c r="H8" s="18">
        <v>44967</v>
      </c>
      <c r="L8" s="22" t="str">
        <f t="shared" si="0"/>
        <v/>
      </c>
      <c r="M8" s="2">
        <v>0</v>
      </c>
      <c r="N8" t="s">
        <v>84</v>
      </c>
    </row>
    <row r="9" spans="1:16" x14ac:dyDescent="0.2">
      <c r="A9" t="s">
        <v>37</v>
      </c>
      <c r="B9" t="s">
        <v>35</v>
      </c>
      <c r="C9" t="s">
        <v>39</v>
      </c>
      <c r="D9">
        <v>8</v>
      </c>
      <c r="E9" t="s">
        <v>38</v>
      </c>
      <c r="F9" t="s">
        <v>36</v>
      </c>
      <c r="G9" t="s">
        <v>79</v>
      </c>
      <c r="H9" s="18">
        <v>44967</v>
      </c>
      <c r="L9" s="22" t="str">
        <f t="shared" si="0"/>
        <v/>
      </c>
      <c r="M9" s="2">
        <v>0</v>
      </c>
      <c r="N9" t="s">
        <v>84</v>
      </c>
    </row>
    <row r="10" spans="1:16" x14ac:dyDescent="0.2">
      <c r="A10" t="s">
        <v>37</v>
      </c>
      <c r="B10" t="s">
        <v>35</v>
      </c>
      <c r="C10" t="s">
        <v>40</v>
      </c>
      <c r="D10">
        <v>1</v>
      </c>
      <c r="E10" t="s">
        <v>38</v>
      </c>
      <c r="F10" t="s">
        <v>36</v>
      </c>
      <c r="G10" t="s">
        <v>79</v>
      </c>
      <c r="H10" s="18">
        <v>44967</v>
      </c>
      <c r="L10" s="22" t="str">
        <f t="shared" si="0"/>
        <v/>
      </c>
      <c r="M10" s="2">
        <v>0</v>
      </c>
      <c r="N10" t="s">
        <v>84</v>
      </c>
    </row>
    <row r="11" spans="1:16" x14ac:dyDescent="0.2">
      <c r="A11" t="s">
        <v>37</v>
      </c>
      <c r="B11" t="s">
        <v>35</v>
      </c>
      <c r="C11" t="s">
        <v>40</v>
      </c>
      <c r="D11">
        <v>2</v>
      </c>
      <c r="E11" t="s">
        <v>38</v>
      </c>
      <c r="F11" t="s">
        <v>36</v>
      </c>
      <c r="G11" t="s">
        <v>79</v>
      </c>
      <c r="H11" s="18">
        <v>44967</v>
      </c>
      <c r="L11" s="22" t="str">
        <f t="shared" si="0"/>
        <v/>
      </c>
      <c r="M11" s="2">
        <v>0</v>
      </c>
      <c r="N11" t="s">
        <v>84</v>
      </c>
    </row>
    <row r="12" spans="1:16" x14ac:dyDescent="0.2">
      <c r="A12" t="s">
        <v>37</v>
      </c>
      <c r="B12" t="s">
        <v>35</v>
      </c>
      <c r="C12" t="s">
        <v>40</v>
      </c>
      <c r="D12">
        <v>3</v>
      </c>
      <c r="E12" t="s">
        <v>38</v>
      </c>
      <c r="F12" t="s">
        <v>36</v>
      </c>
      <c r="G12" t="s">
        <v>79</v>
      </c>
      <c r="H12" s="18">
        <v>44967</v>
      </c>
      <c r="I12" s="3">
        <v>3.34</v>
      </c>
      <c r="J12" s="3">
        <v>2.35</v>
      </c>
      <c r="K12" s="3">
        <v>2.94</v>
      </c>
      <c r="L12" s="22">
        <f t="shared" si="0"/>
        <v>18.352181721515993</v>
      </c>
      <c r="M12" s="2">
        <v>80</v>
      </c>
    </row>
    <row r="13" spans="1:16" x14ac:dyDescent="0.2">
      <c r="A13" t="s">
        <v>37</v>
      </c>
      <c r="B13" t="s">
        <v>35</v>
      </c>
      <c r="C13" t="s">
        <v>40</v>
      </c>
      <c r="D13">
        <v>4</v>
      </c>
      <c r="E13" t="s">
        <v>38</v>
      </c>
      <c r="F13" t="s">
        <v>36</v>
      </c>
      <c r="G13" t="s">
        <v>79</v>
      </c>
      <c r="H13" s="18">
        <v>44967</v>
      </c>
      <c r="L13" s="22" t="str">
        <f t="shared" si="0"/>
        <v/>
      </c>
      <c r="M13" s="2">
        <v>0</v>
      </c>
      <c r="N13" t="s">
        <v>84</v>
      </c>
    </row>
    <row r="14" spans="1:16" x14ac:dyDescent="0.2">
      <c r="A14" t="s">
        <v>37</v>
      </c>
      <c r="B14" t="s">
        <v>35</v>
      </c>
      <c r="C14" t="s">
        <v>40</v>
      </c>
      <c r="D14">
        <v>5</v>
      </c>
      <c r="E14" t="s">
        <v>38</v>
      </c>
      <c r="F14" t="s">
        <v>36</v>
      </c>
      <c r="G14" t="s">
        <v>79</v>
      </c>
      <c r="H14" s="18">
        <v>44967</v>
      </c>
      <c r="I14" s="3">
        <v>4.17</v>
      </c>
      <c r="J14" s="3">
        <v>3.49</v>
      </c>
      <c r="K14" s="3">
        <v>3.44</v>
      </c>
      <c r="L14" s="22">
        <f t="shared" si="0"/>
        <v>39.32171165828332</v>
      </c>
      <c r="M14" s="2">
        <v>100</v>
      </c>
    </row>
    <row r="15" spans="1:16" x14ac:dyDescent="0.2">
      <c r="A15" t="s">
        <v>37</v>
      </c>
      <c r="B15" t="s">
        <v>35</v>
      </c>
      <c r="C15" t="s">
        <v>40</v>
      </c>
      <c r="D15">
        <v>6</v>
      </c>
      <c r="E15" t="s">
        <v>38</v>
      </c>
      <c r="F15" t="s">
        <v>36</v>
      </c>
      <c r="G15" t="s">
        <v>79</v>
      </c>
      <c r="H15" s="18">
        <v>44967</v>
      </c>
      <c r="L15" s="22" t="str">
        <f t="shared" si="0"/>
        <v/>
      </c>
      <c r="M15" s="2">
        <v>0</v>
      </c>
      <c r="N15" t="s">
        <v>84</v>
      </c>
    </row>
    <row r="16" spans="1:16" x14ac:dyDescent="0.2">
      <c r="A16" t="s">
        <v>37</v>
      </c>
      <c r="B16" t="s">
        <v>35</v>
      </c>
      <c r="C16" t="s">
        <v>40</v>
      </c>
      <c r="D16">
        <v>7</v>
      </c>
      <c r="E16" t="s">
        <v>38</v>
      </c>
      <c r="F16" t="s">
        <v>36</v>
      </c>
      <c r="G16" t="s">
        <v>79</v>
      </c>
      <c r="H16" s="18">
        <v>44967</v>
      </c>
      <c r="I16" s="3">
        <v>4.22</v>
      </c>
      <c r="J16" s="3">
        <v>2.83</v>
      </c>
      <c r="K16" s="3">
        <v>2.4300000000000002</v>
      </c>
      <c r="L16" s="22">
        <f t="shared" si="0"/>
        <v>22.925236748024076</v>
      </c>
      <c r="M16" s="2">
        <v>52.5</v>
      </c>
    </row>
    <row r="17" spans="1:16" x14ac:dyDescent="0.2">
      <c r="A17" t="s">
        <v>37</v>
      </c>
      <c r="B17" t="s">
        <v>35</v>
      </c>
      <c r="C17" t="s">
        <v>40</v>
      </c>
      <c r="D17">
        <v>8</v>
      </c>
      <c r="E17" t="s">
        <v>38</v>
      </c>
      <c r="F17" t="s">
        <v>36</v>
      </c>
      <c r="G17" t="s">
        <v>79</v>
      </c>
      <c r="H17" s="18">
        <v>44967</v>
      </c>
      <c r="I17" s="3">
        <v>4.58</v>
      </c>
      <c r="J17" s="3">
        <v>3.68</v>
      </c>
      <c r="K17" s="3">
        <v>2.81</v>
      </c>
      <c r="L17" s="22">
        <f t="shared" si="0"/>
        <v>37.877801313523811</v>
      </c>
      <c r="M17" s="2">
        <v>77.5</v>
      </c>
    </row>
    <row r="18" spans="1:16" x14ac:dyDescent="0.2">
      <c r="A18" t="s">
        <v>37</v>
      </c>
      <c r="B18" t="s">
        <v>35</v>
      </c>
      <c r="C18" t="s">
        <v>41</v>
      </c>
      <c r="D18">
        <v>1</v>
      </c>
      <c r="E18" t="s">
        <v>38</v>
      </c>
      <c r="F18" t="s">
        <v>36</v>
      </c>
      <c r="G18" t="s">
        <v>79</v>
      </c>
      <c r="H18" s="18">
        <v>44967</v>
      </c>
      <c r="I18" s="3">
        <v>3.27</v>
      </c>
      <c r="J18" s="3">
        <v>3.22</v>
      </c>
      <c r="K18" s="3">
        <v>3.06</v>
      </c>
      <c r="L18" s="22">
        <f t="shared" si="0"/>
        <v>25.321937363095483</v>
      </c>
      <c r="M18" s="2">
        <v>62.5</v>
      </c>
    </row>
    <row r="19" spans="1:16" x14ac:dyDescent="0.2">
      <c r="A19" t="s">
        <v>37</v>
      </c>
      <c r="B19" t="s">
        <v>35</v>
      </c>
      <c r="C19" t="s">
        <v>41</v>
      </c>
      <c r="D19">
        <v>2</v>
      </c>
      <c r="E19" t="s">
        <v>38</v>
      </c>
      <c r="F19" t="s">
        <v>36</v>
      </c>
      <c r="G19" t="s">
        <v>79</v>
      </c>
      <c r="H19" s="18">
        <v>44967</v>
      </c>
      <c r="L19" s="22" t="str">
        <f t="shared" si="0"/>
        <v/>
      </c>
      <c r="M19" s="2">
        <v>0</v>
      </c>
      <c r="N19" t="s">
        <v>84</v>
      </c>
    </row>
    <row r="20" spans="1:16" x14ac:dyDescent="0.2">
      <c r="A20" t="s">
        <v>37</v>
      </c>
      <c r="B20" t="s">
        <v>35</v>
      </c>
      <c r="C20" t="s">
        <v>41</v>
      </c>
      <c r="D20">
        <v>3</v>
      </c>
      <c r="E20" t="s">
        <v>38</v>
      </c>
      <c r="F20" t="s">
        <v>36</v>
      </c>
      <c r="G20" t="s">
        <v>79</v>
      </c>
      <c r="H20" s="18">
        <v>44967</v>
      </c>
      <c r="I20" s="3">
        <v>4.7300000000000004</v>
      </c>
      <c r="J20" s="3">
        <v>3.33</v>
      </c>
      <c r="K20" s="3">
        <v>3.74</v>
      </c>
      <c r="L20" s="22">
        <f t="shared" si="0"/>
        <v>46.422642537618053</v>
      </c>
      <c r="M20" s="2">
        <v>77.5</v>
      </c>
      <c r="P20" t="s">
        <v>127</v>
      </c>
    </row>
    <row r="21" spans="1:16" x14ac:dyDescent="0.2">
      <c r="A21" t="s">
        <v>37</v>
      </c>
      <c r="B21" t="s">
        <v>35</v>
      </c>
      <c r="C21" t="s">
        <v>41</v>
      </c>
      <c r="D21">
        <v>4</v>
      </c>
      <c r="E21" t="s">
        <v>38</v>
      </c>
      <c r="F21" t="s">
        <v>36</v>
      </c>
      <c r="G21" t="s">
        <v>79</v>
      </c>
      <c r="H21" s="18">
        <v>44967</v>
      </c>
      <c r="L21" s="22" t="str">
        <f t="shared" si="0"/>
        <v/>
      </c>
      <c r="M21" s="2">
        <v>0</v>
      </c>
      <c r="N21" t="s">
        <v>84</v>
      </c>
    </row>
    <row r="22" spans="1:16" x14ac:dyDescent="0.2">
      <c r="A22" t="s">
        <v>37</v>
      </c>
      <c r="B22" t="s">
        <v>35</v>
      </c>
      <c r="C22" t="s">
        <v>41</v>
      </c>
      <c r="D22">
        <v>5</v>
      </c>
      <c r="E22" t="s">
        <v>38</v>
      </c>
      <c r="F22" t="s">
        <v>36</v>
      </c>
      <c r="G22" t="s">
        <v>79</v>
      </c>
      <c r="H22" s="18">
        <v>44967</v>
      </c>
      <c r="L22" s="22" t="str">
        <f t="shared" si="0"/>
        <v/>
      </c>
      <c r="M22" s="2">
        <v>0</v>
      </c>
      <c r="N22" t="s">
        <v>84</v>
      </c>
    </row>
    <row r="23" spans="1:16" x14ac:dyDescent="0.2">
      <c r="A23" t="s">
        <v>37</v>
      </c>
      <c r="B23" t="s">
        <v>35</v>
      </c>
      <c r="C23" t="s">
        <v>41</v>
      </c>
      <c r="D23">
        <v>6</v>
      </c>
      <c r="E23" t="s">
        <v>38</v>
      </c>
      <c r="F23" t="s">
        <v>36</v>
      </c>
      <c r="G23" t="s">
        <v>79</v>
      </c>
      <c r="H23" s="18">
        <v>44967</v>
      </c>
      <c r="L23" s="22" t="str">
        <f t="shared" si="0"/>
        <v/>
      </c>
      <c r="M23" s="2">
        <v>0</v>
      </c>
      <c r="N23" t="s">
        <v>84</v>
      </c>
    </row>
    <row r="24" spans="1:16" x14ac:dyDescent="0.2">
      <c r="A24" t="s">
        <v>37</v>
      </c>
      <c r="B24" t="s">
        <v>35</v>
      </c>
      <c r="C24" t="s">
        <v>41</v>
      </c>
      <c r="D24">
        <v>7</v>
      </c>
      <c r="E24" t="s">
        <v>38</v>
      </c>
      <c r="F24" t="s">
        <v>36</v>
      </c>
      <c r="G24" t="s">
        <v>79</v>
      </c>
      <c r="H24" s="18">
        <v>44967</v>
      </c>
      <c r="L24" s="22" t="str">
        <f t="shared" si="0"/>
        <v/>
      </c>
      <c r="M24" s="2">
        <v>0</v>
      </c>
      <c r="N24" t="s">
        <v>84</v>
      </c>
    </row>
    <row r="25" spans="1:16" x14ac:dyDescent="0.2">
      <c r="A25" t="s">
        <v>37</v>
      </c>
      <c r="B25" t="s">
        <v>35</v>
      </c>
      <c r="C25" t="s">
        <v>41</v>
      </c>
      <c r="D25">
        <v>8</v>
      </c>
      <c r="E25" t="s">
        <v>38</v>
      </c>
      <c r="F25" t="s">
        <v>36</v>
      </c>
      <c r="G25" t="s">
        <v>79</v>
      </c>
      <c r="H25" s="18">
        <v>44967</v>
      </c>
      <c r="L25" s="22" t="str">
        <f t="shared" si="0"/>
        <v/>
      </c>
      <c r="M25" s="2">
        <v>0</v>
      </c>
      <c r="N25" t="s">
        <v>84</v>
      </c>
    </row>
    <row r="26" spans="1:16" x14ac:dyDescent="0.2">
      <c r="A26" t="s">
        <v>37</v>
      </c>
      <c r="B26" t="s">
        <v>35</v>
      </c>
      <c r="C26" t="s">
        <v>42</v>
      </c>
      <c r="D26">
        <v>1</v>
      </c>
      <c r="E26" t="s">
        <v>38</v>
      </c>
      <c r="F26" t="s">
        <v>36</v>
      </c>
      <c r="G26" t="s">
        <v>79</v>
      </c>
      <c r="H26" s="18">
        <v>44967</v>
      </c>
      <c r="L26" s="22" t="str">
        <f t="shared" si="0"/>
        <v/>
      </c>
      <c r="M26" s="2">
        <v>0</v>
      </c>
      <c r="N26" t="s">
        <v>84</v>
      </c>
    </row>
    <row r="27" spans="1:16" x14ac:dyDescent="0.2">
      <c r="A27" t="s">
        <v>37</v>
      </c>
      <c r="B27" t="s">
        <v>35</v>
      </c>
      <c r="C27" t="s">
        <v>42</v>
      </c>
      <c r="D27">
        <v>2</v>
      </c>
      <c r="E27" t="s">
        <v>38</v>
      </c>
      <c r="F27" t="s">
        <v>36</v>
      </c>
      <c r="G27" t="s">
        <v>79</v>
      </c>
      <c r="H27" s="18">
        <v>44967</v>
      </c>
      <c r="L27" s="22" t="str">
        <f t="shared" si="0"/>
        <v/>
      </c>
      <c r="M27" s="2">
        <v>0</v>
      </c>
      <c r="N27" t="s">
        <v>84</v>
      </c>
    </row>
    <row r="28" spans="1:16" x14ac:dyDescent="0.2">
      <c r="A28" t="s">
        <v>37</v>
      </c>
      <c r="B28" t="s">
        <v>35</v>
      </c>
      <c r="C28" t="s">
        <v>42</v>
      </c>
      <c r="D28">
        <v>3</v>
      </c>
      <c r="E28" t="s">
        <v>38</v>
      </c>
      <c r="F28" t="s">
        <v>36</v>
      </c>
      <c r="G28" t="s">
        <v>79</v>
      </c>
      <c r="H28" s="18">
        <v>44967</v>
      </c>
      <c r="L28" s="22" t="str">
        <f t="shared" si="0"/>
        <v/>
      </c>
      <c r="M28" s="2">
        <v>0</v>
      </c>
      <c r="N28" t="s">
        <v>84</v>
      </c>
    </row>
    <row r="29" spans="1:16" x14ac:dyDescent="0.2">
      <c r="A29" t="s">
        <v>37</v>
      </c>
      <c r="B29" t="s">
        <v>35</v>
      </c>
      <c r="C29" t="s">
        <v>42</v>
      </c>
      <c r="D29">
        <v>4</v>
      </c>
      <c r="E29" t="s">
        <v>38</v>
      </c>
      <c r="F29" t="s">
        <v>36</v>
      </c>
      <c r="G29" t="s">
        <v>79</v>
      </c>
      <c r="H29" s="18">
        <v>44967</v>
      </c>
      <c r="I29" s="3">
        <v>5.23</v>
      </c>
      <c r="J29" s="3">
        <v>4.07</v>
      </c>
      <c r="K29" s="3">
        <v>2.84</v>
      </c>
      <c r="L29" s="22">
        <f t="shared" si="0"/>
        <v>49.032910584775898</v>
      </c>
      <c r="M29" s="2">
        <v>100</v>
      </c>
    </row>
    <row r="30" spans="1:16" x14ac:dyDescent="0.2">
      <c r="A30" t="s">
        <v>37</v>
      </c>
      <c r="B30" t="s">
        <v>35</v>
      </c>
      <c r="C30" t="s">
        <v>42</v>
      </c>
      <c r="D30">
        <v>5</v>
      </c>
      <c r="E30" t="s">
        <v>38</v>
      </c>
      <c r="F30" t="s">
        <v>36</v>
      </c>
      <c r="G30" t="s">
        <v>79</v>
      </c>
      <c r="H30" s="18">
        <v>44967</v>
      </c>
      <c r="L30" s="22" t="str">
        <f t="shared" si="0"/>
        <v/>
      </c>
      <c r="M30" s="2">
        <v>0</v>
      </c>
      <c r="N30" t="s">
        <v>84</v>
      </c>
    </row>
    <row r="31" spans="1:16" x14ac:dyDescent="0.2">
      <c r="A31" t="s">
        <v>37</v>
      </c>
      <c r="B31" t="s">
        <v>35</v>
      </c>
      <c r="C31" t="s">
        <v>42</v>
      </c>
      <c r="D31">
        <v>6</v>
      </c>
      <c r="E31" t="s">
        <v>38</v>
      </c>
      <c r="F31" t="s">
        <v>36</v>
      </c>
      <c r="G31" t="s">
        <v>79</v>
      </c>
      <c r="H31" s="18">
        <v>44967</v>
      </c>
      <c r="L31" s="22" t="str">
        <f t="shared" si="0"/>
        <v/>
      </c>
      <c r="M31" s="2">
        <v>0</v>
      </c>
      <c r="N31" t="s">
        <v>84</v>
      </c>
    </row>
    <row r="32" spans="1:16" x14ac:dyDescent="0.2">
      <c r="A32" t="s">
        <v>37</v>
      </c>
      <c r="B32" t="s">
        <v>35</v>
      </c>
      <c r="C32" t="s">
        <v>42</v>
      </c>
      <c r="D32">
        <v>7</v>
      </c>
      <c r="E32" t="s">
        <v>38</v>
      </c>
      <c r="F32" t="s">
        <v>36</v>
      </c>
      <c r="G32" t="s">
        <v>79</v>
      </c>
      <c r="H32" s="18">
        <v>44967</v>
      </c>
      <c r="I32" s="3">
        <v>2.3199999999999998</v>
      </c>
      <c r="J32" s="3">
        <v>1.72</v>
      </c>
      <c r="K32" s="3">
        <v>2.34</v>
      </c>
      <c r="L32" s="22">
        <f t="shared" si="0"/>
        <v>7.5087897163833413</v>
      </c>
      <c r="M32" s="2">
        <v>35</v>
      </c>
    </row>
    <row r="33" spans="1:14" x14ac:dyDescent="0.2">
      <c r="A33" t="s">
        <v>37</v>
      </c>
      <c r="B33" t="s">
        <v>35</v>
      </c>
      <c r="C33" t="s">
        <v>42</v>
      </c>
      <c r="D33">
        <v>8</v>
      </c>
      <c r="E33" t="s">
        <v>38</v>
      </c>
      <c r="F33" t="s">
        <v>36</v>
      </c>
      <c r="G33" t="s">
        <v>79</v>
      </c>
      <c r="H33" s="18">
        <v>44967</v>
      </c>
      <c r="L33" s="22" t="str">
        <f t="shared" si="0"/>
        <v/>
      </c>
      <c r="M33" s="2">
        <v>0</v>
      </c>
      <c r="N33" t="s">
        <v>84</v>
      </c>
    </row>
    <row r="34" spans="1:14" x14ac:dyDescent="0.2">
      <c r="A34" t="s">
        <v>37</v>
      </c>
      <c r="B34" t="s">
        <v>35</v>
      </c>
      <c r="C34" t="s">
        <v>43</v>
      </c>
      <c r="D34">
        <v>1</v>
      </c>
      <c r="E34" t="s">
        <v>38</v>
      </c>
      <c r="F34" t="s">
        <v>36</v>
      </c>
      <c r="G34" t="s">
        <v>79</v>
      </c>
      <c r="H34" s="18">
        <v>44967</v>
      </c>
      <c r="L34" s="22" t="str">
        <f t="shared" si="0"/>
        <v/>
      </c>
      <c r="M34" s="2">
        <v>0</v>
      </c>
      <c r="N34" t="s">
        <v>84</v>
      </c>
    </row>
    <row r="35" spans="1:14" x14ac:dyDescent="0.2">
      <c r="A35" t="s">
        <v>37</v>
      </c>
      <c r="B35" t="s">
        <v>35</v>
      </c>
      <c r="C35" t="s">
        <v>43</v>
      </c>
      <c r="D35">
        <v>2</v>
      </c>
      <c r="E35" t="s">
        <v>38</v>
      </c>
      <c r="F35" t="s">
        <v>36</v>
      </c>
      <c r="G35" t="s">
        <v>79</v>
      </c>
      <c r="H35" s="18">
        <v>44967</v>
      </c>
      <c r="L35" s="22" t="str">
        <f t="shared" si="0"/>
        <v/>
      </c>
      <c r="M35" s="2">
        <v>0</v>
      </c>
      <c r="N35" t="s">
        <v>84</v>
      </c>
    </row>
    <row r="36" spans="1:14" x14ac:dyDescent="0.2">
      <c r="A36" t="s">
        <v>37</v>
      </c>
      <c r="B36" t="s">
        <v>35</v>
      </c>
      <c r="C36" t="s">
        <v>43</v>
      </c>
      <c r="D36">
        <v>3</v>
      </c>
      <c r="E36" t="s">
        <v>38</v>
      </c>
      <c r="F36" t="s">
        <v>36</v>
      </c>
      <c r="G36" t="s">
        <v>79</v>
      </c>
      <c r="H36" s="18">
        <v>44967</v>
      </c>
      <c r="I36" s="3">
        <v>4.5999999999999996</v>
      </c>
      <c r="J36" s="3">
        <v>3.29</v>
      </c>
      <c r="K36" s="3">
        <v>3.68</v>
      </c>
      <c r="L36" s="22">
        <f t="shared" si="0"/>
        <v>43.878652081624359</v>
      </c>
      <c r="M36" s="2">
        <v>82.5</v>
      </c>
    </row>
    <row r="37" spans="1:14" x14ac:dyDescent="0.2">
      <c r="A37" t="s">
        <v>37</v>
      </c>
      <c r="B37" t="s">
        <v>35</v>
      </c>
      <c r="C37" t="s">
        <v>43</v>
      </c>
      <c r="D37">
        <v>4</v>
      </c>
      <c r="E37" t="s">
        <v>38</v>
      </c>
      <c r="F37" t="s">
        <v>36</v>
      </c>
      <c r="G37" t="s">
        <v>79</v>
      </c>
      <c r="H37" s="18">
        <v>44967</v>
      </c>
      <c r="I37" s="3">
        <v>4.0599999999999996</v>
      </c>
      <c r="J37" s="3">
        <v>2.77</v>
      </c>
      <c r="K37" s="3">
        <v>2.48</v>
      </c>
      <c r="L37" s="22">
        <f t="shared" si="0"/>
        <v>21.972249931821796</v>
      </c>
      <c r="M37" s="2">
        <v>100</v>
      </c>
    </row>
    <row r="38" spans="1:14" x14ac:dyDescent="0.2">
      <c r="A38" t="s">
        <v>37</v>
      </c>
      <c r="B38" t="s">
        <v>35</v>
      </c>
      <c r="C38" t="s">
        <v>43</v>
      </c>
      <c r="D38">
        <v>5</v>
      </c>
      <c r="E38" t="s">
        <v>38</v>
      </c>
      <c r="F38" t="s">
        <v>36</v>
      </c>
      <c r="G38" t="s">
        <v>79</v>
      </c>
      <c r="H38" s="18">
        <v>44967</v>
      </c>
      <c r="I38" s="3">
        <v>2.54</v>
      </c>
      <c r="J38" s="3">
        <v>2.2599999999999998</v>
      </c>
      <c r="K38" s="3">
        <v>1.36</v>
      </c>
      <c r="L38" s="22">
        <f t="shared" si="0"/>
        <v>6.5355290246902058</v>
      </c>
      <c r="M38" s="2">
        <v>25</v>
      </c>
    </row>
    <row r="39" spans="1:14" x14ac:dyDescent="0.2">
      <c r="A39" t="s">
        <v>37</v>
      </c>
      <c r="B39" t="s">
        <v>35</v>
      </c>
      <c r="C39" t="s">
        <v>43</v>
      </c>
      <c r="D39">
        <v>6</v>
      </c>
      <c r="E39" t="s">
        <v>38</v>
      </c>
      <c r="F39" t="s">
        <v>36</v>
      </c>
      <c r="G39" t="s">
        <v>79</v>
      </c>
      <c r="H39" s="18">
        <v>44967</v>
      </c>
      <c r="I39" s="3">
        <v>1.5</v>
      </c>
      <c r="J39" s="3">
        <v>0.45</v>
      </c>
      <c r="K39" s="3">
        <v>0.73</v>
      </c>
      <c r="L39" s="22">
        <f t="shared" si="0"/>
        <v>0.41009565101797751</v>
      </c>
      <c r="M39" s="2">
        <v>17.5</v>
      </c>
    </row>
    <row r="40" spans="1:14" x14ac:dyDescent="0.2">
      <c r="A40" t="s">
        <v>37</v>
      </c>
      <c r="B40" t="s">
        <v>35</v>
      </c>
      <c r="C40" t="s">
        <v>43</v>
      </c>
      <c r="D40">
        <v>7</v>
      </c>
      <c r="E40" t="s">
        <v>38</v>
      </c>
      <c r="F40" t="s">
        <v>36</v>
      </c>
      <c r="G40" t="s">
        <v>79</v>
      </c>
      <c r="H40" s="18">
        <v>44967</v>
      </c>
      <c r="L40" s="22" t="str">
        <f t="shared" si="0"/>
        <v/>
      </c>
      <c r="M40" s="2">
        <v>0</v>
      </c>
      <c r="N40" t="s">
        <v>84</v>
      </c>
    </row>
    <row r="41" spans="1:14" x14ac:dyDescent="0.2">
      <c r="A41" t="s">
        <v>37</v>
      </c>
      <c r="B41" t="s">
        <v>35</v>
      </c>
      <c r="C41" t="s">
        <v>43</v>
      </c>
      <c r="D41">
        <v>8</v>
      </c>
      <c r="E41" t="s">
        <v>38</v>
      </c>
      <c r="F41" t="s">
        <v>36</v>
      </c>
      <c r="G41" t="s">
        <v>79</v>
      </c>
      <c r="H41" s="18">
        <v>44967</v>
      </c>
      <c r="L41" s="22" t="str">
        <f t="shared" si="0"/>
        <v/>
      </c>
      <c r="M41" s="2">
        <v>0</v>
      </c>
      <c r="N41" t="s">
        <v>84</v>
      </c>
    </row>
    <row r="42" spans="1:14" x14ac:dyDescent="0.2">
      <c r="A42" t="s">
        <v>37</v>
      </c>
      <c r="B42" t="s">
        <v>35</v>
      </c>
      <c r="C42" t="s">
        <v>44</v>
      </c>
      <c r="D42">
        <v>1</v>
      </c>
      <c r="E42" t="s">
        <v>38</v>
      </c>
      <c r="F42" t="s">
        <v>36</v>
      </c>
      <c r="G42" t="s">
        <v>79</v>
      </c>
      <c r="H42" s="18">
        <v>44967</v>
      </c>
      <c r="L42" s="22" t="str">
        <f t="shared" si="0"/>
        <v/>
      </c>
      <c r="M42" s="2">
        <v>0</v>
      </c>
      <c r="N42" t="s">
        <v>84</v>
      </c>
    </row>
    <row r="43" spans="1:14" x14ac:dyDescent="0.2">
      <c r="A43" t="s">
        <v>37</v>
      </c>
      <c r="B43" t="s">
        <v>35</v>
      </c>
      <c r="C43" t="s">
        <v>44</v>
      </c>
      <c r="D43">
        <v>2</v>
      </c>
      <c r="E43" t="s">
        <v>38</v>
      </c>
      <c r="F43" t="s">
        <v>36</v>
      </c>
      <c r="G43" t="s">
        <v>79</v>
      </c>
      <c r="H43" s="18">
        <v>44967</v>
      </c>
      <c r="I43" s="3">
        <v>4.4800000000000004</v>
      </c>
      <c r="J43" s="3">
        <v>3.68</v>
      </c>
      <c r="K43" s="3">
        <v>2.87</v>
      </c>
      <c r="L43" s="22">
        <f t="shared" si="0"/>
        <v>37.739010069778118</v>
      </c>
      <c r="M43" s="2">
        <v>100</v>
      </c>
    </row>
    <row r="44" spans="1:14" x14ac:dyDescent="0.2">
      <c r="A44" t="s">
        <v>37</v>
      </c>
      <c r="B44" t="s">
        <v>35</v>
      </c>
      <c r="C44" t="s">
        <v>44</v>
      </c>
      <c r="D44">
        <v>3</v>
      </c>
      <c r="E44" t="s">
        <v>38</v>
      </c>
      <c r="F44" t="s">
        <v>36</v>
      </c>
      <c r="G44" t="s">
        <v>79</v>
      </c>
      <c r="H44" s="18">
        <v>44967</v>
      </c>
      <c r="L44" s="22" t="str">
        <f t="shared" si="0"/>
        <v/>
      </c>
      <c r="M44" s="2">
        <v>0</v>
      </c>
      <c r="N44" t="s">
        <v>84</v>
      </c>
    </row>
    <row r="45" spans="1:14" x14ac:dyDescent="0.2">
      <c r="A45" t="s">
        <v>37</v>
      </c>
      <c r="B45" t="s">
        <v>35</v>
      </c>
      <c r="C45" t="s">
        <v>44</v>
      </c>
      <c r="D45">
        <v>4</v>
      </c>
      <c r="E45" t="s">
        <v>38</v>
      </c>
      <c r="F45" t="s">
        <v>36</v>
      </c>
      <c r="G45" t="s">
        <v>79</v>
      </c>
      <c r="H45" s="18">
        <v>44967</v>
      </c>
      <c r="L45" s="22" t="str">
        <f t="shared" si="0"/>
        <v/>
      </c>
      <c r="M45" s="2">
        <v>0</v>
      </c>
      <c r="N45" t="s">
        <v>84</v>
      </c>
    </row>
    <row r="46" spans="1:14" x14ac:dyDescent="0.2">
      <c r="A46" t="s">
        <v>37</v>
      </c>
      <c r="B46" t="s">
        <v>35</v>
      </c>
      <c r="C46" t="s">
        <v>44</v>
      </c>
      <c r="D46">
        <v>5</v>
      </c>
      <c r="E46" t="s">
        <v>38</v>
      </c>
      <c r="F46" t="s">
        <v>36</v>
      </c>
      <c r="G46" t="s">
        <v>79</v>
      </c>
      <c r="H46" s="18">
        <v>44967</v>
      </c>
      <c r="I46" s="3">
        <v>4.1500000000000004</v>
      </c>
      <c r="J46" s="3">
        <v>2.75</v>
      </c>
      <c r="K46" s="3">
        <v>2.3199999999999998</v>
      </c>
      <c r="L46" s="22">
        <f t="shared" si="0"/>
        <v>20.945653047201887</v>
      </c>
      <c r="M46" s="2">
        <v>80</v>
      </c>
    </row>
    <row r="47" spans="1:14" x14ac:dyDescent="0.2">
      <c r="A47" t="s">
        <v>37</v>
      </c>
      <c r="B47" t="s">
        <v>35</v>
      </c>
      <c r="C47" t="s">
        <v>44</v>
      </c>
      <c r="D47">
        <v>6</v>
      </c>
      <c r="E47" t="s">
        <v>38</v>
      </c>
      <c r="F47" t="s">
        <v>36</v>
      </c>
      <c r="G47" t="s">
        <v>79</v>
      </c>
      <c r="H47" s="18">
        <v>44967</v>
      </c>
      <c r="I47" s="3">
        <v>2.1800000000000002</v>
      </c>
      <c r="J47" s="3">
        <v>0.98</v>
      </c>
      <c r="K47" s="3">
        <v>1.1599999999999999</v>
      </c>
      <c r="L47" s="22">
        <f t="shared" si="0"/>
        <v>1.9602611388567495</v>
      </c>
      <c r="M47" s="2">
        <v>27.5</v>
      </c>
    </row>
    <row r="48" spans="1:14" x14ac:dyDescent="0.2">
      <c r="A48" t="s">
        <v>37</v>
      </c>
      <c r="B48" t="s">
        <v>35</v>
      </c>
      <c r="C48" t="s">
        <v>44</v>
      </c>
      <c r="D48">
        <v>7</v>
      </c>
      <c r="E48" t="s">
        <v>38</v>
      </c>
      <c r="F48" t="s">
        <v>36</v>
      </c>
      <c r="G48" t="s">
        <v>79</v>
      </c>
      <c r="H48" s="18">
        <v>44967</v>
      </c>
      <c r="L48" s="22" t="str">
        <f t="shared" si="0"/>
        <v/>
      </c>
      <c r="M48" s="2">
        <v>0</v>
      </c>
      <c r="N48" t="s">
        <v>84</v>
      </c>
    </row>
    <row r="49" spans="1:14" x14ac:dyDescent="0.2">
      <c r="A49" t="s">
        <v>37</v>
      </c>
      <c r="B49" t="s">
        <v>35</v>
      </c>
      <c r="C49" t="s">
        <v>44</v>
      </c>
      <c r="D49">
        <v>8</v>
      </c>
      <c r="E49" t="s">
        <v>38</v>
      </c>
      <c r="F49" t="s">
        <v>36</v>
      </c>
      <c r="G49" t="s">
        <v>79</v>
      </c>
      <c r="H49" s="18">
        <v>44967</v>
      </c>
      <c r="I49" s="3">
        <v>4.0599999999999996</v>
      </c>
      <c r="J49" s="3">
        <v>2.97</v>
      </c>
      <c r="K49" s="3">
        <v>3.52</v>
      </c>
      <c r="L49" s="22">
        <f t="shared" si="0"/>
        <v>33.577264919848616</v>
      </c>
      <c r="M49" s="2">
        <v>100</v>
      </c>
    </row>
    <row r="50" spans="1:14" x14ac:dyDescent="0.2">
      <c r="A50" t="s">
        <v>37</v>
      </c>
      <c r="B50" t="s">
        <v>35</v>
      </c>
      <c r="C50" t="s">
        <v>45</v>
      </c>
      <c r="D50">
        <v>1</v>
      </c>
      <c r="E50" t="s">
        <v>38</v>
      </c>
      <c r="F50" t="s">
        <v>36</v>
      </c>
      <c r="G50" t="s">
        <v>79</v>
      </c>
      <c r="H50" s="18">
        <v>44966</v>
      </c>
      <c r="L50" s="22" t="str">
        <f t="shared" si="0"/>
        <v/>
      </c>
      <c r="M50" s="2">
        <v>0</v>
      </c>
      <c r="N50" t="s">
        <v>84</v>
      </c>
    </row>
    <row r="51" spans="1:14" x14ac:dyDescent="0.2">
      <c r="A51" t="s">
        <v>37</v>
      </c>
      <c r="B51" t="s">
        <v>35</v>
      </c>
      <c r="C51" t="s">
        <v>45</v>
      </c>
      <c r="D51">
        <v>2</v>
      </c>
      <c r="E51" t="s">
        <v>38</v>
      </c>
      <c r="F51" t="s">
        <v>36</v>
      </c>
      <c r="G51" t="s">
        <v>79</v>
      </c>
      <c r="H51" s="18">
        <v>44966</v>
      </c>
      <c r="L51" s="22" t="str">
        <f t="shared" si="0"/>
        <v/>
      </c>
      <c r="M51" s="2">
        <v>0</v>
      </c>
      <c r="N51" t="s">
        <v>84</v>
      </c>
    </row>
    <row r="52" spans="1:14" x14ac:dyDescent="0.2">
      <c r="A52" t="s">
        <v>37</v>
      </c>
      <c r="B52" t="s">
        <v>35</v>
      </c>
      <c r="C52" t="s">
        <v>45</v>
      </c>
      <c r="D52">
        <v>3</v>
      </c>
      <c r="E52" t="s">
        <v>38</v>
      </c>
      <c r="F52" t="s">
        <v>36</v>
      </c>
      <c r="G52" t="s">
        <v>79</v>
      </c>
      <c r="H52" s="18">
        <v>44966</v>
      </c>
      <c r="L52" s="22" t="str">
        <f t="shared" si="0"/>
        <v/>
      </c>
      <c r="M52" s="2">
        <v>0</v>
      </c>
      <c r="N52" t="s">
        <v>84</v>
      </c>
    </row>
    <row r="53" spans="1:14" x14ac:dyDescent="0.2">
      <c r="A53" t="s">
        <v>37</v>
      </c>
      <c r="B53" t="s">
        <v>35</v>
      </c>
      <c r="C53" t="s">
        <v>45</v>
      </c>
      <c r="D53">
        <v>4</v>
      </c>
      <c r="E53" t="s">
        <v>38</v>
      </c>
      <c r="F53" t="s">
        <v>36</v>
      </c>
      <c r="G53" t="s">
        <v>79</v>
      </c>
      <c r="H53" s="18">
        <v>44966</v>
      </c>
      <c r="L53" s="22" t="str">
        <f t="shared" si="0"/>
        <v/>
      </c>
      <c r="M53" s="2">
        <v>0</v>
      </c>
      <c r="N53" t="s">
        <v>84</v>
      </c>
    </row>
    <row r="54" spans="1:14" x14ac:dyDescent="0.2">
      <c r="A54" t="s">
        <v>37</v>
      </c>
      <c r="B54" t="s">
        <v>35</v>
      </c>
      <c r="C54" t="s">
        <v>45</v>
      </c>
      <c r="D54">
        <v>5</v>
      </c>
      <c r="E54" t="s">
        <v>38</v>
      </c>
      <c r="F54" t="s">
        <v>36</v>
      </c>
      <c r="G54" t="s">
        <v>79</v>
      </c>
      <c r="H54" s="18">
        <v>44966</v>
      </c>
      <c r="L54" s="22" t="str">
        <f t="shared" si="0"/>
        <v/>
      </c>
      <c r="M54" s="2">
        <v>0</v>
      </c>
      <c r="N54" t="s">
        <v>84</v>
      </c>
    </row>
    <row r="55" spans="1:14" x14ac:dyDescent="0.2">
      <c r="A55" t="s">
        <v>37</v>
      </c>
      <c r="B55" t="s">
        <v>35</v>
      </c>
      <c r="C55" t="s">
        <v>45</v>
      </c>
      <c r="D55">
        <v>6</v>
      </c>
      <c r="E55" t="s">
        <v>38</v>
      </c>
      <c r="F55" t="s">
        <v>36</v>
      </c>
      <c r="G55" t="s">
        <v>79</v>
      </c>
      <c r="H55" s="18">
        <v>44966</v>
      </c>
      <c r="I55" s="3">
        <v>5.41</v>
      </c>
      <c r="J55" s="3">
        <v>4.07</v>
      </c>
      <c r="K55" s="3">
        <v>3.75</v>
      </c>
      <c r="L55" s="22">
        <f t="shared" si="0"/>
        <v>64.959199030535629</v>
      </c>
      <c r="M55" s="2">
        <v>99</v>
      </c>
    </row>
    <row r="56" spans="1:14" x14ac:dyDescent="0.2">
      <c r="A56" t="s">
        <v>37</v>
      </c>
      <c r="B56" t="s">
        <v>35</v>
      </c>
      <c r="C56" t="s">
        <v>45</v>
      </c>
      <c r="D56">
        <v>7</v>
      </c>
      <c r="E56" t="s">
        <v>38</v>
      </c>
      <c r="F56" t="s">
        <v>36</v>
      </c>
      <c r="G56" t="s">
        <v>79</v>
      </c>
      <c r="H56" s="18">
        <v>44966</v>
      </c>
      <c r="L56" s="22" t="str">
        <f t="shared" si="0"/>
        <v/>
      </c>
      <c r="M56" s="2">
        <v>0</v>
      </c>
      <c r="N56" t="s">
        <v>84</v>
      </c>
    </row>
    <row r="57" spans="1:14" x14ac:dyDescent="0.2">
      <c r="A57" t="s">
        <v>37</v>
      </c>
      <c r="B57" t="s">
        <v>35</v>
      </c>
      <c r="C57" t="s">
        <v>45</v>
      </c>
      <c r="D57">
        <v>8</v>
      </c>
      <c r="E57" t="s">
        <v>38</v>
      </c>
      <c r="F57" t="s">
        <v>36</v>
      </c>
      <c r="G57" t="s">
        <v>79</v>
      </c>
      <c r="H57" s="18">
        <v>44967</v>
      </c>
      <c r="I57" s="3">
        <v>2.87</v>
      </c>
      <c r="J57" s="3">
        <v>1.24</v>
      </c>
      <c r="K57" s="3">
        <v>0</v>
      </c>
      <c r="L57" s="22">
        <f t="shared" si="0"/>
        <v>0.8664732450086402</v>
      </c>
      <c r="M57" s="2">
        <v>7.5</v>
      </c>
    </row>
    <row r="58" spans="1:14" x14ac:dyDescent="0.2">
      <c r="A58" t="s">
        <v>37</v>
      </c>
      <c r="B58" t="s">
        <v>35</v>
      </c>
      <c r="C58" t="s">
        <v>46</v>
      </c>
      <c r="D58">
        <v>1</v>
      </c>
      <c r="E58" t="s">
        <v>38</v>
      </c>
      <c r="F58" t="s">
        <v>36</v>
      </c>
      <c r="G58" t="s">
        <v>79</v>
      </c>
      <c r="H58" s="18">
        <v>44967</v>
      </c>
      <c r="L58" s="22" t="str">
        <f t="shared" si="0"/>
        <v/>
      </c>
      <c r="M58" s="2">
        <v>0</v>
      </c>
      <c r="N58" t="s">
        <v>84</v>
      </c>
    </row>
    <row r="59" spans="1:14" x14ac:dyDescent="0.2">
      <c r="A59" t="s">
        <v>37</v>
      </c>
      <c r="B59" t="s">
        <v>35</v>
      </c>
      <c r="C59" t="s">
        <v>46</v>
      </c>
      <c r="D59">
        <v>2</v>
      </c>
      <c r="E59" t="s">
        <v>38</v>
      </c>
      <c r="F59" t="s">
        <v>36</v>
      </c>
      <c r="G59" t="s">
        <v>79</v>
      </c>
      <c r="H59" s="18">
        <v>44967</v>
      </c>
      <c r="L59" s="22" t="str">
        <f t="shared" si="0"/>
        <v/>
      </c>
      <c r="M59" s="2">
        <v>0</v>
      </c>
      <c r="N59" t="s">
        <v>84</v>
      </c>
    </row>
    <row r="60" spans="1:14" x14ac:dyDescent="0.2">
      <c r="A60" t="s">
        <v>37</v>
      </c>
      <c r="B60" t="s">
        <v>35</v>
      </c>
      <c r="C60" t="s">
        <v>46</v>
      </c>
      <c r="D60">
        <v>3</v>
      </c>
      <c r="E60" t="s">
        <v>38</v>
      </c>
      <c r="F60" t="s">
        <v>36</v>
      </c>
      <c r="G60" t="s">
        <v>79</v>
      </c>
      <c r="H60" s="18">
        <v>44967</v>
      </c>
      <c r="L60" s="22" t="str">
        <f t="shared" si="0"/>
        <v/>
      </c>
      <c r="M60" s="2">
        <v>0</v>
      </c>
      <c r="N60" t="s">
        <v>84</v>
      </c>
    </row>
    <row r="61" spans="1:14" x14ac:dyDescent="0.2">
      <c r="A61" t="s">
        <v>37</v>
      </c>
      <c r="B61" t="s">
        <v>35</v>
      </c>
      <c r="C61" t="s">
        <v>46</v>
      </c>
      <c r="D61">
        <v>4</v>
      </c>
      <c r="E61" t="s">
        <v>38</v>
      </c>
      <c r="F61" t="s">
        <v>36</v>
      </c>
      <c r="G61" t="s">
        <v>79</v>
      </c>
      <c r="H61" s="18">
        <v>44967</v>
      </c>
      <c r="L61" s="22" t="str">
        <f t="shared" si="0"/>
        <v/>
      </c>
      <c r="M61" s="2">
        <v>0</v>
      </c>
      <c r="N61" t="s">
        <v>84</v>
      </c>
    </row>
    <row r="62" spans="1:14" x14ac:dyDescent="0.2">
      <c r="A62" t="s">
        <v>37</v>
      </c>
      <c r="B62" t="s">
        <v>35</v>
      </c>
      <c r="C62" t="s">
        <v>46</v>
      </c>
      <c r="D62">
        <v>5</v>
      </c>
      <c r="E62" t="s">
        <v>38</v>
      </c>
      <c r="F62" t="s">
        <v>36</v>
      </c>
      <c r="G62" t="s">
        <v>79</v>
      </c>
      <c r="H62" s="18">
        <v>44967</v>
      </c>
      <c r="I62" s="3">
        <v>3.46</v>
      </c>
      <c r="J62" s="3">
        <v>3.19</v>
      </c>
      <c r="K62" s="3">
        <v>3.56</v>
      </c>
      <c r="L62" s="22">
        <f t="shared" si="0"/>
        <v>30.953768804123744</v>
      </c>
      <c r="M62" s="2">
        <v>77.5</v>
      </c>
    </row>
    <row r="63" spans="1:14" x14ac:dyDescent="0.2">
      <c r="A63" t="s">
        <v>37</v>
      </c>
      <c r="B63" t="s">
        <v>35</v>
      </c>
      <c r="C63" t="s">
        <v>46</v>
      </c>
      <c r="D63">
        <v>6</v>
      </c>
      <c r="E63" t="s">
        <v>38</v>
      </c>
      <c r="F63" t="s">
        <v>36</v>
      </c>
      <c r="G63" t="s">
        <v>79</v>
      </c>
      <c r="H63" s="18">
        <v>44967</v>
      </c>
      <c r="L63" s="22" t="str">
        <f t="shared" si="0"/>
        <v/>
      </c>
      <c r="M63" s="2">
        <v>0</v>
      </c>
      <c r="N63" t="s">
        <v>84</v>
      </c>
    </row>
    <row r="64" spans="1:14" x14ac:dyDescent="0.2">
      <c r="A64" t="s">
        <v>37</v>
      </c>
      <c r="B64" t="s">
        <v>35</v>
      </c>
      <c r="C64" t="s">
        <v>46</v>
      </c>
      <c r="D64">
        <v>7</v>
      </c>
      <c r="E64" t="s">
        <v>38</v>
      </c>
      <c r="F64" t="s">
        <v>36</v>
      </c>
      <c r="G64" t="s">
        <v>79</v>
      </c>
      <c r="H64" s="18">
        <v>44967</v>
      </c>
      <c r="L64" s="22" t="str">
        <f t="shared" si="0"/>
        <v/>
      </c>
      <c r="M64" s="2">
        <v>0</v>
      </c>
      <c r="N64" t="s">
        <v>84</v>
      </c>
    </row>
    <row r="65" spans="1:16" x14ac:dyDescent="0.2">
      <c r="A65" t="s">
        <v>37</v>
      </c>
      <c r="B65" t="s">
        <v>35</v>
      </c>
      <c r="C65" t="s">
        <v>46</v>
      </c>
      <c r="D65">
        <v>8</v>
      </c>
      <c r="E65" t="s">
        <v>38</v>
      </c>
      <c r="F65" t="s">
        <v>36</v>
      </c>
      <c r="G65" t="s">
        <v>79</v>
      </c>
      <c r="H65" s="18">
        <v>44967</v>
      </c>
      <c r="L65" s="22" t="str">
        <f t="shared" si="0"/>
        <v/>
      </c>
      <c r="M65" s="2">
        <v>0</v>
      </c>
      <c r="N65" t="s">
        <v>84</v>
      </c>
    </row>
    <row r="66" spans="1:16" x14ac:dyDescent="0.2">
      <c r="A66" t="s">
        <v>37</v>
      </c>
      <c r="B66" t="s">
        <v>35</v>
      </c>
      <c r="C66" t="s">
        <v>47</v>
      </c>
      <c r="D66">
        <v>1</v>
      </c>
      <c r="E66" t="s">
        <v>38</v>
      </c>
      <c r="F66" t="s">
        <v>36</v>
      </c>
      <c r="G66" t="s">
        <v>79</v>
      </c>
      <c r="H66" s="18">
        <v>44967</v>
      </c>
      <c r="I66" s="3">
        <v>3.71</v>
      </c>
      <c r="J66" s="3">
        <v>3.62</v>
      </c>
      <c r="K66" s="3">
        <v>3.06</v>
      </c>
      <c r="L66" s="22">
        <f t="shared" si="0"/>
        <v>32.50549055842329</v>
      </c>
      <c r="M66" s="2">
        <v>85</v>
      </c>
    </row>
    <row r="67" spans="1:16" x14ac:dyDescent="0.2">
      <c r="A67" t="s">
        <v>37</v>
      </c>
      <c r="B67" t="s">
        <v>35</v>
      </c>
      <c r="C67" t="s">
        <v>47</v>
      </c>
      <c r="D67">
        <v>2</v>
      </c>
      <c r="E67" t="s">
        <v>38</v>
      </c>
      <c r="F67" t="s">
        <v>36</v>
      </c>
      <c r="G67" t="s">
        <v>79</v>
      </c>
      <c r="H67" s="18">
        <v>44967</v>
      </c>
      <c r="I67" s="3">
        <v>4.3</v>
      </c>
      <c r="J67" s="3">
        <v>2.5499999999999998</v>
      </c>
      <c r="K67" s="3">
        <v>2.52</v>
      </c>
      <c r="L67" s="22">
        <f t="shared" ref="L67:L130" si="1">IF(M67=0,"",PI()*((J67+K67)/4)^2*I67)</f>
        <v>21.702724844088699</v>
      </c>
      <c r="M67" s="2">
        <v>82.5</v>
      </c>
    </row>
    <row r="68" spans="1:16" x14ac:dyDescent="0.2">
      <c r="A68" t="s">
        <v>37</v>
      </c>
      <c r="B68" t="s">
        <v>35</v>
      </c>
      <c r="C68" t="s">
        <v>47</v>
      </c>
      <c r="D68">
        <v>3</v>
      </c>
      <c r="E68" t="s">
        <v>38</v>
      </c>
      <c r="F68" t="s">
        <v>36</v>
      </c>
      <c r="G68" t="s">
        <v>79</v>
      </c>
      <c r="H68" s="18">
        <v>44967</v>
      </c>
      <c r="L68" s="22" t="str">
        <f t="shared" si="1"/>
        <v/>
      </c>
      <c r="M68" s="2">
        <v>0</v>
      </c>
      <c r="N68" t="s">
        <v>84</v>
      </c>
    </row>
    <row r="69" spans="1:16" x14ac:dyDescent="0.2">
      <c r="A69" t="s">
        <v>37</v>
      </c>
      <c r="B69" t="s">
        <v>35</v>
      </c>
      <c r="C69" t="s">
        <v>47</v>
      </c>
      <c r="D69">
        <v>4</v>
      </c>
      <c r="E69" t="s">
        <v>38</v>
      </c>
      <c r="F69" t="s">
        <v>36</v>
      </c>
      <c r="G69" t="s">
        <v>79</v>
      </c>
      <c r="H69" s="18">
        <v>44967</v>
      </c>
      <c r="I69" s="3">
        <v>4.34</v>
      </c>
      <c r="J69" s="3">
        <v>2.78</v>
      </c>
      <c r="K69" s="3">
        <v>3.75</v>
      </c>
      <c r="L69" s="22">
        <f t="shared" si="1"/>
        <v>36.336741731991452</v>
      </c>
      <c r="M69" s="2">
        <v>80</v>
      </c>
    </row>
    <row r="70" spans="1:16" x14ac:dyDescent="0.2">
      <c r="A70" t="s">
        <v>37</v>
      </c>
      <c r="B70" t="s">
        <v>35</v>
      </c>
      <c r="C70" t="s">
        <v>47</v>
      </c>
      <c r="D70">
        <v>5</v>
      </c>
      <c r="E70" t="s">
        <v>38</v>
      </c>
      <c r="F70" t="s">
        <v>36</v>
      </c>
      <c r="G70" t="s">
        <v>79</v>
      </c>
      <c r="H70" s="18">
        <v>44967</v>
      </c>
      <c r="I70" s="3">
        <v>4.57</v>
      </c>
      <c r="J70" s="3">
        <v>3.66</v>
      </c>
      <c r="K70" s="3">
        <v>3.51</v>
      </c>
      <c r="L70" s="22">
        <f t="shared" si="1"/>
        <v>46.130100571308418</v>
      </c>
      <c r="M70" s="2">
        <v>65</v>
      </c>
      <c r="P70" t="s">
        <v>128</v>
      </c>
    </row>
    <row r="71" spans="1:16" x14ac:dyDescent="0.2">
      <c r="A71" t="s">
        <v>37</v>
      </c>
      <c r="B71" t="s">
        <v>35</v>
      </c>
      <c r="C71" t="s">
        <v>47</v>
      </c>
      <c r="D71">
        <v>6</v>
      </c>
      <c r="E71" t="s">
        <v>38</v>
      </c>
      <c r="F71" t="s">
        <v>36</v>
      </c>
      <c r="G71" t="s">
        <v>79</v>
      </c>
      <c r="H71" s="18">
        <v>44967</v>
      </c>
      <c r="L71" s="22" t="str">
        <f t="shared" si="1"/>
        <v/>
      </c>
      <c r="M71" s="2">
        <v>0</v>
      </c>
      <c r="N71" t="s">
        <v>84</v>
      </c>
    </row>
    <row r="72" spans="1:16" x14ac:dyDescent="0.2">
      <c r="A72" t="s">
        <v>37</v>
      </c>
      <c r="B72" t="s">
        <v>35</v>
      </c>
      <c r="C72" t="s">
        <v>47</v>
      </c>
      <c r="D72">
        <v>7</v>
      </c>
      <c r="E72" t="s">
        <v>38</v>
      </c>
      <c r="F72" t="s">
        <v>36</v>
      </c>
      <c r="G72" t="s">
        <v>79</v>
      </c>
      <c r="H72" s="18">
        <v>44967</v>
      </c>
      <c r="L72" s="22" t="str">
        <f t="shared" si="1"/>
        <v/>
      </c>
      <c r="M72" s="2">
        <v>0</v>
      </c>
      <c r="N72" t="s">
        <v>84</v>
      </c>
    </row>
    <row r="73" spans="1:16" x14ac:dyDescent="0.2">
      <c r="A73" t="s">
        <v>37</v>
      </c>
      <c r="B73" t="s">
        <v>35</v>
      </c>
      <c r="C73" t="s">
        <v>47</v>
      </c>
      <c r="D73">
        <v>8</v>
      </c>
      <c r="E73" t="s">
        <v>38</v>
      </c>
      <c r="F73" t="s">
        <v>36</v>
      </c>
      <c r="G73" t="s">
        <v>79</v>
      </c>
      <c r="H73" s="18">
        <v>44967</v>
      </c>
      <c r="I73" s="3">
        <v>2.52</v>
      </c>
      <c r="J73" s="3">
        <v>1.53</v>
      </c>
      <c r="K73" s="3">
        <v>1.74</v>
      </c>
      <c r="L73" s="22">
        <f t="shared" si="1"/>
        <v>5.2908559334773226</v>
      </c>
      <c r="M73" s="2">
        <v>72.5</v>
      </c>
    </row>
    <row r="74" spans="1:16" x14ac:dyDescent="0.2">
      <c r="A74" t="s">
        <v>37</v>
      </c>
      <c r="B74" t="s">
        <v>35</v>
      </c>
      <c r="C74" t="s">
        <v>48</v>
      </c>
      <c r="D74">
        <v>1</v>
      </c>
      <c r="E74" t="s">
        <v>38</v>
      </c>
      <c r="F74" t="s">
        <v>36</v>
      </c>
      <c r="G74" t="s">
        <v>79</v>
      </c>
      <c r="H74" s="18">
        <v>44967</v>
      </c>
      <c r="I74" s="3">
        <v>3.54</v>
      </c>
      <c r="J74" s="3">
        <v>2.48</v>
      </c>
      <c r="K74" s="3">
        <v>1.92</v>
      </c>
      <c r="L74" s="22">
        <f t="shared" si="1"/>
        <v>13.456697972386522</v>
      </c>
      <c r="M74" s="2">
        <v>85</v>
      </c>
    </row>
    <row r="75" spans="1:16" x14ac:dyDescent="0.2">
      <c r="A75" t="s">
        <v>37</v>
      </c>
      <c r="B75" t="s">
        <v>35</v>
      </c>
      <c r="C75" t="s">
        <v>48</v>
      </c>
      <c r="D75">
        <v>2</v>
      </c>
      <c r="E75" t="s">
        <v>38</v>
      </c>
      <c r="F75" t="s">
        <v>36</v>
      </c>
      <c r="G75" t="s">
        <v>79</v>
      </c>
      <c r="H75" s="18">
        <v>44967</v>
      </c>
      <c r="I75" s="3">
        <v>3.56</v>
      </c>
      <c r="J75" s="3">
        <v>2.7</v>
      </c>
      <c r="K75" s="3">
        <v>0.56000000000000005</v>
      </c>
      <c r="L75" s="22">
        <f t="shared" si="1"/>
        <v>7.4287387939772227</v>
      </c>
      <c r="M75" s="2">
        <v>45</v>
      </c>
    </row>
    <row r="76" spans="1:16" x14ac:dyDescent="0.2">
      <c r="A76" t="s">
        <v>37</v>
      </c>
      <c r="B76" t="s">
        <v>35</v>
      </c>
      <c r="C76" t="s">
        <v>48</v>
      </c>
      <c r="D76">
        <v>3</v>
      </c>
      <c r="E76" t="s">
        <v>38</v>
      </c>
      <c r="F76" t="s">
        <v>36</v>
      </c>
      <c r="G76" t="s">
        <v>79</v>
      </c>
      <c r="H76" s="18">
        <v>44967</v>
      </c>
      <c r="I76" s="3">
        <v>4.7300000000000004</v>
      </c>
      <c r="J76" s="3">
        <v>2.98</v>
      </c>
      <c r="K76" s="3">
        <v>3.34</v>
      </c>
      <c r="L76" s="22">
        <f t="shared" si="1"/>
        <v>37.095838088993986</v>
      </c>
      <c r="M76" s="2">
        <v>96.5</v>
      </c>
    </row>
    <row r="77" spans="1:16" x14ac:dyDescent="0.2">
      <c r="A77" t="s">
        <v>37</v>
      </c>
      <c r="B77" t="s">
        <v>35</v>
      </c>
      <c r="C77" t="s">
        <v>48</v>
      </c>
      <c r="D77">
        <v>4</v>
      </c>
      <c r="E77" t="s">
        <v>38</v>
      </c>
      <c r="F77" t="s">
        <v>36</v>
      </c>
      <c r="G77" t="s">
        <v>79</v>
      </c>
      <c r="H77" s="18">
        <v>44967</v>
      </c>
      <c r="I77" s="3">
        <v>5.0199999999999996</v>
      </c>
      <c r="J77" s="3">
        <v>3.13</v>
      </c>
      <c r="K77" s="3">
        <v>2.4900000000000002</v>
      </c>
      <c r="L77" s="22">
        <f t="shared" si="1"/>
        <v>31.131943838773008</v>
      </c>
      <c r="M77" s="2">
        <v>92.5</v>
      </c>
    </row>
    <row r="78" spans="1:16" x14ac:dyDescent="0.2">
      <c r="A78" t="s">
        <v>37</v>
      </c>
      <c r="B78" t="s">
        <v>35</v>
      </c>
      <c r="C78" t="s">
        <v>48</v>
      </c>
      <c r="D78">
        <v>5</v>
      </c>
      <c r="E78" t="s">
        <v>38</v>
      </c>
      <c r="F78" t="s">
        <v>36</v>
      </c>
      <c r="G78" t="s">
        <v>79</v>
      </c>
      <c r="H78" s="18">
        <v>44967</v>
      </c>
      <c r="L78" s="22" t="str">
        <f t="shared" si="1"/>
        <v/>
      </c>
      <c r="M78" s="2">
        <v>0</v>
      </c>
      <c r="N78" t="s">
        <v>84</v>
      </c>
    </row>
    <row r="79" spans="1:16" x14ac:dyDescent="0.2">
      <c r="A79" t="s">
        <v>37</v>
      </c>
      <c r="B79" t="s">
        <v>35</v>
      </c>
      <c r="C79" t="s">
        <v>48</v>
      </c>
      <c r="D79">
        <v>6</v>
      </c>
      <c r="E79" t="s">
        <v>38</v>
      </c>
      <c r="F79" t="s">
        <v>36</v>
      </c>
      <c r="G79" t="s">
        <v>79</v>
      </c>
      <c r="H79" s="18">
        <v>44967</v>
      </c>
      <c r="I79" s="3">
        <v>5.22</v>
      </c>
      <c r="J79" s="3">
        <v>2.9</v>
      </c>
      <c r="K79" s="3">
        <v>3.36</v>
      </c>
      <c r="L79" s="22">
        <f t="shared" si="1"/>
        <v>40.165119133679759</v>
      </c>
      <c r="M79" s="2">
        <v>100</v>
      </c>
    </row>
    <row r="80" spans="1:16" x14ac:dyDescent="0.2">
      <c r="A80" t="s">
        <v>37</v>
      </c>
      <c r="B80" t="s">
        <v>35</v>
      </c>
      <c r="C80" t="s">
        <v>48</v>
      </c>
      <c r="D80">
        <v>7</v>
      </c>
      <c r="E80" t="s">
        <v>38</v>
      </c>
      <c r="F80" t="s">
        <v>36</v>
      </c>
      <c r="G80" t="s">
        <v>79</v>
      </c>
      <c r="H80" s="18">
        <v>44967</v>
      </c>
      <c r="I80" s="3">
        <v>3.17</v>
      </c>
      <c r="J80" s="3">
        <v>2.87</v>
      </c>
      <c r="K80" s="3">
        <v>2.31</v>
      </c>
      <c r="L80" s="22">
        <f t="shared" si="1"/>
        <v>16.701238261039958</v>
      </c>
      <c r="M80" s="2">
        <v>87.5</v>
      </c>
    </row>
    <row r="81" spans="1:16" x14ac:dyDescent="0.2">
      <c r="A81" t="s">
        <v>37</v>
      </c>
      <c r="B81" t="s">
        <v>35</v>
      </c>
      <c r="C81" t="s">
        <v>48</v>
      </c>
      <c r="D81">
        <v>8</v>
      </c>
      <c r="E81" t="s">
        <v>38</v>
      </c>
      <c r="F81" t="s">
        <v>36</v>
      </c>
      <c r="G81" t="s">
        <v>79</v>
      </c>
      <c r="H81" s="18">
        <v>44967</v>
      </c>
      <c r="L81" s="22" t="str">
        <f t="shared" si="1"/>
        <v/>
      </c>
      <c r="M81" s="2">
        <v>0</v>
      </c>
      <c r="N81" t="s">
        <v>84</v>
      </c>
    </row>
    <row r="82" spans="1:16" x14ac:dyDescent="0.2">
      <c r="A82" t="s">
        <v>37</v>
      </c>
      <c r="B82" t="s">
        <v>35</v>
      </c>
      <c r="C82" t="s">
        <v>49</v>
      </c>
      <c r="D82">
        <v>1</v>
      </c>
      <c r="E82" t="s">
        <v>38</v>
      </c>
      <c r="F82" t="s">
        <v>36</v>
      </c>
      <c r="G82" t="s">
        <v>79</v>
      </c>
      <c r="H82" s="18">
        <v>44967</v>
      </c>
      <c r="I82" s="3">
        <v>3.21</v>
      </c>
      <c r="J82" s="3">
        <v>2.0499999999999998</v>
      </c>
      <c r="K82" s="3">
        <v>1.63</v>
      </c>
      <c r="L82" s="22">
        <f t="shared" si="1"/>
        <v>8.5355313106148643</v>
      </c>
      <c r="M82" s="2">
        <v>100</v>
      </c>
    </row>
    <row r="83" spans="1:16" x14ac:dyDescent="0.2">
      <c r="A83" t="s">
        <v>37</v>
      </c>
      <c r="B83" t="s">
        <v>35</v>
      </c>
      <c r="C83" t="s">
        <v>49</v>
      </c>
      <c r="D83">
        <v>2</v>
      </c>
      <c r="E83" t="s">
        <v>38</v>
      </c>
      <c r="F83" t="s">
        <v>36</v>
      </c>
      <c r="G83" t="s">
        <v>79</v>
      </c>
      <c r="H83" s="18">
        <v>44967</v>
      </c>
      <c r="I83" s="3">
        <v>1.54</v>
      </c>
      <c r="J83" s="3">
        <v>1.1399999999999999</v>
      </c>
      <c r="K83" s="3">
        <v>1.1000000000000001</v>
      </c>
      <c r="L83" s="22">
        <f t="shared" si="1"/>
        <v>1.5172133224952693</v>
      </c>
      <c r="M83" s="2">
        <v>85</v>
      </c>
    </row>
    <row r="84" spans="1:16" x14ac:dyDescent="0.2">
      <c r="A84" t="s">
        <v>37</v>
      </c>
      <c r="B84" t="s">
        <v>35</v>
      </c>
      <c r="C84" t="s">
        <v>49</v>
      </c>
      <c r="D84">
        <v>3</v>
      </c>
      <c r="E84" t="s">
        <v>38</v>
      </c>
      <c r="F84" t="s">
        <v>36</v>
      </c>
      <c r="G84" t="s">
        <v>79</v>
      </c>
      <c r="H84" s="18">
        <v>44967</v>
      </c>
      <c r="I84" s="3">
        <v>1.35</v>
      </c>
      <c r="J84" s="3">
        <v>1.08</v>
      </c>
      <c r="K84" s="3">
        <v>0.72</v>
      </c>
      <c r="L84" s="22">
        <f t="shared" si="1"/>
        <v>0.85883289167510979</v>
      </c>
      <c r="M84" s="2">
        <v>17.5</v>
      </c>
    </row>
    <row r="85" spans="1:16" x14ac:dyDescent="0.2">
      <c r="A85" t="s">
        <v>37</v>
      </c>
      <c r="B85" t="s">
        <v>35</v>
      </c>
      <c r="C85" t="s">
        <v>49</v>
      </c>
      <c r="D85">
        <v>4</v>
      </c>
      <c r="E85" t="s">
        <v>38</v>
      </c>
      <c r="F85" t="s">
        <v>36</v>
      </c>
      <c r="G85" t="s">
        <v>79</v>
      </c>
      <c r="H85" s="18">
        <v>44967</v>
      </c>
      <c r="L85" s="22" t="str">
        <f t="shared" si="1"/>
        <v/>
      </c>
      <c r="M85" s="2">
        <v>0</v>
      </c>
      <c r="N85" t="s">
        <v>84</v>
      </c>
    </row>
    <row r="86" spans="1:16" x14ac:dyDescent="0.2">
      <c r="A86" t="s">
        <v>37</v>
      </c>
      <c r="B86" t="s">
        <v>35</v>
      </c>
      <c r="C86" t="s">
        <v>49</v>
      </c>
      <c r="D86">
        <v>5</v>
      </c>
      <c r="E86" t="s">
        <v>38</v>
      </c>
      <c r="F86" t="s">
        <v>36</v>
      </c>
      <c r="G86" t="s">
        <v>79</v>
      </c>
      <c r="H86" s="18">
        <v>44967</v>
      </c>
      <c r="I86" s="3">
        <v>3.67</v>
      </c>
      <c r="J86" s="3">
        <v>2.34</v>
      </c>
      <c r="K86" s="3">
        <v>1.84</v>
      </c>
      <c r="L86" s="22">
        <f t="shared" si="1"/>
        <v>12.590660623358563</v>
      </c>
      <c r="M86" s="2">
        <v>100</v>
      </c>
    </row>
    <row r="87" spans="1:16" x14ac:dyDescent="0.2">
      <c r="A87" t="s">
        <v>37</v>
      </c>
      <c r="B87" t="s">
        <v>35</v>
      </c>
      <c r="C87" t="s">
        <v>49</v>
      </c>
      <c r="D87">
        <v>6</v>
      </c>
      <c r="E87" t="s">
        <v>38</v>
      </c>
      <c r="F87" t="s">
        <v>36</v>
      </c>
      <c r="G87" t="s">
        <v>79</v>
      </c>
      <c r="H87" s="18">
        <v>44967</v>
      </c>
      <c r="L87" s="22" t="str">
        <f t="shared" si="1"/>
        <v/>
      </c>
      <c r="M87" s="2">
        <v>0</v>
      </c>
      <c r="N87" t="s">
        <v>84</v>
      </c>
    </row>
    <row r="88" spans="1:16" x14ac:dyDescent="0.2">
      <c r="A88" t="s">
        <v>37</v>
      </c>
      <c r="B88" t="s">
        <v>35</v>
      </c>
      <c r="C88" t="s">
        <v>49</v>
      </c>
      <c r="D88">
        <v>7</v>
      </c>
      <c r="E88" t="s">
        <v>38</v>
      </c>
      <c r="F88" t="s">
        <v>36</v>
      </c>
      <c r="G88" t="s">
        <v>79</v>
      </c>
      <c r="H88" s="18">
        <v>44967</v>
      </c>
      <c r="I88" s="3">
        <v>3.25</v>
      </c>
      <c r="J88" s="3">
        <v>2.63</v>
      </c>
      <c r="K88" s="3">
        <v>2.48</v>
      </c>
      <c r="L88" s="22">
        <f t="shared" si="1"/>
        <v>16.663071248241035</v>
      </c>
      <c r="M88" s="2">
        <v>90</v>
      </c>
    </row>
    <row r="89" spans="1:16" x14ac:dyDescent="0.2">
      <c r="A89" t="s">
        <v>37</v>
      </c>
      <c r="B89" t="s">
        <v>35</v>
      </c>
      <c r="C89" t="s">
        <v>49</v>
      </c>
      <c r="D89">
        <v>8</v>
      </c>
      <c r="E89" t="s">
        <v>38</v>
      </c>
      <c r="F89" t="s">
        <v>36</v>
      </c>
      <c r="G89" t="s">
        <v>79</v>
      </c>
      <c r="H89" s="18">
        <v>44967</v>
      </c>
      <c r="L89" s="22" t="str">
        <f t="shared" si="1"/>
        <v/>
      </c>
      <c r="M89" s="2">
        <v>0</v>
      </c>
      <c r="N89" t="s">
        <v>84</v>
      </c>
    </row>
    <row r="90" spans="1:16" x14ac:dyDescent="0.2">
      <c r="A90" t="s">
        <v>37</v>
      </c>
      <c r="B90" t="s">
        <v>35</v>
      </c>
      <c r="C90" t="s">
        <v>50</v>
      </c>
      <c r="D90">
        <v>1</v>
      </c>
      <c r="E90" t="s">
        <v>38</v>
      </c>
      <c r="F90" t="s">
        <v>36</v>
      </c>
      <c r="G90" t="s">
        <v>79</v>
      </c>
      <c r="H90" s="18">
        <v>44967</v>
      </c>
      <c r="I90" s="3">
        <v>2.25</v>
      </c>
      <c r="J90" s="3">
        <v>1.54</v>
      </c>
      <c r="K90" s="3">
        <v>1.95</v>
      </c>
      <c r="L90" s="22">
        <f t="shared" si="1"/>
        <v>5.3810033456234594</v>
      </c>
      <c r="M90" s="2">
        <v>82.5</v>
      </c>
      <c r="P90" t="s">
        <v>81</v>
      </c>
    </row>
    <row r="91" spans="1:16" x14ac:dyDescent="0.2">
      <c r="A91" t="s">
        <v>37</v>
      </c>
      <c r="B91" t="s">
        <v>35</v>
      </c>
      <c r="C91" t="s">
        <v>50</v>
      </c>
      <c r="D91">
        <v>2</v>
      </c>
      <c r="E91" t="s">
        <v>38</v>
      </c>
      <c r="F91" t="s">
        <v>36</v>
      </c>
      <c r="G91" t="s">
        <v>79</v>
      </c>
      <c r="H91" s="18">
        <v>44967</v>
      </c>
      <c r="I91" s="3">
        <v>1.1399999999999999</v>
      </c>
      <c r="J91" s="3">
        <v>0</v>
      </c>
      <c r="K91" s="3">
        <v>1.29</v>
      </c>
      <c r="L91" s="22">
        <f t="shared" si="1"/>
        <v>0.37248960885726268</v>
      </c>
      <c r="M91" s="2">
        <v>7.5</v>
      </c>
    </row>
    <row r="92" spans="1:16" x14ac:dyDescent="0.2">
      <c r="A92" t="s">
        <v>37</v>
      </c>
      <c r="B92" t="s">
        <v>35</v>
      </c>
      <c r="C92" t="s">
        <v>50</v>
      </c>
      <c r="D92">
        <v>3</v>
      </c>
      <c r="E92" t="s">
        <v>38</v>
      </c>
      <c r="F92" t="s">
        <v>36</v>
      </c>
      <c r="G92" t="s">
        <v>79</v>
      </c>
      <c r="H92" s="18">
        <v>44967</v>
      </c>
      <c r="I92" s="3">
        <v>3.31</v>
      </c>
      <c r="J92" s="3">
        <v>1.57</v>
      </c>
      <c r="K92" s="3">
        <v>1.97</v>
      </c>
      <c r="L92" s="22">
        <f t="shared" si="1"/>
        <v>8.1444996292170355</v>
      </c>
      <c r="M92" s="2">
        <v>87.5</v>
      </c>
    </row>
    <row r="93" spans="1:16" x14ac:dyDescent="0.2">
      <c r="A93" t="s">
        <v>37</v>
      </c>
      <c r="B93" t="s">
        <v>35</v>
      </c>
      <c r="C93" t="s">
        <v>50</v>
      </c>
      <c r="D93">
        <v>4</v>
      </c>
      <c r="E93" t="s">
        <v>38</v>
      </c>
      <c r="F93" t="s">
        <v>36</v>
      </c>
      <c r="G93" t="s">
        <v>79</v>
      </c>
      <c r="H93" s="18">
        <v>44967</v>
      </c>
      <c r="I93" s="3">
        <v>4.37</v>
      </c>
      <c r="J93" s="3">
        <v>3.35</v>
      </c>
      <c r="K93" s="3">
        <v>2.3199999999999998</v>
      </c>
      <c r="L93" s="22">
        <f t="shared" si="1"/>
        <v>27.585283064158684</v>
      </c>
      <c r="M93" s="2">
        <v>97.5</v>
      </c>
    </row>
    <row r="94" spans="1:16" x14ac:dyDescent="0.2">
      <c r="A94" t="s">
        <v>37</v>
      </c>
      <c r="B94" t="s">
        <v>35</v>
      </c>
      <c r="C94" t="s">
        <v>50</v>
      </c>
      <c r="D94">
        <v>5</v>
      </c>
      <c r="E94" t="s">
        <v>38</v>
      </c>
      <c r="F94" t="s">
        <v>36</v>
      </c>
      <c r="G94" t="s">
        <v>79</v>
      </c>
      <c r="H94" s="18">
        <v>44967</v>
      </c>
      <c r="I94" s="3">
        <v>1.79</v>
      </c>
      <c r="J94" s="3">
        <v>0.88</v>
      </c>
      <c r="K94" s="3">
        <v>1.1399999999999999</v>
      </c>
      <c r="L94" s="22">
        <f t="shared" si="1"/>
        <v>1.4341205530023093</v>
      </c>
      <c r="M94" s="2">
        <v>17.5</v>
      </c>
    </row>
    <row r="95" spans="1:16" x14ac:dyDescent="0.2">
      <c r="A95" t="s">
        <v>37</v>
      </c>
      <c r="B95" t="s">
        <v>35</v>
      </c>
      <c r="C95" t="s">
        <v>50</v>
      </c>
      <c r="D95">
        <v>6</v>
      </c>
      <c r="E95" t="s">
        <v>38</v>
      </c>
      <c r="F95" t="s">
        <v>36</v>
      </c>
      <c r="G95" t="s">
        <v>79</v>
      </c>
      <c r="H95" s="18">
        <v>44967</v>
      </c>
      <c r="I95" s="3">
        <v>3.6</v>
      </c>
      <c r="J95" s="3">
        <v>2.5499999999999998</v>
      </c>
      <c r="K95" s="3">
        <v>2.15</v>
      </c>
      <c r="L95" s="22">
        <f t="shared" si="1"/>
        <v>15.614500886504665</v>
      </c>
      <c r="M95" s="2">
        <v>100</v>
      </c>
    </row>
    <row r="96" spans="1:16" x14ac:dyDescent="0.2">
      <c r="A96" t="s">
        <v>37</v>
      </c>
      <c r="B96" t="s">
        <v>35</v>
      </c>
      <c r="C96" t="s">
        <v>50</v>
      </c>
      <c r="D96">
        <v>7</v>
      </c>
      <c r="E96" t="s">
        <v>38</v>
      </c>
      <c r="F96" t="s">
        <v>36</v>
      </c>
      <c r="G96" t="s">
        <v>79</v>
      </c>
      <c r="H96" s="18">
        <v>44967</v>
      </c>
      <c r="L96" s="22" t="str">
        <f t="shared" si="1"/>
        <v/>
      </c>
      <c r="M96" s="2">
        <v>0</v>
      </c>
      <c r="N96" t="s">
        <v>84</v>
      </c>
    </row>
    <row r="97" spans="1:14" x14ac:dyDescent="0.2">
      <c r="A97" t="s">
        <v>37</v>
      </c>
      <c r="B97" t="s">
        <v>35</v>
      </c>
      <c r="C97" t="s">
        <v>50</v>
      </c>
      <c r="D97">
        <v>8</v>
      </c>
      <c r="E97" t="s">
        <v>38</v>
      </c>
      <c r="F97" t="s">
        <v>36</v>
      </c>
      <c r="G97" t="s">
        <v>79</v>
      </c>
      <c r="H97" s="18">
        <v>44967</v>
      </c>
      <c r="I97" s="3">
        <v>3.03</v>
      </c>
      <c r="J97" s="3">
        <v>2.9</v>
      </c>
      <c r="K97" s="3">
        <v>1.98</v>
      </c>
      <c r="L97" s="22">
        <f t="shared" si="1"/>
        <v>14.168117911977234</v>
      </c>
      <c r="M97" s="2">
        <v>100</v>
      </c>
    </row>
    <row r="98" spans="1:14" x14ac:dyDescent="0.2">
      <c r="A98" t="s">
        <v>37</v>
      </c>
      <c r="B98" t="s">
        <v>35</v>
      </c>
      <c r="C98" t="s">
        <v>51</v>
      </c>
      <c r="D98">
        <v>1</v>
      </c>
      <c r="E98" t="s">
        <v>38</v>
      </c>
      <c r="F98" t="s">
        <v>36</v>
      </c>
      <c r="G98" t="s">
        <v>79</v>
      </c>
      <c r="H98" s="18">
        <v>44967</v>
      </c>
      <c r="I98" s="3">
        <v>3.61</v>
      </c>
      <c r="J98" s="3">
        <v>2.82</v>
      </c>
      <c r="K98" s="3">
        <v>2.99</v>
      </c>
      <c r="L98" s="22">
        <f t="shared" si="1"/>
        <v>23.927060996473198</v>
      </c>
      <c r="M98" s="2">
        <v>100</v>
      </c>
    </row>
    <row r="99" spans="1:14" x14ac:dyDescent="0.2">
      <c r="A99" t="s">
        <v>37</v>
      </c>
      <c r="B99" t="s">
        <v>35</v>
      </c>
      <c r="C99" t="s">
        <v>51</v>
      </c>
      <c r="D99">
        <v>2</v>
      </c>
      <c r="E99" t="s">
        <v>38</v>
      </c>
      <c r="F99" t="s">
        <v>36</v>
      </c>
      <c r="G99" t="s">
        <v>79</v>
      </c>
      <c r="H99" s="18">
        <v>44967</v>
      </c>
      <c r="I99" s="3">
        <v>3.48</v>
      </c>
      <c r="J99" s="3">
        <v>3.05</v>
      </c>
      <c r="K99" s="3">
        <v>2.2000000000000002</v>
      </c>
      <c r="L99" s="22">
        <f t="shared" si="1"/>
        <v>18.833357084418687</v>
      </c>
      <c r="M99" s="2">
        <v>100</v>
      </c>
    </row>
    <row r="100" spans="1:14" x14ac:dyDescent="0.2">
      <c r="A100" t="s">
        <v>37</v>
      </c>
      <c r="B100" t="s">
        <v>35</v>
      </c>
      <c r="C100" t="s">
        <v>51</v>
      </c>
      <c r="D100">
        <v>3</v>
      </c>
      <c r="E100" t="s">
        <v>38</v>
      </c>
      <c r="F100" t="s">
        <v>36</v>
      </c>
      <c r="G100" t="s">
        <v>79</v>
      </c>
      <c r="H100" s="18">
        <v>44967</v>
      </c>
      <c r="I100" s="3">
        <v>1.39</v>
      </c>
      <c r="J100" s="3">
        <v>0.57999999999999996</v>
      </c>
      <c r="K100" s="3">
        <v>0.78</v>
      </c>
      <c r="L100" s="22">
        <f t="shared" si="1"/>
        <v>0.50480367394942216</v>
      </c>
      <c r="M100" s="2">
        <v>25</v>
      </c>
    </row>
    <row r="101" spans="1:14" x14ac:dyDescent="0.2">
      <c r="A101" t="s">
        <v>37</v>
      </c>
      <c r="B101" t="s">
        <v>35</v>
      </c>
      <c r="C101" t="s">
        <v>51</v>
      </c>
      <c r="D101">
        <v>4</v>
      </c>
      <c r="E101" t="s">
        <v>38</v>
      </c>
      <c r="F101" t="s">
        <v>36</v>
      </c>
      <c r="G101" t="s">
        <v>79</v>
      </c>
      <c r="H101" s="18">
        <v>44967</v>
      </c>
      <c r="I101" s="3">
        <v>3.79</v>
      </c>
      <c r="J101" s="3">
        <v>3.3</v>
      </c>
      <c r="K101" s="3">
        <v>2.2599999999999998</v>
      </c>
      <c r="L101" s="22">
        <f t="shared" si="1"/>
        <v>23.004811719143177</v>
      </c>
      <c r="M101" s="2">
        <v>87.5</v>
      </c>
    </row>
    <row r="102" spans="1:14" x14ac:dyDescent="0.2">
      <c r="A102" t="s">
        <v>37</v>
      </c>
      <c r="B102" t="s">
        <v>35</v>
      </c>
      <c r="C102" t="s">
        <v>51</v>
      </c>
      <c r="D102">
        <v>5</v>
      </c>
      <c r="E102" t="s">
        <v>38</v>
      </c>
      <c r="F102" t="s">
        <v>36</v>
      </c>
      <c r="G102" t="s">
        <v>79</v>
      </c>
      <c r="H102" s="18">
        <v>44967</v>
      </c>
      <c r="I102" s="3">
        <v>4.3899999999999997</v>
      </c>
      <c r="J102" s="3">
        <v>3.09</v>
      </c>
      <c r="K102" s="3">
        <v>2.82</v>
      </c>
      <c r="L102" s="22">
        <f t="shared" si="1"/>
        <v>30.107130986081245</v>
      </c>
      <c r="M102" s="2">
        <v>100</v>
      </c>
    </row>
    <row r="103" spans="1:14" x14ac:dyDescent="0.2">
      <c r="A103" t="s">
        <v>37</v>
      </c>
      <c r="B103" t="s">
        <v>35</v>
      </c>
      <c r="C103" t="s">
        <v>51</v>
      </c>
      <c r="D103">
        <v>6</v>
      </c>
      <c r="E103" t="s">
        <v>38</v>
      </c>
      <c r="F103" t="s">
        <v>36</v>
      </c>
      <c r="G103" t="s">
        <v>79</v>
      </c>
      <c r="H103" s="18">
        <v>44967</v>
      </c>
      <c r="L103" s="22" t="str">
        <f t="shared" si="1"/>
        <v/>
      </c>
      <c r="M103" s="2">
        <v>0</v>
      </c>
      <c r="N103" t="s">
        <v>84</v>
      </c>
    </row>
    <row r="104" spans="1:14" x14ac:dyDescent="0.2">
      <c r="A104" t="s">
        <v>37</v>
      </c>
      <c r="B104" t="s">
        <v>35</v>
      </c>
      <c r="C104" t="s">
        <v>51</v>
      </c>
      <c r="D104">
        <v>7</v>
      </c>
      <c r="E104" t="s">
        <v>38</v>
      </c>
      <c r="F104" t="s">
        <v>36</v>
      </c>
      <c r="G104" t="s">
        <v>79</v>
      </c>
      <c r="H104" s="18">
        <v>44967</v>
      </c>
      <c r="I104" s="3">
        <v>4.08</v>
      </c>
      <c r="J104" s="3">
        <v>2.4900000000000002</v>
      </c>
      <c r="K104" s="3">
        <v>1.9</v>
      </c>
      <c r="L104" s="22">
        <f t="shared" si="1"/>
        <v>15.438997383708207</v>
      </c>
      <c r="M104" s="2">
        <v>100</v>
      </c>
    </row>
    <row r="105" spans="1:14" x14ac:dyDescent="0.2">
      <c r="A105" t="s">
        <v>37</v>
      </c>
      <c r="B105" t="s">
        <v>35</v>
      </c>
      <c r="C105" t="s">
        <v>51</v>
      </c>
      <c r="D105">
        <v>8</v>
      </c>
      <c r="E105" t="s">
        <v>38</v>
      </c>
      <c r="F105" t="s">
        <v>36</v>
      </c>
      <c r="G105" t="s">
        <v>79</v>
      </c>
      <c r="H105" s="18">
        <v>44967</v>
      </c>
      <c r="I105" s="3">
        <v>3.91</v>
      </c>
      <c r="J105" s="3">
        <v>3.62</v>
      </c>
      <c r="K105" s="3">
        <v>2.4</v>
      </c>
      <c r="L105" s="22">
        <f t="shared" si="1"/>
        <v>27.82272286977113</v>
      </c>
      <c r="M105" s="2">
        <v>100</v>
      </c>
    </row>
    <row r="106" spans="1:14" x14ac:dyDescent="0.2">
      <c r="A106" t="s">
        <v>37</v>
      </c>
      <c r="B106" t="s">
        <v>35</v>
      </c>
      <c r="C106" t="s">
        <v>52</v>
      </c>
      <c r="D106">
        <v>1</v>
      </c>
      <c r="E106" t="s">
        <v>38</v>
      </c>
      <c r="F106" t="s">
        <v>36</v>
      </c>
      <c r="G106" t="s">
        <v>79</v>
      </c>
      <c r="H106" s="18">
        <v>44967</v>
      </c>
      <c r="I106" s="3">
        <v>2</v>
      </c>
      <c r="J106" s="3">
        <v>2.93</v>
      </c>
      <c r="K106" s="3">
        <v>2.59</v>
      </c>
      <c r="L106" s="22">
        <f t="shared" si="1"/>
        <v>11.965698098992801</v>
      </c>
      <c r="M106" s="2">
        <v>75</v>
      </c>
    </row>
    <row r="107" spans="1:14" x14ac:dyDescent="0.2">
      <c r="A107" t="s">
        <v>37</v>
      </c>
      <c r="B107" t="s">
        <v>35</v>
      </c>
      <c r="C107" t="s">
        <v>52</v>
      </c>
      <c r="D107">
        <v>2</v>
      </c>
      <c r="E107" t="s">
        <v>38</v>
      </c>
      <c r="F107" t="s">
        <v>36</v>
      </c>
      <c r="G107" t="s">
        <v>79</v>
      </c>
      <c r="H107" s="18">
        <v>44967</v>
      </c>
      <c r="L107" s="22" t="str">
        <f t="shared" si="1"/>
        <v/>
      </c>
      <c r="M107" s="2">
        <v>0</v>
      </c>
      <c r="N107" t="s">
        <v>84</v>
      </c>
    </row>
    <row r="108" spans="1:14" x14ac:dyDescent="0.2">
      <c r="A108" t="s">
        <v>37</v>
      </c>
      <c r="B108" t="s">
        <v>35</v>
      </c>
      <c r="C108" t="s">
        <v>52</v>
      </c>
      <c r="D108">
        <v>3</v>
      </c>
      <c r="E108" t="s">
        <v>38</v>
      </c>
      <c r="F108" t="s">
        <v>36</v>
      </c>
      <c r="G108" t="s">
        <v>79</v>
      </c>
      <c r="H108" s="18">
        <v>44967</v>
      </c>
      <c r="I108" s="3">
        <v>1.3</v>
      </c>
      <c r="J108" s="3">
        <v>2.17</v>
      </c>
      <c r="K108" s="3">
        <v>1.7</v>
      </c>
      <c r="L108" s="22">
        <f t="shared" si="1"/>
        <v>3.8229196698508545</v>
      </c>
      <c r="M108" s="2">
        <v>22.5</v>
      </c>
    </row>
    <row r="109" spans="1:14" x14ac:dyDescent="0.2">
      <c r="A109" t="s">
        <v>37</v>
      </c>
      <c r="B109" t="s">
        <v>35</v>
      </c>
      <c r="C109" t="s">
        <v>52</v>
      </c>
      <c r="D109">
        <v>4</v>
      </c>
      <c r="E109" t="s">
        <v>38</v>
      </c>
      <c r="F109" t="s">
        <v>36</v>
      </c>
      <c r="G109" t="s">
        <v>79</v>
      </c>
      <c r="H109" s="18">
        <v>44967</v>
      </c>
      <c r="I109" s="3">
        <v>3.21</v>
      </c>
      <c r="J109" s="3">
        <v>2.75</v>
      </c>
      <c r="K109" s="3">
        <v>1.82</v>
      </c>
      <c r="L109" s="22">
        <f t="shared" si="1"/>
        <v>13.163377087448344</v>
      </c>
      <c r="M109" s="2">
        <v>32.5</v>
      </c>
    </row>
    <row r="110" spans="1:14" x14ac:dyDescent="0.2">
      <c r="A110" t="s">
        <v>37</v>
      </c>
      <c r="B110" t="s">
        <v>35</v>
      </c>
      <c r="C110" t="s">
        <v>52</v>
      </c>
      <c r="D110">
        <v>5</v>
      </c>
      <c r="E110" t="s">
        <v>38</v>
      </c>
      <c r="F110" t="s">
        <v>36</v>
      </c>
      <c r="G110" t="s">
        <v>79</v>
      </c>
      <c r="H110" s="18">
        <v>44967</v>
      </c>
      <c r="L110" s="22" t="str">
        <f t="shared" si="1"/>
        <v/>
      </c>
      <c r="M110" s="2">
        <v>0</v>
      </c>
      <c r="N110" t="s">
        <v>84</v>
      </c>
    </row>
    <row r="111" spans="1:14" x14ac:dyDescent="0.2">
      <c r="A111" t="s">
        <v>37</v>
      </c>
      <c r="B111" t="s">
        <v>35</v>
      </c>
      <c r="C111" t="s">
        <v>52</v>
      </c>
      <c r="D111">
        <v>6</v>
      </c>
      <c r="E111" t="s">
        <v>38</v>
      </c>
      <c r="F111" t="s">
        <v>36</v>
      </c>
      <c r="G111" t="s">
        <v>79</v>
      </c>
      <c r="H111" s="18">
        <v>44967</v>
      </c>
      <c r="L111" s="22" t="str">
        <f t="shared" si="1"/>
        <v/>
      </c>
      <c r="M111" s="2">
        <v>0</v>
      </c>
      <c r="N111" t="s">
        <v>84</v>
      </c>
    </row>
    <row r="112" spans="1:14" x14ac:dyDescent="0.2">
      <c r="A112" t="s">
        <v>37</v>
      </c>
      <c r="B112" t="s">
        <v>35</v>
      </c>
      <c r="C112" t="s">
        <v>52</v>
      </c>
      <c r="D112">
        <v>7</v>
      </c>
      <c r="E112" t="s">
        <v>38</v>
      </c>
      <c r="F112" t="s">
        <v>36</v>
      </c>
      <c r="G112" t="s">
        <v>79</v>
      </c>
      <c r="H112" s="18">
        <v>44967</v>
      </c>
      <c r="I112" s="3">
        <v>2.37</v>
      </c>
      <c r="J112" s="3">
        <v>2.1800000000000002</v>
      </c>
      <c r="K112" s="3">
        <v>1.53</v>
      </c>
      <c r="L112" s="22">
        <f t="shared" si="1"/>
        <v>6.4051020750351491</v>
      </c>
      <c r="M112" s="2">
        <v>100</v>
      </c>
    </row>
    <row r="113" spans="1:14" x14ac:dyDescent="0.2">
      <c r="A113" t="s">
        <v>37</v>
      </c>
      <c r="B113" t="s">
        <v>35</v>
      </c>
      <c r="C113" t="s">
        <v>52</v>
      </c>
      <c r="D113">
        <v>8</v>
      </c>
      <c r="E113" t="s">
        <v>38</v>
      </c>
      <c r="F113" t="s">
        <v>36</v>
      </c>
      <c r="G113" t="s">
        <v>79</v>
      </c>
      <c r="H113" s="18">
        <v>44967</v>
      </c>
      <c r="I113" s="3">
        <v>4.3899999999999997</v>
      </c>
      <c r="J113" s="3">
        <v>2.98</v>
      </c>
      <c r="K113" s="3">
        <v>2.78</v>
      </c>
      <c r="L113" s="22">
        <f t="shared" si="1"/>
        <v>28.598244651263855</v>
      </c>
      <c r="M113" s="2">
        <v>100</v>
      </c>
    </row>
    <row r="114" spans="1:14" x14ac:dyDescent="0.2">
      <c r="A114" t="s">
        <v>37</v>
      </c>
      <c r="B114" t="s">
        <v>35</v>
      </c>
      <c r="C114" t="s">
        <v>53</v>
      </c>
      <c r="D114">
        <v>1</v>
      </c>
      <c r="E114" t="s">
        <v>38</v>
      </c>
      <c r="F114" t="s">
        <v>36</v>
      </c>
      <c r="G114" t="s">
        <v>79</v>
      </c>
      <c r="H114" s="18">
        <v>44967</v>
      </c>
      <c r="I114" s="3">
        <v>3.16</v>
      </c>
      <c r="J114" s="3">
        <v>2.38</v>
      </c>
      <c r="K114" s="3">
        <v>1.79</v>
      </c>
      <c r="L114" s="22">
        <f t="shared" si="1"/>
        <v>10.789195997566493</v>
      </c>
      <c r="M114" s="2">
        <v>100</v>
      </c>
    </row>
    <row r="115" spans="1:14" x14ac:dyDescent="0.2">
      <c r="A115" t="s">
        <v>37</v>
      </c>
      <c r="B115" t="s">
        <v>35</v>
      </c>
      <c r="C115" t="s">
        <v>53</v>
      </c>
      <c r="D115">
        <v>2</v>
      </c>
      <c r="E115" t="s">
        <v>38</v>
      </c>
      <c r="F115" t="s">
        <v>36</v>
      </c>
      <c r="G115" t="s">
        <v>79</v>
      </c>
      <c r="H115" s="18">
        <v>44967</v>
      </c>
      <c r="L115" s="22" t="str">
        <f t="shared" si="1"/>
        <v/>
      </c>
      <c r="M115" s="2">
        <v>0</v>
      </c>
      <c r="N115" t="s">
        <v>84</v>
      </c>
    </row>
    <row r="116" spans="1:14" x14ac:dyDescent="0.2">
      <c r="A116" t="s">
        <v>37</v>
      </c>
      <c r="B116" t="s">
        <v>35</v>
      </c>
      <c r="C116" t="s">
        <v>53</v>
      </c>
      <c r="D116">
        <v>3</v>
      </c>
      <c r="E116" t="s">
        <v>38</v>
      </c>
      <c r="F116" t="s">
        <v>36</v>
      </c>
      <c r="G116" t="s">
        <v>79</v>
      </c>
      <c r="H116" s="18">
        <v>44967</v>
      </c>
      <c r="L116" s="22" t="str">
        <f t="shared" si="1"/>
        <v/>
      </c>
      <c r="M116" s="2">
        <v>0</v>
      </c>
      <c r="N116" t="s">
        <v>84</v>
      </c>
    </row>
    <row r="117" spans="1:14" x14ac:dyDescent="0.2">
      <c r="A117" t="s">
        <v>37</v>
      </c>
      <c r="B117" t="s">
        <v>35</v>
      </c>
      <c r="C117" t="s">
        <v>53</v>
      </c>
      <c r="D117">
        <v>4</v>
      </c>
      <c r="E117" t="s">
        <v>38</v>
      </c>
      <c r="F117" t="s">
        <v>36</v>
      </c>
      <c r="G117" t="s">
        <v>79</v>
      </c>
      <c r="H117" s="18">
        <v>44967</v>
      </c>
      <c r="I117" s="3">
        <v>2.95</v>
      </c>
      <c r="J117" s="3">
        <v>2.4300000000000002</v>
      </c>
      <c r="K117" s="3">
        <v>1.94</v>
      </c>
      <c r="L117" s="22">
        <f t="shared" si="1"/>
        <v>11.06151926260624</v>
      </c>
      <c r="M117" s="2">
        <v>92.5</v>
      </c>
    </row>
    <row r="118" spans="1:14" x14ac:dyDescent="0.2">
      <c r="A118" t="s">
        <v>37</v>
      </c>
      <c r="B118" t="s">
        <v>35</v>
      </c>
      <c r="C118" t="s">
        <v>53</v>
      </c>
      <c r="D118">
        <v>5</v>
      </c>
      <c r="E118" t="s">
        <v>38</v>
      </c>
      <c r="F118" t="s">
        <v>36</v>
      </c>
      <c r="G118" t="s">
        <v>79</v>
      </c>
      <c r="H118" s="18">
        <v>44967</v>
      </c>
      <c r="L118" s="22" t="str">
        <f t="shared" si="1"/>
        <v/>
      </c>
      <c r="M118" s="2">
        <v>0</v>
      </c>
      <c r="N118" t="s">
        <v>83</v>
      </c>
    </row>
    <row r="119" spans="1:14" x14ac:dyDescent="0.2">
      <c r="A119" t="s">
        <v>37</v>
      </c>
      <c r="B119" t="s">
        <v>35</v>
      </c>
      <c r="C119" t="s">
        <v>53</v>
      </c>
      <c r="D119">
        <v>6</v>
      </c>
      <c r="E119" t="s">
        <v>38</v>
      </c>
      <c r="F119" t="s">
        <v>36</v>
      </c>
      <c r="G119" t="s">
        <v>79</v>
      </c>
      <c r="H119" s="18">
        <v>44967</v>
      </c>
      <c r="L119" s="22" t="str">
        <f t="shared" si="1"/>
        <v/>
      </c>
      <c r="M119" s="2">
        <v>0</v>
      </c>
      <c r="N119" t="s">
        <v>84</v>
      </c>
    </row>
    <row r="120" spans="1:14" x14ac:dyDescent="0.2">
      <c r="A120" t="s">
        <v>37</v>
      </c>
      <c r="B120" t="s">
        <v>35</v>
      </c>
      <c r="C120" t="s">
        <v>53</v>
      </c>
      <c r="D120">
        <v>7</v>
      </c>
      <c r="E120" t="s">
        <v>38</v>
      </c>
      <c r="F120" t="s">
        <v>36</v>
      </c>
      <c r="G120" t="s">
        <v>79</v>
      </c>
      <c r="H120" s="18">
        <v>44967</v>
      </c>
      <c r="I120" s="3">
        <v>0.91</v>
      </c>
      <c r="J120" s="3">
        <v>0</v>
      </c>
      <c r="K120" s="3">
        <v>0.72</v>
      </c>
      <c r="L120" s="22">
        <f t="shared" si="1"/>
        <v>9.2626717798441449E-2</v>
      </c>
      <c r="M120" s="2">
        <v>7.5</v>
      </c>
    </row>
    <row r="121" spans="1:14" x14ac:dyDescent="0.2">
      <c r="A121" t="s">
        <v>37</v>
      </c>
      <c r="B121" t="s">
        <v>35</v>
      </c>
      <c r="C121" t="s">
        <v>53</v>
      </c>
      <c r="D121">
        <v>8</v>
      </c>
      <c r="E121" t="s">
        <v>38</v>
      </c>
      <c r="F121" t="s">
        <v>36</v>
      </c>
      <c r="G121" t="s">
        <v>79</v>
      </c>
      <c r="H121" s="18">
        <v>44967</v>
      </c>
      <c r="L121" s="22" t="str">
        <f t="shared" si="1"/>
        <v/>
      </c>
      <c r="M121" s="2">
        <v>0</v>
      </c>
      <c r="N121" t="s">
        <v>84</v>
      </c>
    </row>
    <row r="122" spans="1:14" x14ac:dyDescent="0.2">
      <c r="A122" t="s">
        <v>37</v>
      </c>
      <c r="B122" t="s">
        <v>35</v>
      </c>
      <c r="C122" t="s">
        <v>54</v>
      </c>
      <c r="D122">
        <v>1</v>
      </c>
      <c r="E122" t="s">
        <v>38</v>
      </c>
      <c r="F122" t="s">
        <v>36</v>
      </c>
      <c r="G122" t="s">
        <v>79</v>
      </c>
      <c r="H122" s="18">
        <v>44967</v>
      </c>
      <c r="L122" s="22" t="str">
        <f t="shared" si="1"/>
        <v/>
      </c>
      <c r="M122" s="2">
        <v>0</v>
      </c>
      <c r="N122" t="s">
        <v>84</v>
      </c>
    </row>
    <row r="123" spans="1:14" x14ac:dyDescent="0.2">
      <c r="A123" t="s">
        <v>37</v>
      </c>
      <c r="B123" t="s">
        <v>35</v>
      </c>
      <c r="C123" t="s">
        <v>54</v>
      </c>
      <c r="D123">
        <v>2</v>
      </c>
      <c r="E123" t="s">
        <v>38</v>
      </c>
      <c r="F123" t="s">
        <v>36</v>
      </c>
      <c r="G123" t="s">
        <v>79</v>
      </c>
      <c r="H123" s="18">
        <v>44967</v>
      </c>
      <c r="L123" s="22" t="str">
        <f t="shared" si="1"/>
        <v/>
      </c>
      <c r="M123" s="2">
        <v>0</v>
      </c>
      <c r="N123" t="s">
        <v>84</v>
      </c>
    </row>
    <row r="124" spans="1:14" x14ac:dyDescent="0.2">
      <c r="A124" t="s">
        <v>37</v>
      </c>
      <c r="B124" t="s">
        <v>35</v>
      </c>
      <c r="C124" t="s">
        <v>54</v>
      </c>
      <c r="D124">
        <v>3</v>
      </c>
      <c r="E124" t="s">
        <v>38</v>
      </c>
      <c r="F124" t="s">
        <v>36</v>
      </c>
      <c r="G124" t="s">
        <v>79</v>
      </c>
      <c r="H124" s="18">
        <v>44967</v>
      </c>
      <c r="L124" s="22" t="str">
        <f t="shared" si="1"/>
        <v/>
      </c>
      <c r="M124" s="2">
        <v>0</v>
      </c>
      <c r="N124" t="s">
        <v>84</v>
      </c>
    </row>
    <row r="125" spans="1:14" x14ac:dyDescent="0.2">
      <c r="A125" t="s">
        <v>37</v>
      </c>
      <c r="B125" t="s">
        <v>35</v>
      </c>
      <c r="C125" t="s">
        <v>54</v>
      </c>
      <c r="D125">
        <v>4</v>
      </c>
      <c r="E125" t="s">
        <v>38</v>
      </c>
      <c r="F125" t="s">
        <v>36</v>
      </c>
      <c r="G125" t="s">
        <v>79</v>
      </c>
      <c r="H125" s="18">
        <v>44967</v>
      </c>
      <c r="I125" s="3">
        <v>3.04</v>
      </c>
      <c r="J125" s="3">
        <v>2.12</v>
      </c>
      <c r="K125" s="3">
        <v>1.73</v>
      </c>
      <c r="L125" s="22">
        <f t="shared" si="1"/>
        <v>8.8475888504885969</v>
      </c>
      <c r="M125" s="2">
        <v>97.5</v>
      </c>
    </row>
    <row r="126" spans="1:14" x14ac:dyDescent="0.2">
      <c r="A126" t="s">
        <v>37</v>
      </c>
      <c r="B126" t="s">
        <v>35</v>
      </c>
      <c r="C126" t="s">
        <v>54</v>
      </c>
      <c r="D126">
        <v>5</v>
      </c>
      <c r="E126" t="s">
        <v>38</v>
      </c>
      <c r="F126" t="s">
        <v>36</v>
      </c>
      <c r="G126" t="s">
        <v>79</v>
      </c>
      <c r="H126" s="18">
        <v>44967</v>
      </c>
      <c r="L126" s="22" t="str">
        <f t="shared" si="1"/>
        <v/>
      </c>
      <c r="M126" s="2">
        <v>0</v>
      </c>
      <c r="N126" t="s">
        <v>84</v>
      </c>
    </row>
    <row r="127" spans="1:14" x14ac:dyDescent="0.2">
      <c r="A127" t="s">
        <v>37</v>
      </c>
      <c r="B127" t="s">
        <v>35</v>
      </c>
      <c r="C127" t="s">
        <v>54</v>
      </c>
      <c r="D127">
        <v>6</v>
      </c>
      <c r="E127" t="s">
        <v>38</v>
      </c>
      <c r="F127" t="s">
        <v>36</v>
      </c>
      <c r="G127" t="s">
        <v>79</v>
      </c>
      <c r="H127" s="18">
        <v>44967</v>
      </c>
      <c r="L127" s="22" t="str">
        <f t="shared" si="1"/>
        <v/>
      </c>
      <c r="M127" s="2">
        <v>0</v>
      </c>
      <c r="N127" t="s">
        <v>84</v>
      </c>
    </row>
    <row r="128" spans="1:14" x14ac:dyDescent="0.2">
      <c r="A128" t="s">
        <v>37</v>
      </c>
      <c r="B128" t="s">
        <v>35</v>
      </c>
      <c r="C128" t="s">
        <v>54</v>
      </c>
      <c r="D128">
        <v>7</v>
      </c>
      <c r="E128" t="s">
        <v>38</v>
      </c>
      <c r="F128" t="s">
        <v>36</v>
      </c>
      <c r="G128" t="s">
        <v>79</v>
      </c>
      <c r="H128" s="18">
        <v>44967</v>
      </c>
      <c r="I128" s="3">
        <v>2.83</v>
      </c>
      <c r="J128" s="3">
        <v>2.36</v>
      </c>
      <c r="K128" s="3">
        <v>1.65</v>
      </c>
      <c r="L128" s="22">
        <f t="shared" si="1"/>
        <v>8.9352163126274711</v>
      </c>
      <c r="M128" s="2">
        <v>20</v>
      </c>
    </row>
    <row r="129" spans="1:16" x14ac:dyDescent="0.2">
      <c r="A129" t="s">
        <v>37</v>
      </c>
      <c r="B129" t="s">
        <v>35</v>
      </c>
      <c r="C129" t="s">
        <v>54</v>
      </c>
      <c r="D129">
        <v>8</v>
      </c>
      <c r="E129" t="s">
        <v>38</v>
      </c>
      <c r="F129" t="s">
        <v>36</v>
      </c>
      <c r="G129" t="s">
        <v>79</v>
      </c>
      <c r="H129" s="18">
        <v>44967</v>
      </c>
      <c r="L129" s="22" t="str">
        <f t="shared" si="1"/>
        <v/>
      </c>
      <c r="M129" s="2">
        <v>0</v>
      </c>
      <c r="N129" t="s">
        <v>84</v>
      </c>
    </row>
    <row r="130" spans="1:16" x14ac:dyDescent="0.2">
      <c r="A130" t="s">
        <v>37</v>
      </c>
      <c r="B130" t="s">
        <v>35</v>
      </c>
      <c r="C130" t="s">
        <v>55</v>
      </c>
      <c r="D130">
        <v>1</v>
      </c>
      <c r="E130" t="s">
        <v>38</v>
      </c>
      <c r="F130" t="s">
        <v>36</v>
      </c>
      <c r="G130" t="s">
        <v>79</v>
      </c>
      <c r="H130" s="18">
        <v>44967</v>
      </c>
      <c r="I130" s="3">
        <v>0.98</v>
      </c>
      <c r="J130" s="3">
        <v>0.77</v>
      </c>
      <c r="K130" s="3">
        <v>0</v>
      </c>
      <c r="L130" s="22">
        <f t="shared" si="1"/>
        <v>0.11408732991419503</v>
      </c>
      <c r="M130" s="2">
        <v>10</v>
      </c>
    </row>
    <row r="131" spans="1:16" x14ac:dyDescent="0.2">
      <c r="A131" t="s">
        <v>37</v>
      </c>
      <c r="B131" t="s">
        <v>35</v>
      </c>
      <c r="C131" t="s">
        <v>55</v>
      </c>
      <c r="D131">
        <v>2</v>
      </c>
      <c r="E131" t="s">
        <v>38</v>
      </c>
      <c r="F131" t="s">
        <v>36</v>
      </c>
      <c r="G131" t="s">
        <v>79</v>
      </c>
      <c r="H131" s="18">
        <v>44967</v>
      </c>
      <c r="L131" s="22" t="str">
        <f t="shared" ref="L131:L194" si="2">IF(M131=0,"",PI()*((J131+K131)/4)^2*I131)</f>
        <v/>
      </c>
      <c r="M131" s="2">
        <v>0</v>
      </c>
      <c r="N131" t="s">
        <v>84</v>
      </c>
    </row>
    <row r="132" spans="1:16" x14ac:dyDescent="0.2">
      <c r="A132" t="s">
        <v>37</v>
      </c>
      <c r="B132" t="s">
        <v>35</v>
      </c>
      <c r="C132" t="s">
        <v>55</v>
      </c>
      <c r="D132">
        <v>3</v>
      </c>
      <c r="E132" t="s">
        <v>38</v>
      </c>
      <c r="F132" t="s">
        <v>36</v>
      </c>
      <c r="G132" t="s">
        <v>79</v>
      </c>
      <c r="H132" s="18">
        <v>44967</v>
      </c>
      <c r="L132" s="22" t="str">
        <f t="shared" si="2"/>
        <v/>
      </c>
      <c r="M132" s="2">
        <v>0</v>
      </c>
      <c r="N132" t="s">
        <v>84</v>
      </c>
    </row>
    <row r="133" spans="1:16" x14ac:dyDescent="0.2">
      <c r="A133" t="s">
        <v>37</v>
      </c>
      <c r="B133" t="s">
        <v>35</v>
      </c>
      <c r="C133" t="s">
        <v>55</v>
      </c>
      <c r="D133">
        <v>4</v>
      </c>
      <c r="E133" t="s">
        <v>38</v>
      </c>
      <c r="F133" t="s">
        <v>36</v>
      </c>
      <c r="G133" t="s">
        <v>79</v>
      </c>
      <c r="H133" s="18">
        <v>44967</v>
      </c>
      <c r="I133" s="3">
        <v>2.21</v>
      </c>
      <c r="J133" s="3">
        <v>2.34</v>
      </c>
      <c r="K133" s="3">
        <v>2.0699999999999998</v>
      </c>
      <c r="L133" s="22">
        <f t="shared" si="2"/>
        <v>8.4391623669173779</v>
      </c>
      <c r="M133" s="2">
        <v>100</v>
      </c>
    </row>
    <row r="134" spans="1:16" x14ac:dyDescent="0.2">
      <c r="A134" t="s">
        <v>37</v>
      </c>
      <c r="B134" t="s">
        <v>35</v>
      </c>
      <c r="C134" t="s">
        <v>55</v>
      </c>
      <c r="D134">
        <v>5</v>
      </c>
      <c r="E134" t="s">
        <v>38</v>
      </c>
      <c r="F134" t="s">
        <v>36</v>
      </c>
      <c r="G134" t="s">
        <v>79</v>
      </c>
      <c r="H134" s="18">
        <v>44967</v>
      </c>
      <c r="L134" s="22" t="str">
        <f t="shared" si="2"/>
        <v/>
      </c>
      <c r="M134" s="2">
        <v>0</v>
      </c>
      <c r="N134" t="s">
        <v>84</v>
      </c>
    </row>
    <row r="135" spans="1:16" x14ac:dyDescent="0.2">
      <c r="A135" t="s">
        <v>37</v>
      </c>
      <c r="B135" t="s">
        <v>35</v>
      </c>
      <c r="C135" t="s">
        <v>55</v>
      </c>
      <c r="D135">
        <v>6</v>
      </c>
      <c r="E135" t="s">
        <v>38</v>
      </c>
      <c r="F135" t="s">
        <v>36</v>
      </c>
      <c r="G135" t="s">
        <v>79</v>
      </c>
      <c r="H135" s="18">
        <v>44967</v>
      </c>
      <c r="L135" s="22" t="str">
        <f t="shared" si="2"/>
        <v/>
      </c>
      <c r="M135" s="2">
        <v>0</v>
      </c>
      <c r="N135" t="s">
        <v>84</v>
      </c>
    </row>
    <row r="136" spans="1:16" x14ac:dyDescent="0.2">
      <c r="A136" t="s">
        <v>37</v>
      </c>
      <c r="B136" t="s">
        <v>35</v>
      </c>
      <c r="C136" t="s">
        <v>55</v>
      </c>
      <c r="D136">
        <v>7</v>
      </c>
      <c r="E136" t="s">
        <v>38</v>
      </c>
      <c r="F136" t="s">
        <v>36</v>
      </c>
      <c r="G136" t="s">
        <v>79</v>
      </c>
      <c r="H136" s="18">
        <v>44967</v>
      </c>
      <c r="I136" s="3">
        <v>2.74</v>
      </c>
      <c r="J136" s="3">
        <v>1.62</v>
      </c>
      <c r="K136" s="3">
        <v>1.72</v>
      </c>
      <c r="L136" s="22">
        <f t="shared" si="2"/>
        <v>6.0016876098436533</v>
      </c>
      <c r="M136" s="2">
        <v>100</v>
      </c>
    </row>
    <row r="137" spans="1:16" x14ac:dyDescent="0.2">
      <c r="A137" t="s">
        <v>37</v>
      </c>
      <c r="B137" t="s">
        <v>35</v>
      </c>
      <c r="C137" t="s">
        <v>55</v>
      </c>
      <c r="D137">
        <v>8</v>
      </c>
      <c r="E137" t="s">
        <v>38</v>
      </c>
      <c r="F137" t="s">
        <v>36</v>
      </c>
      <c r="G137" t="s">
        <v>79</v>
      </c>
      <c r="H137" s="18">
        <v>44967</v>
      </c>
      <c r="I137" s="3">
        <v>3.67</v>
      </c>
      <c r="J137" s="3">
        <v>2.66</v>
      </c>
      <c r="K137" s="3">
        <v>2.42</v>
      </c>
      <c r="L137" s="22">
        <f t="shared" si="2"/>
        <v>18.596164482878166</v>
      </c>
      <c r="M137" s="2">
        <v>82.5</v>
      </c>
    </row>
    <row r="138" spans="1:16" x14ac:dyDescent="0.2">
      <c r="A138" t="s">
        <v>37</v>
      </c>
      <c r="B138" t="s">
        <v>35</v>
      </c>
      <c r="C138" t="s">
        <v>56</v>
      </c>
      <c r="D138">
        <v>1</v>
      </c>
      <c r="E138" t="s">
        <v>38</v>
      </c>
      <c r="F138" t="s">
        <v>36</v>
      </c>
      <c r="G138" t="s">
        <v>79</v>
      </c>
      <c r="H138" s="18">
        <v>44967</v>
      </c>
      <c r="I138" s="3">
        <v>2.78</v>
      </c>
      <c r="J138" s="3">
        <v>2.2599999999999998</v>
      </c>
      <c r="K138" s="3">
        <v>1.95</v>
      </c>
      <c r="L138" s="22">
        <f t="shared" si="2"/>
        <v>9.6747305335715357</v>
      </c>
      <c r="M138" s="2">
        <v>94</v>
      </c>
    </row>
    <row r="139" spans="1:16" x14ac:dyDescent="0.2">
      <c r="A139" t="s">
        <v>37</v>
      </c>
      <c r="B139" t="s">
        <v>35</v>
      </c>
      <c r="C139" t="s">
        <v>56</v>
      </c>
      <c r="D139">
        <v>2</v>
      </c>
      <c r="E139" t="s">
        <v>38</v>
      </c>
      <c r="F139" t="s">
        <v>36</v>
      </c>
      <c r="G139" t="s">
        <v>79</v>
      </c>
      <c r="H139" s="18">
        <v>44967</v>
      </c>
      <c r="L139" s="22" t="str">
        <f t="shared" si="2"/>
        <v/>
      </c>
      <c r="M139" s="2">
        <v>0</v>
      </c>
      <c r="N139" t="s">
        <v>84</v>
      </c>
    </row>
    <row r="140" spans="1:16" x14ac:dyDescent="0.2">
      <c r="A140" t="s">
        <v>37</v>
      </c>
      <c r="B140" t="s">
        <v>35</v>
      </c>
      <c r="C140" t="s">
        <v>56</v>
      </c>
      <c r="D140">
        <v>3</v>
      </c>
      <c r="E140" t="s">
        <v>38</v>
      </c>
      <c r="F140" t="s">
        <v>36</v>
      </c>
      <c r="G140" t="s">
        <v>79</v>
      </c>
      <c r="H140" s="18">
        <v>44967</v>
      </c>
      <c r="I140" s="3">
        <v>3.86</v>
      </c>
      <c r="J140" s="3">
        <v>3.08</v>
      </c>
      <c r="K140" s="3">
        <v>2.54</v>
      </c>
      <c r="L140" s="22">
        <f t="shared" si="2"/>
        <v>23.938108210690004</v>
      </c>
      <c r="M140" s="2">
        <v>100</v>
      </c>
    </row>
    <row r="141" spans="1:16" x14ac:dyDescent="0.2">
      <c r="A141" t="s">
        <v>37</v>
      </c>
      <c r="B141" t="s">
        <v>35</v>
      </c>
      <c r="C141" t="s">
        <v>56</v>
      </c>
      <c r="D141">
        <v>4</v>
      </c>
      <c r="E141" t="s">
        <v>38</v>
      </c>
      <c r="F141" t="s">
        <v>36</v>
      </c>
      <c r="G141" t="s">
        <v>79</v>
      </c>
      <c r="H141" s="18">
        <v>44967</v>
      </c>
      <c r="I141" s="3">
        <v>3.61</v>
      </c>
      <c r="J141" s="3">
        <v>2.78</v>
      </c>
      <c r="K141" s="3">
        <v>1.39</v>
      </c>
      <c r="L141" s="22">
        <f t="shared" si="2"/>
        <v>12.325632136460454</v>
      </c>
      <c r="M141" s="2">
        <v>52.5</v>
      </c>
      <c r="P141" t="s">
        <v>130</v>
      </c>
    </row>
    <row r="142" spans="1:16" x14ac:dyDescent="0.2">
      <c r="A142" t="s">
        <v>37</v>
      </c>
      <c r="B142" t="s">
        <v>35</v>
      </c>
      <c r="C142" t="s">
        <v>56</v>
      </c>
      <c r="D142">
        <v>5</v>
      </c>
      <c r="E142" t="s">
        <v>38</v>
      </c>
      <c r="F142" t="s">
        <v>36</v>
      </c>
      <c r="G142" t="s">
        <v>79</v>
      </c>
      <c r="H142" s="18">
        <v>44967</v>
      </c>
      <c r="I142" s="3">
        <v>3.82</v>
      </c>
      <c r="J142" s="3">
        <v>2.14</v>
      </c>
      <c r="K142" s="3">
        <v>1.97</v>
      </c>
      <c r="L142" s="22">
        <f t="shared" si="2"/>
        <v>12.670008221709367</v>
      </c>
      <c r="M142" s="2">
        <v>82.5</v>
      </c>
    </row>
    <row r="143" spans="1:16" x14ac:dyDescent="0.2">
      <c r="A143" t="s">
        <v>37</v>
      </c>
      <c r="B143" t="s">
        <v>35</v>
      </c>
      <c r="C143" t="s">
        <v>56</v>
      </c>
      <c r="D143">
        <v>6</v>
      </c>
      <c r="E143" t="s">
        <v>38</v>
      </c>
      <c r="F143" t="s">
        <v>36</v>
      </c>
      <c r="G143" t="s">
        <v>79</v>
      </c>
      <c r="H143" s="18">
        <v>44967</v>
      </c>
      <c r="I143" s="3">
        <v>3.73</v>
      </c>
      <c r="J143" s="3">
        <v>2.41</v>
      </c>
      <c r="K143" s="3">
        <v>1.52</v>
      </c>
      <c r="L143" s="22">
        <f t="shared" si="2"/>
        <v>11.311594357521885</v>
      </c>
      <c r="M143" s="2">
        <v>100</v>
      </c>
    </row>
    <row r="144" spans="1:16" x14ac:dyDescent="0.2">
      <c r="A144" t="s">
        <v>37</v>
      </c>
      <c r="B144" t="s">
        <v>35</v>
      </c>
      <c r="C144" t="s">
        <v>56</v>
      </c>
      <c r="D144">
        <v>7</v>
      </c>
      <c r="E144" t="s">
        <v>38</v>
      </c>
      <c r="F144" t="s">
        <v>36</v>
      </c>
      <c r="G144" t="s">
        <v>79</v>
      </c>
      <c r="H144" s="18">
        <v>44967</v>
      </c>
      <c r="I144" s="3">
        <v>4.6900000000000004</v>
      </c>
      <c r="J144" s="3">
        <v>2.72</v>
      </c>
      <c r="K144" s="3">
        <v>2.56</v>
      </c>
      <c r="L144" s="22">
        <f t="shared" si="2"/>
        <v>25.67264277579368</v>
      </c>
      <c r="M144" s="2">
        <v>97.5</v>
      </c>
      <c r="P144" t="s">
        <v>129</v>
      </c>
    </row>
    <row r="145" spans="1:16" x14ac:dyDescent="0.2">
      <c r="A145" t="s">
        <v>37</v>
      </c>
      <c r="B145" t="s">
        <v>35</v>
      </c>
      <c r="C145" t="s">
        <v>56</v>
      </c>
      <c r="D145">
        <v>8</v>
      </c>
      <c r="E145" t="s">
        <v>38</v>
      </c>
      <c r="F145" t="s">
        <v>36</v>
      </c>
      <c r="G145" t="s">
        <v>79</v>
      </c>
      <c r="H145" s="18">
        <v>44967</v>
      </c>
      <c r="L145" s="22" t="str">
        <f t="shared" si="2"/>
        <v/>
      </c>
      <c r="M145" s="2">
        <v>0</v>
      </c>
      <c r="N145" t="s">
        <v>84</v>
      </c>
    </row>
    <row r="146" spans="1:16" x14ac:dyDescent="0.2">
      <c r="A146" t="s">
        <v>37</v>
      </c>
      <c r="B146" t="s">
        <v>35</v>
      </c>
      <c r="C146" t="s">
        <v>57</v>
      </c>
      <c r="D146">
        <v>1</v>
      </c>
      <c r="E146" t="s">
        <v>38</v>
      </c>
      <c r="F146" t="s">
        <v>36</v>
      </c>
      <c r="G146" t="s">
        <v>79</v>
      </c>
      <c r="H146" s="18">
        <v>44967</v>
      </c>
      <c r="I146" s="3">
        <v>3.7</v>
      </c>
      <c r="J146" s="3">
        <v>2.7</v>
      </c>
      <c r="K146" s="3">
        <v>2.0699999999999998</v>
      </c>
      <c r="L146" s="22">
        <f t="shared" si="2"/>
        <v>16.529829431568366</v>
      </c>
      <c r="M146" s="2">
        <v>100</v>
      </c>
    </row>
    <row r="147" spans="1:16" x14ac:dyDescent="0.2">
      <c r="A147" t="s">
        <v>37</v>
      </c>
      <c r="B147" t="s">
        <v>35</v>
      </c>
      <c r="C147" t="s">
        <v>57</v>
      </c>
      <c r="D147">
        <v>2</v>
      </c>
      <c r="E147" t="s">
        <v>38</v>
      </c>
      <c r="F147" t="s">
        <v>36</v>
      </c>
      <c r="G147" t="s">
        <v>79</v>
      </c>
      <c r="H147" s="18">
        <v>44967</v>
      </c>
      <c r="I147" s="3">
        <v>3.7</v>
      </c>
      <c r="J147" s="3">
        <v>2.2999999999999998</v>
      </c>
      <c r="K147" s="3">
        <v>1.66</v>
      </c>
      <c r="L147" s="22">
        <f t="shared" si="2"/>
        <v>11.392577351198419</v>
      </c>
      <c r="M147" s="2">
        <v>82.5</v>
      </c>
      <c r="P147" t="s">
        <v>130</v>
      </c>
    </row>
    <row r="148" spans="1:16" x14ac:dyDescent="0.2">
      <c r="A148" t="s">
        <v>37</v>
      </c>
      <c r="B148" t="s">
        <v>35</v>
      </c>
      <c r="C148" t="s">
        <v>57</v>
      </c>
      <c r="D148">
        <v>3</v>
      </c>
      <c r="E148" t="s">
        <v>38</v>
      </c>
      <c r="F148" t="s">
        <v>36</v>
      </c>
      <c r="G148" t="s">
        <v>79</v>
      </c>
      <c r="H148" s="18">
        <v>44967</v>
      </c>
      <c r="I148" s="3">
        <v>2.71</v>
      </c>
      <c r="J148" s="3">
        <v>2.46</v>
      </c>
      <c r="K148" s="3">
        <v>1.67</v>
      </c>
      <c r="L148" s="22">
        <f t="shared" si="2"/>
        <v>9.0761002497795413</v>
      </c>
      <c r="M148" s="2">
        <v>65</v>
      </c>
    </row>
    <row r="149" spans="1:16" x14ac:dyDescent="0.2">
      <c r="A149" t="s">
        <v>37</v>
      </c>
      <c r="B149" t="s">
        <v>35</v>
      </c>
      <c r="C149" t="s">
        <v>57</v>
      </c>
      <c r="D149">
        <v>4</v>
      </c>
      <c r="E149" t="s">
        <v>38</v>
      </c>
      <c r="F149" t="s">
        <v>36</v>
      </c>
      <c r="G149" t="s">
        <v>79</v>
      </c>
      <c r="H149" s="18">
        <v>44967</v>
      </c>
      <c r="I149" s="3">
        <v>3.04</v>
      </c>
      <c r="J149" s="3">
        <v>2.77</v>
      </c>
      <c r="K149" s="3">
        <v>3</v>
      </c>
      <c r="L149" s="22">
        <f t="shared" si="2"/>
        <v>19.872618710772926</v>
      </c>
      <c r="M149" s="2">
        <v>85</v>
      </c>
      <c r="P149" t="s">
        <v>130</v>
      </c>
    </row>
    <row r="150" spans="1:16" x14ac:dyDescent="0.2">
      <c r="A150" t="s">
        <v>37</v>
      </c>
      <c r="B150" t="s">
        <v>35</v>
      </c>
      <c r="C150" t="s">
        <v>57</v>
      </c>
      <c r="D150">
        <v>5</v>
      </c>
      <c r="E150" t="s">
        <v>38</v>
      </c>
      <c r="F150" t="s">
        <v>36</v>
      </c>
      <c r="G150" t="s">
        <v>79</v>
      </c>
      <c r="H150" s="18">
        <v>44967</v>
      </c>
      <c r="I150" s="3">
        <v>2.33</v>
      </c>
      <c r="J150" s="3">
        <v>2.04</v>
      </c>
      <c r="K150" s="3">
        <v>1.82</v>
      </c>
      <c r="L150" s="22">
        <f t="shared" si="2"/>
        <v>6.8164840118952323</v>
      </c>
      <c r="M150" s="2">
        <v>92.5</v>
      </c>
    </row>
    <row r="151" spans="1:16" x14ac:dyDescent="0.2">
      <c r="A151" t="s">
        <v>37</v>
      </c>
      <c r="B151" t="s">
        <v>35</v>
      </c>
      <c r="C151" t="s">
        <v>57</v>
      </c>
      <c r="D151">
        <v>6</v>
      </c>
      <c r="E151" t="s">
        <v>38</v>
      </c>
      <c r="F151" t="s">
        <v>36</v>
      </c>
      <c r="G151" t="s">
        <v>79</v>
      </c>
      <c r="H151" s="18">
        <v>44967</v>
      </c>
      <c r="I151" s="3">
        <v>0.62</v>
      </c>
      <c r="J151" s="3">
        <v>0.77</v>
      </c>
      <c r="K151" s="3">
        <v>0</v>
      </c>
      <c r="L151" s="22">
        <f t="shared" si="2"/>
        <v>7.2177698517143798E-2</v>
      </c>
      <c r="M151" s="2">
        <v>2.5</v>
      </c>
    </row>
    <row r="152" spans="1:16" x14ac:dyDescent="0.2">
      <c r="A152" t="s">
        <v>37</v>
      </c>
      <c r="B152" t="s">
        <v>35</v>
      </c>
      <c r="C152" t="s">
        <v>57</v>
      </c>
      <c r="D152">
        <v>7</v>
      </c>
      <c r="E152" t="s">
        <v>38</v>
      </c>
      <c r="F152" t="s">
        <v>36</v>
      </c>
      <c r="G152" t="s">
        <v>79</v>
      </c>
      <c r="H152" s="18">
        <v>44967</v>
      </c>
      <c r="L152" s="22" t="str">
        <f t="shared" si="2"/>
        <v/>
      </c>
      <c r="M152" s="2">
        <v>0</v>
      </c>
      <c r="N152" t="s">
        <v>84</v>
      </c>
    </row>
    <row r="153" spans="1:16" x14ac:dyDescent="0.2">
      <c r="A153" t="s">
        <v>37</v>
      </c>
      <c r="B153" t="s">
        <v>35</v>
      </c>
      <c r="C153" t="s">
        <v>57</v>
      </c>
      <c r="D153">
        <v>8</v>
      </c>
      <c r="E153" t="s">
        <v>38</v>
      </c>
      <c r="F153" t="s">
        <v>36</v>
      </c>
      <c r="G153" t="s">
        <v>79</v>
      </c>
      <c r="H153" s="18">
        <v>44967</v>
      </c>
      <c r="I153" s="3">
        <v>3.49</v>
      </c>
      <c r="J153" s="3">
        <v>1.99</v>
      </c>
      <c r="K153" s="3">
        <v>2.19</v>
      </c>
      <c r="L153" s="22">
        <f t="shared" si="2"/>
        <v>11.973135034202013</v>
      </c>
      <c r="M153" s="2">
        <v>100</v>
      </c>
    </row>
    <row r="154" spans="1:16" x14ac:dyDescent="0.2">
      <c r="A154" t="s">
        <v>37</v>
      </c>
      <c r="B154" t="s">
        <v>35</v>
      </c>
      <c r="C154" t="s">
        <v>58</v>
      </c>
      <c r="D154">
        <v>1</v>
      </c>
      <c r="E154" t="s">
        <v>38</v>
      </c>
      <c r="F154" t="s">
        <v>36</v>
      </c>
      <c r="G154" t="s">
        <v>79</v>
      </c>
      <c r="H154" s="18">
        <v>44967</v>
      </c>
      <c r="I154" s="3">
        <v>3.03</v>
      </c>
      <c r="J154" s="3">
        <v>2.62</v>
      </c>
      <c r="K154" s="3">
        <v>2.8</v>
      </c>
      <c r="L154" s="22">
        <f t="shared" si="2"/>
        <v>17.477169234975815</v>
      </c>
      <c r="M154" s="2">
        <v>90</v>
      </c>
    </row>
    <row r="155" spans="1:16" x14ac:dyDescent="0.2">
      <c r="A155" t="s">
        <v>37</v>
      </c>
      <c r="B155" t="s">
        <v>35</v>
      </c>
      <c r="C155" t="s">
        <v>58</v>
      </c>
      <c r="D155">
        <v>2</v>
      </c>
      <c r="E155" t="s">
        <v>38</v>
      </c>
      <c r="F155" t="s">
        <v>36</v>
      </c>
      <c r="G155" t="s">
        <v>79</v>
      </c>
      <c r="H155" s="18">
        <v>44967</v>
      </c>
      <c r="L155" s="22" t="str">
        <f t="shared" si="2"/>
        <v/>
      </c>
      <c r="M155" s="2">
        <v>0</v>
      </c>
      <c r="N155" t="s">
        <v>84</v>
      </c>
    </row>
    <row r="156" spans="1:16" x14ac:dyDescent="0.2">
      <c r="A156" t="s">
        <v>37</v>
      </c>
      <c r="B156" t="s">
        <v>35</v>
      </c>
      <c r="C156" t="s">
        <v>58</v>
      </c>
      <c r="D156">
        <v>3</v>
      </c>
      <c r="E156" t="s">
        <v>38</v>
      </c>
      <c r="F156" t="s">
        <v>36</v>
      </c>
      <c r="G156" t="s">
        <v>79</v>
      </c>
      <c r="H156" s="18">
        <v>44967</v>
      </c>
      <c r="L156" s="22" t="str">
        <f t="shared" si="2"/>
        <v/>
      </c>
      <c r="M156" s="2">
        <v>0</v>
      </c>
      <c r="N156" t="s">
        <v>84</v>
      </c>
    </row>
    <row r="157" spans="1:16" x14ac:dyDescent="0.2">
      <c r="A157" t="s">
        <v>37</v>
      </c>
      <c r="B157" t="s">
        <v>35</v>
      </c>
      <c r="C157" t="s">
        <v>58</v>
      </c>
      <c r="D157">
        <v>4</v>
      </c>
      <c r="E157" t="s">
        <v>38</v>
      </c>
      <c r="F157" t="s">
        <v>36</v>
      </c>
      <c r="G157" t="s">
        <v>79</v>
      </c>
      <c r="H157" s="18">
        <v>44967</v>
      </c>
      <c r="I157" s="3">
        <v>3.11</v>
      </c>
      <c r="J157" s="3">
        <v>2.2799999999999998</v>
      </c>
      <c r="K157" s="3">
        <v>1.53</v>
      </c>
      <c r="L157" s="22">
        <f t="shared" si="2"/>
        <v>8.8642139624618483</v>
      </c>
      <c r="M157" s="2">
        <v>65</v>
      </c>
    </row>
    <row r="158" spans="1:16" x14ac:dyDescent="0.2">
      <c r="A158" t="s">
        <v>37</v>
      </c>
      <c r="B158" t="s">
        <v>35</v>
      </c>
      <c r="C158" t="s">
        <v>58</v>
      </c>
      <c r="D158">
        <v>5</v>
      </c>
      <c r="E158" t="s">
        <v>38</v>
      </c>
      <c r="F158" t="s">
        <v>36</v>
      </c>
      <c r="G158" t="s">
        <v>79</v>
      </c>
      <c r="H158" s="18">
        <v>44967</v>
      </c>
      <c r="I158" s="3">
        <v>2.35</v>
      </c>
      <c r="J158" s="3">
        <v>3.2</v>
      </c>
      <c r="K158" s="3">
        <v>2.11</v>
      </c>
      <c r="L158" s="22">
        <f t="shared" si="2"/>
        <v>13.010284528545341</v>
      </c>
      <c r="M158" s="2">
        <v>77.5</v>
      </c>
    </row>
    <row r="159" spans="1:16" x14ac:dyDescent="0.2">
      <c r="A159" t="s">
        <v>37</v>
      </c>
      <c r="B159" t="s">
        <v>35</v>
      </c>
      <c r="C159" t="s">
        <v>58</v>
      </c>
      <c r="D159">
        <v>6</v>
      </c>
      <c r="E159" t="s">
        <v>38</v>
      </c>
      <c r="F159" t="s">
        <v>36</v>
      </c>
      <c r="G159" t="s">
        <v>79</v>
      </c>
      <c r="H159" s="18">
        <v>44967</v>
      </c>
      <c r="L159" s="22" t="str">
        <f t="shared" si="2"/>
        <v/>
      </c>
      <c r="M159" s="2">
        <v>0</v>
      </c>
      <c r="N159" t="s">
        <v>84</v>
      </c>
    </row>
    <row r="160" spans="1:16" x14ac:dyDescent="0.2">
      <c r="A160" t="s">
        <v>37</v>
      </c>
      <c r="B160" t="s">
        <v>35</v>
      </c>
      <c r="C160" t="s">
        <v>58</v>
      </c>
      <c r="D160">
        <v>7</v>
      </c>
      <c r="E160" t="s">
        <v>38</v>
      </c>
      <c r="F160" t="s">
        <v>36</v>
      </c>
      <c r="G160" t="s">
        <v>79</v>
      </c>
      <c r="H160" s="18">
        <v>44967</v>
      </c>
      <c r="I160" s="3">
        <v>1.3</v>
      </c>
      <c r="J160" s="3">
        <v>0</v>
      </c>
      <c r="K160" s="3">
        <v>1.7</v>
      </c>
      <c r="L160" s="22">
        <f t="shared" si="2"/>
        <v>0.73768522497105316</v>
      </c>
      <c r="M160" s="2">
        <v>20</v>
      </c>
    </row>
    <row r="161" spans="1:14" x14ac:dyDescent="0.2">
      <c r="A161" t="s">
        <v>37</v>
      </c>
      <c r="B161" t="s">
        <v>35</v>
      </c>
      <c r="C161" t="s">
        <v>58</v>
      </c>
      <c r="D161">
        <v>8</v>
      </c>
      <c r="E161" t="s">
        <v>38</v>
      </c>
      <c r="F161" t="s">
        <v>36</v>
      </c>
      <c r="G161" t="s">
        <v>79</v>
      </c>
      <c r="H161" s="18">
        <v>44967</v>
      </c>
      <c r="I161" s="3">
        <v>2.62</v>
      </c>
      <c r="J161" s="3">
        <v>1.07</v>
      </c>
      <c r="K161" s="3">
        <v>0.89</v>
      </c>
      <c r="L161" s="22">
        <f t="shared" si="2"/>
        <v>1.9762565578525022</v>
      </c>
      <c r="M161" s="2">
        <v>99</v>
      </c>
    </row>
    <row r="162" spans="1:14" x14ac:dyDescent="0.2">
      <c r="A162" t="s">
        <v>37</v>
      </c>
      <c r="B162" t="s">
        <v>35</v>
      </c>
      <c r="C162" t="s">
        <v>59</v>
      </c>
      <c r="D162">
        <v>1</v>
      </c>
      <c r="E162" t="s">
        <v>38</v>
      </c>
      <c r="F162" t="s">
        <v>36</v>
      </c>
      <c r="G162" t="s">
        <v>80</v>
      </c>
      <c r="H162" s="18">
        <v>44966</v>
      </c>
      <c r="L162" s="22" t="str">
        <f t="shared" si="2"/>
        <v/>
      </c>
      <c r="M162" s="2">
        <v>0</v>
      </c>
      <c r="N162" t="s">
        <v>84</v>
      </c>
    </row>
    <row r="163" spans="1:14" x14ac:dyDescent="0.2">
      <c r="A163" t="s">
        <v>37</v>
      </c>
      <c r="B163" t="s">
        <v>35</v>
      </c>
      <c r="C163" t="s">
        <v>59</v>
      </c>
      <c r="D163">
        <v>2</v>
      </c>
      <c r="E163" t="s">
        <v>38</v>
      </c>
      <c r="F163" t="s">
        <v>36</v>
      </c>
      <c r="G163" t="s">
        <v>80</v>
      </c>
      <c r="H163" s="18">
        <v>44966</v>
      </c>
      <c r="L163" s="22" t="str">
        <f t="shared" si="2"/>
        <v/>
      </c>
      <c r="M163" s="2">
        <v>0</v>
      </c>
      <c r="N163" t="s">
        <v>84</v>
      </c>
    </row>
    <row r="164" spans="1:14" x14ac:dyDescent="0.2">
      <c r="A164" t="s">
        <v>37</v>
      </c>
      <c r="B164" t="s">
        <v>35</v>
      </c>
      <c r="C164" t="s">
        <v>59</v>
      </c>
      <c r="D164">
        <v>3</v>
      </c>
      <c r="E164" t="s">
        <v>38</v>
      </c>
      <c r="F164" t="s">
        <v>36</v>
      </c>
      <c r="G164" t="s">
        <v>80</v>
      </c>
      <c r="H164" s="18">
        <v>44966</v>
      </c>
      <c r="L164" s="22" t="str">
        <f t="shared" si="2"/>
        <v/>
      </c>
      <c r="M164" s="2">
        <v>0</v>
      </c>
      <c r="N164" t="s">
        <v>84</v>
      </c>
    </row>
    <row r="165" spans="1:14" x14ac:dyDescent="0.2">
      <c r="A165" t="s">
        <v>37</v>
      </c>
      <c r="B165" t="s">
        <v>35</v>
      </c>
      <c r="C165" t="s">
        <v>59</v>
      </c>
      <c r="D165">
        <v>4</v>
      </c>
      <c r="E165" t="s">
        <v>38</v>
      </c>
      <c r="F165" t="s">
        <v>36</v>
      </c>
      <c r="G165" t="s">
        <v>80</v>
      </c>
      <c r="H165" s="18">
        <v>44966</v>
      </c>
      <c r="L165" s="22" t="str">
        <f t="shared" si="2"/>
        <v/>
      </c>
      <c r="M165" s="2">
        <v>0</v>
      </c>
      <c r="N165" t="s">
        <v>84</v>
      </c>
    </row>
    <row r="166" spans="1:14" x14ac:dyDescent="0.2">
      <c r="A166" t="s">
        <v>37</v>
      </c>
      <c r="B166" t="s">
        <v>35</v>
      </c>
      <c r="C166" t="s">
        <v>59</v>
      </c>
      <c r="D166">
        <v>5</v>
      </c>
      <c r="E166" t="s">
        <v>38</v>
      </c>
      <c r="F166" t="s">
        <v>36</v>
      </c>
      <c r="G166" t="s">
        <v>80</v>
      </c>
      <c r="H166" s="18">
        <v>44966</v>
      </c>
      <c r="I166" s="3">
        <v>4.2699999999999996</v>
      </c>
      <c r="J166" s="3">
        <v>4.51</v>
      </c>
      <c r="K166" s="3">
        <v>3.59</v>
      </c>
      <c r="L166" s="22">
        <f t="shared" si="2"/>
        <v>55.008246711790768</v>
      </c>
      <c r="M166" s="2">
        <v>99</v>
      </c>
    </row>
    <row r="167" spans="1:14" x14ac:dyDescent="0.2">
      <c r="A167" t="s">
        <v>37</v>
      </c>
      <c r="B167" t="s">
        <v>35</v>
      </c>
      <c r="C167" t="s">
        <v>59</v>
      </c>
      <c r="D167">
        <v>6</v>
      </c>
      <c r="E167" t="s">
        <v>38</v>
      </c>
      <c r="F167" t="s">
        <v>36</v>
      </c>
      <c r="G167" t="s">
        <v>80</v>
      </c>
      <c r="H167" s="18">
        <v>44966</v>
      </c>
      <c r="L167" s="22" t="str">
        <f t="shared" si="2"/>
        <v/>
      </c>
      <c r="M167" s="2">
        <v>0</v>
      </c>
      <c r="N167" t="s">
        <v>83</v>
      </c>
    </row>
    <row r="168" spans="1:14" x14ac:dyDescent="0.2">
      <c r="A168" t="s">
        <v>37</v>
      </c>
      <c r="B168" t="s">
        <v>35</v>
      </c>
      <c r="C168" t="s">
        <v>59</v>
      </c>
      <c r="D168">
        <v>7</v>
      </c>
      <c r="E168" t="s">
        <v>38</v>
      </c>
      <c r="F168" t="s">
        <v>36</v>
      </c>
      <c r="G168" t="s">
        <v>80</v>
      </c>
      <c r="H168" s="18">
        <v>44966</v>
      </c>
      <c r="L168" s="22" t="str">
        <f t="shared" si="2"/>
        <v/>
      </c>
      <c r="M168" s="2">
        <v>0</v>
      </c>
      <c r="N168" t="s">
        <v>84</v>
      </c>
    </row>
    <row r="169" spans="1:14" x14ac:dyDescent="0.2">
      <c r="A169" t="s">
        <v>37</v>
      </c>
      <c r="B169" t="s">
        <v>35</v>
      </c>
      <c r="C169" t="s">
        <v>59</v>
      </c>
      <c r="D169">
        <v>8</v>
      </c>
      <c r="E169" t="s">
        <v>38</v>
      </c>
      <c r="F169" t="s">
        <v>36</v>
      </c>
      <c r="G169" t="s">
        <v>80</v>
      </c>
      <c r="H169" s="18">
        <v>44966</v>
      </c>
      <c r="L169" s="22" t="str">
        <f t="shared" si="2"/>
        <v/>
      </c>
      <c r="M169" s="2">
        <v>0</v>
      </c>
      <c r="N169" t="s">
        <v>84</v>
      </c>
    </row>
    <row r="170" spans="1:14" x14ac:dyDescent="0.2">
      <c r="A170" t="s">
        <v>37</v>
      </c>
      <c r="B170" t="s">
        <v>35</v>
      </c>
      <c r="C170" t="s">
        <v>60</v>
      </c>
      <c r="D170">
        <v>1</v>
      </c>
      <c r="E170" t="s">
        <v>38</v>
      </c>
      <c r="F170" t="s">
        <v>36</v>
      </c>
      <c r="G170" t="s">
        <v>80</v>
      </c>
      <c r="H170" s="18">
        <v>44967</v>
      </c>
      <c r="I170" s="3">
        <v>3.17</v>
      </c>
      <c r="J170" s="3">
        <v>2.12</v>
      </c>
      <c r="K170" s="3">
        <v>1.88</v>
      </c>
      <c r="L170" s="22">
        <f t="shared" si="2"/>
        <v>9.9588487118796447</v>
      </c>
      <c r="M170" s="2">
        <v>77.5</v>
      </c>
    </row>
    <row r="171" spans="1:14" x14ac:dyDescent="0.2">
      <c r="A171" t="s">
        <v>37</v>
      </c>
      <c r="B171" t="s">
        <v>35</v>
      </c>
      <c r="C171" t="s">
        <v>60</v>
      </c>
      <c r="D171">
        <v>2</v>
      </c>
      <c r="E171" t="s">
        <v>38</v>
      </c>
      <c r="F171" t="s">
        <v>36</v>
      </c>
      <c r="G171" t="s">
        <v>80</v>
      </c>
      <c r="H171" s="18">
        <v>44967</v>
      </c>
      <c r="L171" s="22" t="str">
        <f t="shared" si="2"/>
        <v/>
      </c>
      <c r="M171" s="2">
        <v>0</v>
      </c>
      <c r="N171" t="s">
        <v>84</v>
      </c>
    </row>
    <row r="172" spans="1:14" x14ac:dyDescent="0.2">
      <c r="A172" t="s">
        <v>37</v>
      </c>
      <c r="B172" t="s">
        <v>35</v>
      </c>
      <c r="C172" t="s">
        <v>60</v>
      </c>
      <c r="D172">
        <v>3</v>
      </c>
      <c r="E172" t="s">
        <v>38</v>
      </c>
      <c r="F172" t="s">
        <v>36</v>
      </c>
      <c r="G172" t="s">
        <v>80</v>
      </c>
      <c r="H172" s="18">
        <v>44967</v>
      </c>
      <c r="L172" s="22" t="str">
        <f t="shared" si="2"/>
        <v/>
      </c>
      <c r="M172" s="2">
        <v>0</v>
      </c>
      <c r="N172" t="s">
        <v>84</v>
      </c>
    </row>
    <row r="173" spans="1:14" x14ac:dyDescent="0.2">
      <c r="A173" t="s">
        <v>37</v>
      </c>
      <c r="B173" t="s">
        <v>35</v>
      </c>
      <c r="C173" t="s">
        <v>60</v>
      </c>
      <c r="D173">
        <v>4</v>
      </c>
      <c r="E173" t="s">
        <v>38</v>
      </c>
      <c r="F173" t="s">
        <v>36</v>
      </c>
      <c r="G173" t="s">
        <v>80</v>
      </c>
      <c r="H173" s="18">
        <v>44967</v>
      </c>
      <c r="I173" s="3">
        <v>3.83</v>
      </c>
      <c r="J173" s="3">
        <v>2.4</v>
      </c>
      <c r="K173" s="3">
        <v>2.13</v>
      </c>
      <c r="L173" s="22">
        <f t="shared" si="2"/>
        <v>15.432101391484029</v>
      </c>
      <c r="M173" s="2">
        <v>100</v>
      </c>
    </row>
    <row r="174" spans="1:14" x14ac:dyDescent="0.2">
      <c r="A174" t="s">
        <v>37</v>
      </c>
      <c r="B174" t="s">
        <v>35</v>
      </c>
      <c r="C174" t="s">
        <v>60</v>
      </c>
      <c r="D174">
        <v>5</v>
      </c>
      <c r="E174" t="s">
        <v>38</v>
      </c>
      <c r="F174" t="s">
        <v>36</v>
      </c>
      <c r="G174" t="s">
        <v>80</v>
      </c>
      <c r="H174" s="18">
        <v>44967</v>
      </c>
      <c r="L174" s="22" t="str">
        <f t="shared" si="2"/>
        <v/>
      </c>
      <c r="M174" s="2">
        <v>0</v>
      </c>
      <c r="N174" t="s">
        <v>84</v>
      </c>
    </row>
    <row r="175" spans="1:14" x14ac:dyDescent="0.2">
      <c r="A175" t="s">
        <v>37</v>
      </c>
      <c r="B175" t="s">
        <v>35</v>
      </c>
      <c r="C175" t="s">
        <v>60</v>
      </c>
      <c r="D175">
        <v>6</v>
      </c>
      <c r="E175" t="s">
        <v>38</v>
      </c>
      <c r="F175" t="s">
        <v>36</v>
      </c>
      <c r="G175" t="s">
        <v>80</v>
      </c>
      <c r="H175" s="18">
        <v>44967</v>
      </c>
      <c r="I175" s="3">
        <v>3.15</v>
      </c>
      <c r="J175" s="3">
        <v>1.87</v>
      </c>
      <c r="K175" s="3">
        <v>2.0099999999999998</v>
      </c>
      <c r="L175" s="22">
        <f t="shared" si="2"/>
        <v>9.3111622624523047</v>
      </c>
      <c r="M175" s="2">
        <v>95.5</v>
      </c>
    </row>
    <row r="176" spans="1:14" x14ac:dyDescent="0.2">
      <c r="A176" t="s">
        <v>37</v>
      </c>
      <c r="B176" t="s">
        <v>35</v>
      </c>
      <c r="C176" t="s">
        <v>60</v>
      </c>
      <c r="D176">
        <v>7</v>
      </c>
      <c r="E176" t="s">
        <v>38</v>
      </c>
      <c r="F176" t="s">
        <v>36</v>
      </c>
      <c r="G176" t="s">
        <v>80</v>
      </c>
      <c r="H176" s="18">
        <v>44967</v>
      </c>
      <c r="L176" s="22" t="str">
        <f t="shared" si="2"/>
        <v/>
      </c>
      <c r="M176" s="2">
        <v>0</v>
      </c>
      <c r="N176" t="s">
        <v>84</v>
      </c>
    </row>
    <row r="177" spans="1:16" x14ac:dyDescent="0.2">
      <c r="A177" t="s">
        <v>37</v>
      </c>
      <c r="B177" t="s">
        <v>35</v>
      </c>
      <c r="C177" t="s">
        <v>60</v>
      </c>
      <c r="D177">
        <v>8</v>
      </c>
      <c r="E177" t="s">
        <v>38</v>
      </c>
      <c r="F177" t="s">
        <v>36</v>
      </c>
      <c r="G177" t="s">
        <v>80</v>
      </c>
      <c r="H177" s="18">
        <v>44967</v>
      </c>
      <c r="L177" s="22" t="str">
        <f t="shared" si="2"/>
        <v/>
      </c>
      <c r="M177" s="2">
        <v>0</v>
      </c>
      <c r="N177" t="s">
        <v>84</v>
      </c>
    </row>
    <row r="178" spans="1:16" x14ac:dyDescent="0.2">
      <c r="A178" t="s">
        <v>37</v>
      </c>
      <c r="B178" t="s">
        <v>35</v>
      </c>
      <c r="C178" t="s">
        <v>61</v>
      </c>
      <c r="D178">
        <v>1</v>
      </c>
      <c r="E178" t="s">
        <v>38</v>
      </c>
      <c r="F178" t="s">
        <v>36</v>
      </c>
      <c r="G178" t="s">
        <v>80</v>
      </c>
      <c r="H178" s="18">
        <v>44967</v>
      </c>
      <c r="L178" s="22" t="str">
        <f t="shared" si="2"/>
        <v/>
      </c>
      <c r="M178" s="2">
        <v>0</v>
      </c>
      <c r="N178" t="s">
        <v>84</v>
      </c>
    </row>
    <row r="179" spans="1:16" x14ac:dyDescent="0.2">
      <c r="A179" t="s">
        <v>37</v>
      </c>
      <c r="B179" t="s">
        <v>35</v>
      </c>
      <c r="C179" t="s">
        <v>61</v>
      </c>
      <c r="D179">
        <v>2</v>
      </c>
      <c r="E179" t="s">
        <v>38</v>
      </c>
      <c r="F179" t="s">
        <v>36</v>
      </c>
      <c r="G179" t="s">
        <v>80</v>
      </c>
      <c r="H179" s="18">
        <v>44967</v>
      </c>
      <c r="I179" s="3">
        <v>2.4500000000000002</v>
      </c>
      <c r="J179" s="3">
        <v>1.77</v>
      </c>
      <c r="K179" s="3">
        <v>2.0299999999999998</v>
      </c>
      <c r="L179" s="22">
        <f t="shared" si="2"/>
        <v>6.946454056168732</v>
      </c>
      <c r="M179" s="2">
        <v>100</v>
      </c>
    </row>
    <row r="180" spans="1:16" x14ac:dyDescent="0.2">
      <c r="A180" t="s">
        <v>37</v>
      </c>
      <c r="B180" t="s">
        <v>35</v>
      </c>
      <c r="C180" t="s">
        <v>61</v>
      </c>
      <c r="D180">
        <v>3</v>
      </c>
      <c r="E180" t="s">
        <v>38</v>
      </c>
      <c r="F180" t="s">
        <v>36</v>
      </c>
      <c r="G180" t="s">
        <v>80</v>
      </c>
      <c r="H180" s="18">
        <v>44967</v>
      </c>
      <c r="I180" s="3">
        <v>3.13</v>
      </c>
      <c r="J180" s="3">
        <v>2.09</v>
      </c>
      <c r="K180" s="3">
        <v>2.21</v>
      </c>
      <c r="L180" s="22">
        <f t="shared" si="2"/>
        <v>11.363474422253724</v>
      </c>
      <c r="M180" s="2">
        <v>100</v>
      </c>
    </row>
    <row r="181" spans="1:16" x14ac:dyDescent="0.2">
      <c r="A181" t="s">
        <v>37</v>
      </c>
      <c r="B181" t="s">
        <v>35</v>
      </c>
      <c r="C181" t="s">
        <v>61</v>
      </c>
      <c r="D181">
        <v>4</v>
      </c>
      <c r="E181" t="s">
        <v>38</v>
      </c>
      <c r="F181" t="s">
        <v>36</v>
      </c>
      <c r="G181" t="s">
        <v>80</v>
      </c>
      <c r="H181" s="18">
        <v>44967</v>
      </c>
      <c r="I181" s="3">
        <v>2.85</v>
      </c>
      <c r="J181" s="3">
        <v>1.68</v>
      </c>
      <c r="K181" s="3">
        <v>2.58</v>
      </c>
      <c r="L181" s="22">
        <f t="shared" si="2"/>
        <v>10.155327843425965</v>
      </c>
      <c r="M181" s="2">
        <v>72.5</v>
      </c>
    </row>
    <row r="182" spans="1:16" x14ac:dyDescent="0.2">
      <c r="A182" t="s">
        <v>37</v>
      </c>
      <c r="B182" t="s">
        <v>35</v>
      </c>
      <c r="C182" t="s">
        <v>61</v>
      </c>
      <c r="D182">
        <v>5</v>
      </c>
      <c r="E182" t="s">
        <v>38</v>
      </c>
      <c r="F182" t="s">
        <v>36</v>
      </c>
      <c r="G182" t="s">
        <v>80</v>
      </c>
      <c r="H182" s="18">
        <v>44967</v>
      </c>
      <c r="L182" s="22" t="str">
        <f t="shared" si="2"/>
        <v/>
      </c>
      <c r="M182" s="2">
        <v>0</v>
      </c>
      <c r="N182" t="s">
        <v>84</v>
      </c>
    </row>
    <row r="183" spans="1:16" x14ac:dyDescent="0.2">
      <c r="A183" t="s">
        <v>37</v>
      </c>
      <c r="B183" t="s">
        <v>35</v>
      </c>
      <c r="C183" t="s">
        <v>61</v>
      </c>
      <c r="D183">
        <v>6</v>
      </c>
      <c r="E183" t="s">
        <v>38</v>
      </c>
      <c r="F183" t="s">
        <v>36</v>
      </c>
      <c r="G183" t="s">
        <v>80</v>
      </c>
      <c r="H183" s="18">
        <v>44967</v>
      </c>
      <c r="I183" s="3">
        <v>3.33</v>
      </c>
      <c r="J183" s="3">
        <v>2.09</v>
      </c>
      <c r="K183" s="3">
        <v>2.4300000000000002</v>
      </c>
      <c r="L183" s="22">
        <f t="shared" si="2"/>
        <v>13.358293865698123</v>
      </c>
      <c r="M183" s="2">
        <v>100</v>
      </c>
    </row>
    <row r="184" spans="1:16" x14ac:dyDescent="0.2">
      <c r="A184" t="s">
        <v>37</v>
      </c>
      <c r="B184" t="s">
        <v>35</v>
      </c>
      <c r="C184" t="s">
        <v>61</v>
      </c>
      <c r="D184">
        <v>7</v>
      </c>
      <c r="E184" t="s">
        <v>38</v>
      </c>
      <c r="F184" t="s">
        <v>36</v>
      </c>
      <c r="G184" t="s">
        <v>80</v>
      </c>
      <c r="H184" s="18">
        <v>44967</v>
      </c>
      <c r="I184" s="3">
        <v>2.48</v>
      </c>
      <c r="J184" s="3">
        <v>2.2200000000000002</v>
      </c>
      <c r="K184" s="3">
        <v>1.61</v>
      </c>
      <c r="L184" s="22">
        <f t="shared" si="2"/>
        <v>7.1429748138177143</v>
      </c>
      <c r="M184" s="2">
        <v>92.5</v>
      </c>
    </row>
    <row r="185" spans="1:16" x14ac:dyDescent="0.2">
      <c r="A185" t="s">
        <v>37</v>
      </c>
      <c r="B185" t="s">
        <v>35</v>
      </c>
      <c r="C185" t="s">
        <v>61</v>
      </c>
      <c r="D185">
        <v>8</v>
      </c>
      <c r="E185" t="s">
        <v>38</v>
      </c>
      <c r="F185" t="s">
        <v>36</v>
      </c>
      <c r="G185" t="s">
        <v>80</v>
      </c>
      <c r="H185" s="18">
        <v>44967</v>
      </c>
      <c r="I185" s="3">
        <v>2.5299999999999998</v>
      </c>
      <c r="J185" s="3">
        <v>1.03</v>
      </c>
      <c r="K185" s="3">
        <v>0.72</v>
      </c>
      <c r="L185" s="22">
        <f t="shared" si="2"/>
        <v>1.5213407861934634</v>
      </c>
      <c r="M185" s="2">
        <v>17.5</v>
      </c>
      <c r="P185" t="s">
        <v>130</v>
      </c>
    </row>
    <row r="186" spans="1:16" x14ac:dyDescent="0.2">
      <c r="A186" t="s">
        <v>37</v>
      </c>
      <c r="B186" t="s">
        <v>35</v>
      </c>
      <c r="C186" t="s">
        <v>62</v>
      </c>
      <c r="D186">
        <v>1</v>
      </c>
      <c r="E186" t="s">
        <v>38</v>
      </c>
      <c r="F186" t="s">
        <v>36</v>
      </c>
      <c r="G186" t="s">
        <v>80</v>
      </c>
      <c r="H186" s="18">
        <v>44967</v>
      </c>
      <c r="L186" s="22" t="str">
        <f t="shared" si="2"/>
        <v/>
      </c>
      <c r="M186" s="2">
        <v>0</v>
      </c>
      <c r="N186" t="s">
        <v>84</v>
      </c>
    </row>
    <row r="187" spans="1:16" x14ac:dyDescent="0.2">
      <c r="A187" t="s">
        <v>37</v>
      </c>
      <c r="B187" t="s">
        <v>35</v>
      </c>
      <c r="C187" t="s">
        <v>62</v>
      </c>
      <c r="D187">
        <v>2</v>
      </c>
      <c r="E187" t="s">
        <v>38</v>
      </c>
      <c r="F187" t="s">
        <v>36</v>
      </c>
      <c r="G187" t="s">
        <v>80</v>
      </c>
      <c r="H187" s="18">
        <v>44967</v>
      </c>
      <c r="L187" s="22" t="str">
        <f t="shared" si="2"/>
        <v/>
      </c>
      <c r="M187" s="2">
        <v>0</v>
      </c>
      <c r="N187" t="s">
        <v>84</v>
      </c>
    </row>
    <row r="188" spans="1:16" x14ac:dyDescent="0.2">
      <c r="A188" t="s">
        <v>37</v>
      </c>
      <c r="B188" t="s">
        <v>35</v>
      </c>
      <c r="C188" t="s">
        <v>62</v>
      </c>
      <c r="D188">
        <v>3</v>
      </c>
      <c r="E188" t="s">
        <v>38</v>
      </c>
      <c r="F188" t="s">
        <v>36</v>
      </c>
      <c r="G188" t="s">
        <v>80</v>
      </c>
      <c r="H188" s="18">
        <v>44967</v>
      </c>
      <c r="I188" s="3">
        <v>3.3</v>
      </c>
      <c r="J188" s="3">
        <v>3.27</v>
      </c>
      <c r="K188" s="3">
        <v>2.97</v>
      </c>
      <c r="L188" s="22">
        <f t="shared" si="2"/>
        <v>25.229753609861199</v>
      </c>
      <c r="M188" s="2">
        <v>85</v>
      </c>
    </row>
    <row r="189" spans="1:16" x14ac:dyDescent="0.2">
      <c r="A189" t="s">
        <v>37</v>
      </c>
      <c r="B189" t="s">
        <v>35</v>
      </c>
      <c r="C189" t="s">
        <v>62</v>
      </c>
      <c r="D189">
        <v>4</v>
      </c>
      <c r="E189" t="s">
        <v>38</v>
      </c>
      <c r="F189" t="s">
        <v>36</v>
      </c>
      <c r="G189" t="s">
        <v>80</v>
      </c>
      <c r="H189" s="18">
        <v>44967</v>
      </c>
      <c r="I189" s="3">
        <v>2.77</v>
      </c>
      <c r="J189" s="3">
        <v>1.5</v>
      </c>
      <c r="K189" s="3">
        <v>1.99</v>
      </c>
      <c r="L189" s="22">
        <f t="shared" si="2"/>
        <v>6.6246130077231031</v>
      </c>
      <c r="M189" s="2">
        <v>92.5</v>
      </c>
    </row>
    <row r="190" spans="1:16" x14ac:dyDescent="0.2">
      <c r="A190" t="s">
        <v>37</v>
      </c>
      <c r="B190" t="s">
        <v>35</v>
      </c>
      <c r="C190" t="s">
        <v>62</v>
      </c>
      <c r="D190">
        <v>5</v>
      </c>
      <c r="E190" t="s">
        <v>38</v>
      </c>
      <c r="F190" t="s">
        <v>36</v>
      </c>
      <c r="G190" t="s">
        <v>80</v>
      </c>
      <c r="H190" s="18">
        <v>44967</v>
      </c>
      <c r="L190" s="22" t="str">
        <f t="shared" si="2"/>
        <v/>
      </c>
      <c r="M190" s="2">
        <v>0</v>
      </c>
      <c r="N190" t="s">
        <v>84</v>
      </c>
    </row>
    <row r="191" spans="1:16" x14ac:dyDescent="0.2">
      <c r="A191" t="s">
        <v>37</v>
      </c>
      <c r="B191" t="s">
        <v>35</v>
      </c>
      <c r="C191" t="s">
        <v>62</v>
      </c>
      <c r="D191">
        <v>6</v>
      </c>
      <c r="E191" t="s">
        <v>38</v>
      </c>
      <c r="F191" t="s">
        <v>36</v>
      </c>
      <c r="G191" t="s">
        <v>80</v>
      </c>
      <c r="H191" s="18">
        <v>44967</v>
      </c>
      <c r="L191" s="22" t="str">
        <f t="shared" si="2"/>
        <v/>
      </c>
      <c r="M191" s="2">
        <v>0</v>
      </c>
      <c r="N191" t="s">
        <v>84</v>
      </c>
    </row>
    <row r="192" spans="1:16" x14ac:dyDescent="0.2">
      <c r="A192" t="s">
        <v>37</v>
      </c>
      <c r="B192" t="s">
        <v>35</v>
      </c>
      <c r="C192" t="s">
        <v>62</v>
      </c>
      <c r="D192">
        <v>7</v>
      </c>
      <c r="E192" t="s">
        <v>38</v>
      </c>
      <c r="F192" t="s">
        <v>36</v>
      </c>
      <c r="G192" t="s">
        <v>80</v>
      </c>
      <c r="H192" s="18">
        <v>44967</v>
      </c>
      <c r="L192" s="22" t="str">
        <f t="shared" si="2"/>
        <v/>
      </c>
      <c r="M192" s="2">
        <v>0</v>
      </c>
      <c r="N192" t="s">
        <v>84</v>
      </c>
    </row>
    <row r="193" spans="1:14" x14ac:dyDescent="0.2">
      <c r="A193" t="s">
        <v>37</v>
      </c>
      <c r="B193" t="s">
        <v>35</v>
      </c>
      <c r="C193" t="s">
        <v>62</v>
      </c>
      <c r="D193">
        <v>8</v>
      </c>
      <c r="E193" t="s">
        <v>38</v>
      </c>
      <c r="F193" t="s">
        <v>36</v>
      </c>
      <c r="G193" t="s">
        <v>80</v>
      </c>
      <c r="H193" s="18">
        <v>44967</v>
      </c>
      <c r="L193" s="22" t="str">
        <f t="shared" si="2"/>
        <v/>
      </c>
      <c r="M193" s="2">
        <v>0</v>
      </c>
      <c r="N193" t="s">
        <v>84</v>
      </c>
    </row>
    <row r="194" spans="1:14" x14ac:dyDescent="0.2">
      <c r="A194" t="s">
        <v>37</v>
      </c>
      <c r="B194" t="s">
        <v>35</v>
      </c>
      <c r="C194" t="s">
        <v>63</v>
      </c>
      <c r="D194">
        <v>1</v>
      </c>
      <c r="E194" t="s">
        <v>38</v>
      </c>
      <c r="F194" t="s">
        <v>36</v>
      </c>
      <c r="G194" t="s">
        <v>80</v>
      </c>
      <c r="H194" s="18">
        <v>44967</v>
      </c>
      <c r="L194" s="22" t="str">
        <f t="shared" si="2"/>
        <v/>
      </c>
      <c r="M194" s="2">
        <v>0</v>
      </c>
      <c r="N194" t="s">
        <v>84</v>
      </c>
    </row>
    <row r="195" spans="1:14" x14ac:dyDescent="0.2">
      <c r="A195" t="s">
        <v>37</v>
      </c>
      <c r="B195" t="s">
        <v>35</v>
      </c>
      <c r="C195" t="s">
        <v>63</v>
      </c>
      <c r="D195">
        <v>2</v>
      </c>
      <c r="E195" t="s">
        <v>38</v>
      </c>
      <c r="F195" t="s">
        <v>36</v>
      </c>
      <c r="G195" t="s">
        <v>80</v>
      </c>
      <c r="H195" s="18">
        <v>44967</v>
      </c>
      <c r="L195" s="22" t="str">
        <f t="shared" ref="L195:L258" si="3">IF(M195=0,"",PI()*((J195+K195)/4)^2*I195)</f>
        <v/>
      </c>
      <c r="M195" s="2">
        <v>0</v>
      </c>
      <c r="N195" t="s">
        <v>84</v>
      </c>
    </row>
    <row r="196" spans="1:14" x14ac:dyDescent="0.2">
      <c r="A196" t="s">
        <v>37</v>
      </c>
      <c r="B196" t="s">
        <v>35</v>
      </c>
      <c r="C196" t="s">
        <v>63</v>
      </c>
      <c r="D196">
        <v>3</v>
      </c>
      <c r="E196" t="s">
        <v>38</v>
      </c>
      <c r="F196" t="s">
        <v>36</v>
      </c>
      <c r="G196" t="s">
        <v>80</v>
      </c>
      <c r="H196" s="18">
        <v>44967</v>
      </c>
      <c r="L196" s="22" t="str">
        <f t="shared" si="3"/>
        <v/>
      </c>
      <c r="M196" s="2">
        <v>0</v>
      </c>
      <c r="N196" t="s">
        <v>84</v>
      </c>
    </row>
    <row r="197" spans="1:14" x14ac:dyDescent="0.2">
      <c r="A197" t="s">
        <v>37</v>
      </c>
      <c r="B197" t="s">
        <v>35</v>
      </c>
      <c r="C197" t="s">
        <v>63</v>
      </c>
      <c r="D197">
        <v>4</v>
      </c>
      <c r="E197" t="s">
        <v>38</v>
      </c>
      <c r="F197" t="s">
        <v>36</v>
      </c>
      <c r="G197" t="s">
        <v>80</v>
      </c>
      <c r="H197" s="18">
        <v>44967</v>
      </c>
      <c r="L197" s="22" t="str">
        <f t="shared" si="3"/>
        <v/>
      </c>
      <c r="M197" s="2">
        <v>0</v>
      </c>
      <c r="N197" t="s">
        <v>84</v>
      </c>
    </row>
    <row r="198" spans="1:14" x14ac:dyDescent="0.2">
      <c r="A198" t="s">
        <v>37</v>
      </c>
      <c r="B198" t="s">
        <v>35</v>
      </c>
      <c r="C198" t="s">
        <v>63</v>
      </c>
      <c r="D198">
        <v>5</v>
      </c>
      <c r="E198" t="s">
        <v>38</v>
      </c>
      <c r="F198" t="s">
        <v>36</v>
      </c>
      <c r="G198" t="s">
        <v>80</v>
      </c>
      <c r="H198" s="18">
        <v>44967</v>
      </c>
      <c r="L198" s="22" t="str">
        <f t="shared" si="3"/>
        <v/>
      </c>
      <c r="M198" s="2">
        <v>0</v>
      </c>
      <c r="N198" t="s">
        <v>83</v>
      </c>
    </row>
    <row r="199" spans="1:14" x14ac:dyDescent="0.2">
      <c r="A199" t="s">
        <v>37</v>
      </c>
      <c r="B199" t="s">
        <v>35</v>
      </c>
      <c r="C199" t="s">
        <v>63</v>
      </c>
      <c r="D199">
        <v>6</v>
      </c>
      <c r="E199" t="s">
        <v>38</v>
      </c>
      <c r="F199" t="s">
        <v>36</v>
      </c>
      <c r="G199" t="s">
        <v>80</v>
      </c>
      <c r="H199" s="18">
        <v>44967</v>
      </c>
      <c r="L199" s="22" t="str">
        <f t="shared" si="3"/>
        <v/>
      </c>
      <c r="M199" s="2">
        <v>0</v>
      </c>
      <c r="N199" t="s">
        <v>84</v>
      </c>
    </row>
    <row r="200" spans="1:14" x14ac:dyDescent="0.2">
      <c r="A200" t="s">
        <v>37</v>
      </c>
      <c r="B200" t="s">
        <v>35</v>
      </c>
      <c r="C200" t="s">
        <v>63</v>
      </c>
      <c r="D200">
        <v>7</v>
      </c>
      <c r="E200" t="s">
        <v>38</v>
      </c>
      <c r="F200" t="s">
        <v>36</v>
      </c>
      <c r="G200" t="s">
        <v>80</v>
      </c>
      <c r="H200" s="18">
        <v>44967</v>
      </c>
      <c r="L200" s="22" t="str">
        <f t="shared" si="3"/>
        <v/>
      </c>
      <c r="M200" s="2">
        <v>0</v>
      </c>
      <c r="N200" t="s">
        <v>84</v>
      </c>
    </row>
    <row r="201" spans="1:14" x14ac:dyDescent="0.2">
      <c r="A201" t="s">
        <v>37</v>
      </c>
      <c r="B201" t="s">
        <v>35</v>
      </c>
      <c r="C201" t="s">
        <v>63</v>
      </c>
      <c r="D201">
        <v>8</v>
      </c>
      <c r="E201" t="s">
        <v>38</v>
      </c>
      <c r="F201" t="s">
        <v>36</v>
      </c>
      <c r="G201" t="s">
        <v>80</v>
      </c>
      <c r="H201" s="18">
        <v>44967</v>
      </c>
      <c r="L201" s="22" t="str">
        <f t="shared" si="3"/>
        <v/>
      </c>
      <c r="M201" s="2">
        <v>0</v>
      </c>
      <c r="N201" t="s">
        <v>84</v>
      </c>
    </row>
    <row r="202" spans="1:14" x14ac:dyDescent="0.2">
      <c r="A202" t="s">
        <v>37</v>
      </c>
      <c r="B202" t="s">
        <v>35</v>
      </c>
      <c r="C202" t="s">
        <v>64</v>
      </c>
      <c r="D202">
        <v>1</v>
      </c>
      <c r="E202" t="s">
        <v>38</v>
      </c>
      <c r="F202" t="s">
        <v>36</v>
      </c>
      <c r="G202" t="s">
        <v>80</v>
      </c>
      <c r="H202" s="18">
        <v>44967</v>
      </c>
      <c r="I202" s="3">
        <v>3.53</v>
      </c>
      <c r="J202" s="3">
        <v>2.5299999999999998</v>
      </c>
      <c r="K202" s="3">
        <v>1.04</v>
      </c>
      <c r="L202" s="22">
        <f t="shared" si="3"/>
        <v>8.8336670789937521</v>
      </c>
      <c r="M202" s="2">
        <v>57.5</v>
      </c>
    </row>
    <row r="203" spans="1:14" x14ac:dyDescent="0.2">
      <c r="A203" t="s">
        <v>37</v>
      </c>
      <c r="B203" t="s">
        <v>35</v>
      </c>
      <c r="C203" t="s">
        <v>64</v>
      </c>
      <c r="D203">
        <v>2</v>
      </c>
      <c r="E203" t="s">
        <v>38</v>
      </c>
      <c r="F203" t="s">
        <v>36</v>
      </c>
      <c r="G203" t="s">
        <v>80</v>
      </c>
      <c r="H203" s="18">
        <v>44967</v>
      </c>
      <c r="L203" s="22" t="str">
        <f t="shared" si="3"/>
        <v/>
      </c>
      <c r="M203" s="2">
        <v>0</v>
      </c>
      <c r="N203" t="s">
        <v>84</v>
      </c>
    </row>
    <row r="204" spans="1:14" x14ac:dyDescent="0.2">
      <c r="A204" t="s">
        <v>37</v>
      </c>
      <c r="B204" t="s">
        <v>35</v>
      </c>
      <c r="C204" t="s">
        <v>64</v>
      </c>
      <c r="D204">
        <v>3</v>
      </c>
      <c r="E204" t="s">
        <v>38</v>
      </c>
      <c r="F204" t="s">
        <v>36</v>
      </c>
      <c r="G204" t="s">
        <v>80</v>
      </c>
      <c r="H204" s="18">
        <v>44967</v>
      </c>
      <c r="I204" s="3">
        <v>3.8</v>
      </c>
      <c r="J204" s="3">
        <v>2.29</v>
      </c>
      <c r="K204" s="3">
        <v>2.0499999999999998</v>
      </c>
      <c r="L204" s="22">
        <f t="shared" si="3"/>
        <v>14.053773364164527</v>
      </c>
      <c r="M204" s="2">
        <v>100</v>
      </c>
    </row>
    <row r="205" spans="1:14" x14ac:dyDescent="0.2">
      <c r="A205" t="s">
        <v>37</v>
      </c>
      <c r="B205" t="s">
        <v>35</v>
      </c>
      <c r="C205" t="s">
        <v>64</v>
      </c>
      <c r="D205">
        <v>4</v>
      </c>
      <c r="E205" t="s">
        <v>38</v>
      </c>
      <c r="F205" t="s">
        <v>36</v>
      </c>
      <c r="G205" t="s">
        <v>80</v>
      </c>
      <c r="H205" s="18">
        <v>44967</v>
      </c>
      <c r="I205" s="3">
        <v>2.86</v>
      </c>
      <c r="J205" s="3">
        <v>1.7</v>
      </c>
      <c r="K205" s="3">
        <v>2.11</v>
      </c>
      <c r="L205" s="22">
        <f t="shared" si="3"/>
        <v>8.1516565699809931</v>
      </c>
      <c r="M205" s="2">
        <v>87.5</v>
      </c>
    </row>
    <row r="206" spans="1:14" x14ac:dyDescent="0.2">
      <c r="A206" t="s">
        <v>37</v>
      </c>
      <c r="B206" t="s">
        <v>35</v>
      </c>
      <c r="C206" t="s">
        <v>64</v>
      </c>
      <c r="D206">
        <v>5</v>
      </c>
      <c r="E206" t="s">
        <v>38</v>
      </c>
      <c r="F206" t="s">
        <v>36</v>
      </c>
      <c r="G206" t="s">
        <v>80</v>
      </c>
      <c r="H206" s="18">
        <v>44967</v>
      </c>
      <c r="I206" s="3">
        <v>1.96</v>
      </c>
      <c r="J206" s="3">
        <v>1.49</v>
      </c>
      <c r="K206" s="3">
        <v>1.98</v>
      </c>
      <c r="L206" s="22">
        <f t="shared" si="3"/>
        <v>4.6338813653696436</v>
      </c>
      <c r="M206" s="2">
        <v>76.5</v>
      </c>
    </row>
    <row r="207" spans="1:14" x14ac:dyDescent="0.2">
      <c r="A207" t="s">
        <v>37</v>
      </c>
      <c r="B207" t="s">
        <v>35</v>
      </c>
      <c r="C207" t="s">
        <v>64</v>
      </c>
      <c r="D207">
        <v>6</v>
      </c>
      <c r="E207" t="s">
        <v>38</v>
      </c>
      <c r="F207" t="s">
        <v>36</v>
      </c>
      <c r="G207" t="s">
        <v>80</v>
      </c>
      <c r="H207" s="18">
        <v>44967</v>
      </c>
      <c r="I207" s="3">
        <v>3.61</v>
      </c>
      <c r="J207" s="3">
        <v>2.41</v>
      </c>
      <c r="K207" s="3">
        <v>2.64</v>
      </c>
      <c r="L207" s="22">
        <f t="shared" si="3"/>
        <v>18.076729037494196</v>
      </c>
      <c r="M207" s="2">
        <v>99</v>
      </c>
    </row>
    <row r="208" spans="1:14" x14ac:dyDescent="0.2">
      <c r="A208" t="s">
        <v>37</v>
      </c>
      <c r="B208" t="s">
        <v>35</v>
      </c>
      <c r="C208" t="s">
        <v>64</v>
      </c>
      <c r="D208">
        <v>7</v>
      </c>
      <c r="E208" t="s">
        <v>38</v>
      </c>
      <c r="F208" t="s">
        <v>36</v>
      </c>
      <c r="G208" t="s">
        <v>80</v>
      </c>
      <c r="H208" s="18">
        <v>44967</v>
      </c>
      <c r="I208" s="3">
        <v>3.48</v>
      </c>
      <c r="J208" s="3">
        <v>2.34</v>
      </c>
      <c r="K208" s="3">
        <v>2.33</v>
      </c>
      <c r="L208" s="22">
        <f t="shared" si="3"/>
        <v>14.901942904975188</v>
      </c>
      <c r="M208" s="2">
        <v>100</v>
      </c>
    </row>
    <row r="209" spans="1:14" x14ac:dyDescent="0.2">
      <c r="A209" t="s">
        <v>37</v>
      </c>
      <c r="B209" t="s">
        <v>35</v>
      </c>
      <c r="C209" t="s">
        <v>64</v>
      </c>
      <c r="D209">
        <v>8</v>
      </c>
      <c r="E209" t="s">
        <v>38</v>
      </c>
      <c r="F209" t="s">
        <v>36</v>
      </c>
      <c r="G209" t="s">
        <v>80</v>
      </c>
      <c r="H209" s="18">
        <v>44967</v>
      </c>
      <c r="I209" s="3">
        <v>2.64</v>
      </c>
      <c r="J209" s="3">
        <v>1.4</v>
      </c>
      <c r="K209" s="3">
        <v>1.49</v>
      </c>
      <c r="L209" s="22">
        <f t="shared" si="3"/>
        <v>4.3294178403378059</v>
      </c>
      <c r="M209" s="2">
        <v>82.5</v>
      </c>
    </row>
    <row r="210" spans="1:14" x14ac:dyDescent="0.2">
      <c r="A210" t="s">
        <v>37</v>
      </c>
      <c r="B210" t="s">
        <v>35</v>
      </c>
      <c r="C210" t="s">
        <v>65</v>
      </c>
      <c r="D210">
        <v>1</v>
      </c>
      <c r="E210" t="s">
        <v>38</v>
      </c>
      <c r="F210" t="s">
        <v>36</v>
      </c>
      <c r="G210" t="s">
        <v>80</v>
      </c>
      <c r="H210" s="18">
        <v>44967</v>
      </c>
      <c r="L210" s="22" t="str">
        <f t="shared" si="3"/>
        <v/>
      </c>
      <c r="M210" s="2">
        <v>0</v>
      </c>
      <c r="N210" t="s">
        <v>84</v>
      </c>
    </row>
    <row r="211" spans="1:14" x14ac:dyDescent="0.2">
      <c r="A211" t="s">
        <v>37</v>
      </c>
      <c r="B211" t="s">
        <v>35</v>
      </c>
      <c r="C211" t="s">
        <v>65</v>
      </c>
      <c r="D211">
        <v>2</v>
      </c>
      <c r="E211" t="s">
        <v>38</v>
      </c>
      <c r="F211" t="s">
        <v>36</v>
      </c>
      <c r="G211" t="s">
        <v>80</v>
      </c>
      <c r="H211" s="18">
        <v>44967</v>
      </c>
      <c r="L211" s="22" t="str">
        <f t="shared" si="3"/>
        <v/>
      </c>
      <c r="M211" s="2">
        <v>0</v>
      </c>
      <c r="N211" t="s">
        <v>84</v>
      </c>
    </row>
    <row r="212" spans="1:14" x14ac:dyDescent="0.2">
      <c r="A212" t="s">
        <v>37</v>
      </c>
      <c r="B212" t="s">
        <v>35</v>
      </c>
      <c r="C212" t="s">
        <v>65</v>
      </c>
      <c r="D212">
        <v>3</v>
      </c>
      <c r="E212" t="s">
        <v>38</v>
      </c>
      <c r="F212" t="s">
        <v>36</v>
      </c>
      <c r="G212" t="s">
        <v>80</v>
      </c>
      <c r="H212" s="18">
        <v>44967</v>
      </c>
      <c r="L212" s="22" t="str">
        <f t="shared" si="3"/>
        <v/>
      </c>
      <c r="M212" s="2">
        <v>0</v>
      </c>
      <c r="N212" t="s">
        <v>84</v>
      </c>
    </row>
    <row r="213" spans="1:14" x14ac:dyDescent="0.2">
      <c r="A213" t="s">
        <v>37</v>
      </c>
      <c r="B213" t="s">
        <v>35</v>
      </c>
      <c r="C213" t="s">
        <v>65</v>
      </c>
      <c r="D213">
        <v>4</v>
      </c>
      <c r="E213" t="s">
        <v>38</v>
      </c>
      <c r="F213" t="s">
        <v>36</v>
      </c>
      <c r="G213" t="s">
        <v>80</v>
      </c>
      <c r="H213" s="18">
        <v>44967</v>
      </c>
      <c r="I213" s="3">
        <v>3.4</v>
      </c>
      <c r="J213" s="3">
        <v>2.94</v>
      </c>
      <c r="K213" s="3">
        <v>1.8</v>
      </c>
      <c r="L213" s="22">
        <f t="shared" si="3"/>
        <v>14.999110009556231</v>
      </c>
      <c r="M213" s="2">
        <v>87.5</v>
      </c>
    </row>
    <row r="214" spans="1:14" x14ac:dyDescent="0.2">
      <c r="A214" t="s">
        <v>37</v>
      </c>
      <c r="B214" t="s">
        <v>35</v>
      </c>
      <c r="C214" t="s">
        <v>65</v>
      </c>
      <c r="D214">
        <v>5</v>
      </c>
      <c r="E214" t="s">
        <v>38</v>
      </c>
      <c r="F214" t="s">
        <v>36</v>
      </c>
      <c r="G214" t="s">
        <v>80</v>
      </c>
      <c r="H214" s="18">
        <v>44967</v>
      </c>
      <c r="L214" s="22" t="str">
        <f t="shared" si="3"/>
        <v/>
      </c>
      <c r="M214" s="2">
        <v>0</v>
      </c>
      <c r="N214" t="s">
        <v>84</v>
      </c>
    </row>
    <row r="215" spans="1:14" x14ac:dyDescent="0.2">
      <c r="A215" t="s">
        <v>37</v>
      </c>
      <c r="B215" t="s">
        <v>35</v>
      </c>
      <c r="C215" t="s">
        <v>65</v>
      </c>
      <c r="D215">
        <v>6</v>
      </c>
      <c r="E215" t="s">
        <v>38</v>
      </c>
      <c r="F215" t="s">
        <v>36</v>
      </c>
      <c r="G215" t="s">
        <v>80</v>
      </c>
      <c r="H215" s="18">
        <v>44967</v>
      </c>
      <c r="I215" s="3">
        <v>2.5</v>
      </c>
      <c r="J215" s="3">
        <v>2.0099999999999998</v>
      </c>
      <c r="K215" s="3">
        <v>2.2999999999999998</v>
      </c>
      <c r="L215" s="22">
        <f t="shared" si="3"/>
        <v>9.1185217644295857</v>
      </c>
      <c r="M215" s="2">
        <v>72.5</v>
      </c>
    </row>
    <row r="216" spans="1:14" x14ac:dyDescent="0.2">
      <c r="A216" t="s">
        <v>37</v>
      </c>
      <c r="B216" t="s">
        <v>35</v>
      </c>
      <c r="C216" t="s">
        <v>65</v>
      </c>
      <c r="D216">
        <v>7</v>
      </c>
      <c r="E216" t="s">
        <v>38</v>
      </c>
      <c r="F216" t="s">
        <v>36</v>
      </c>
      <c r="G216" t="s">
        <v>80</v>
      </c>
      <c r="H216" s="18">
        <v>44967</v>
      </c>
      <c r="L216" s="22" t="str">
        <f t="shared" si="3"/>
        <v/>
      </c>
      <c r="M216" s="2">
        <v>0</v>
      </c>
      <c r="N216" t="s">
        <v>84</v>
      </c>
    </row>
    <row r="217" spans="1:14" x14ac:dyDescent="0.2">
      <c r="A217" t="s">
        <v>37</v>
      </c>
      <c r="B217" t="s">
        <v>35</v>
      </c>
      <c r="C217" t="s">
        <v>65</v>
      </c>
      <c r="D217">
        <v>8</v>
      </c>
      <c r="E217" t="s">
        <v>38</v>
      </c>
      <c r="F217" t="s">
        <v>36</v>
      </c>
      <c r="G217" t="s">
        <v>80</v>
      </c>
      <c r="H217" s="18">
        <v>44967</v>
      </c>
      <c r="I217" s="3">
        <v>2.62</v>
      </c>
      <c r="J217" s="3">
        <v>1.08</v>
      </c>
      <c r="K217" s="3">
        <v>1.98</v>
      </c>
      <c r="L217" s="22">
        <f t="shared" si="3"/>
        <v>4.8169710290263676</v>
      </c>
      <c r="M217" s="2">
        <v>42.5</v>
      </c>
    </row>
    <row r="218" spans="1:14" x14ac:dyDescent="0.2">
      <c r="A218" t="s">
        <v>37</v>
      </c>
      <c r="B218" t="s">
        <v>35</v>
      </c>
      <c r="C218" t="s">
        <v>66</v>
      </c>
      <c r="D218">
        <v>1</v>
      </c>
      <c r="E218" t="s">
        <v>38</v>
      </c>
      <c r="F218" t="s">
        <v>36</v>
      </c>
      <c r="G218" t="s">
        <v>80</v>
      </c>
      <c r="H218" s="18">
        <v>44967</v>
      </c>
      <c r="L218" s="22" t="str">
        <f t="shared" si="3"/>
        <v/>
      </c>
      <c r="M218" s="2">
        <v>0</v>
      </c>
      <c r="N218" t="s">
        <v>84</v>
      </c>
    </row>
    <row r="219" spans="1:14" x14ac:dyDescent="0.2">
      <c r="A219" t="s">
        <v>37</v>
      </c>
      <c r="B219" t="s">
        <v>35</v>
      </c>
      <c r="C219" t="s">
        <v>66</v>
      </c>
      <c r="D219">
        <v>2</v>
      </c>
      <c r="E219" t="s">
        <v>38</v>
      </c>
      <c r="F219" t="s">
        <v>36</v>
      </c>
      <c r="G219" t="s">
        <v>80</v>
      </c>
      <c r="H219" s="18">
        <v>44967</v>
      </c>
      <c r="L219" s="22" t="str">
        <f t="shared" si="3"/>
        <v/>
      </c>
      <c r="M219" s="2">
        <v>0</v>
      </c>
      <c r="N219" t="s">
        <v>84</v>
      </c>
    </row>
    <row r="220" spans="1:14" x14ac:dyDescent="0.2">
      <c r="A220" t="s">
        <v>37</v>
      </c>
      <c r="B220" t="s">
        <v>35</v>
      </c>
      <c r="C220" t="s">
        <v>66</v>
      </c>
      <c r="D220">
        <v>3</v>
      </c>
      <c r="E220" t="s">
        <v>38</v>
      </c>
      <c r="F220" t="s">
        <v>36</v>
      </c>
      <c r="G220" t="s">
        <v>80</v>
      </c>
      <c r="H220" s="18">
        <v>44967</v>
      </c>
      <c r="I220" s="3">
        <v>2.52</v>
      </c>
      <c r="J220" s="3">
        <v>2.31</v>
      </c>
      <c r="K220" s="3">
        <v>1.67</v>
      </c>
      <c r="L220" s="22">
        <f t="shared" si="3"/>
        <v>7.837843272512993</v>
      </c>
      <c r="M220" s="2">
        <v>52.5</v>
      </c>
    </row>
    <row r="221" spans="1:14" x14ac:dyDescent="0.2">
      <c r="A221" t="s">
        <v>37</v>
      </c>
      <c r="B221" t="s">
        <v>35</v>
      </c>
      <c r="C221" t="s">
        <v>66</v>
      </c>
      <c r="D221">
        <v>4</v>
      </c>
      <c r="E221" t="s">
        <v>38</v>
      </c>
      <c r="F221" t="s">
        <v>36</v>
      </c>
      <c r="G221" t="s">
        <v>80</v>
      </c>
      <c r="H221" s="18">
        <v>44967</v>
      </c>
      <c r="I221" s="3">
        <v>2.94</v>
      </c>
      <c r="J221" s="3">
        <v>3.62</v>
      </c>
      <c r="K221" s="3">
        <v>1.46</v>
      </c>
      <c r="L221" s="22">
        <f t="shared" si="3"/>
        <v>14.897199885466431</v>
      </c>
      <c r="M221" s="2">
        <v>82.5</v>
      </c>
    </row>
    <row r="222" spans="1:14" x14ac:dyDescent="0.2">
      <c r="A222" t="s">
        <v>37</v>
      </c>
      <c r="B222" t="s">
        <v>35</v>
      </c>
      <c r="C222" t="s">
        <v>66</v>
      </c>
      <c r="D222">
        <v>5</v>
      </c>
      <c r="E222" t="s">
        <v>38</v>
      </c>
      <c r="F222" t="s">
        <v>36</v>
      </c>
      <c r="G222" t="s">
        <v>80</v>
      </c>
      <c r="H222" s="18">
        <v>44967</v>
      </c>
      <c r="L222" s="22" t="str">
        <f t="shared" si="3"/>
        <v/>
      </c>
      <c r="M222" s="2">
        <v>0</v>
      </c>
      <c r="N222" t="s">
        <v>84</v>
      </c>
    </row>
    <row r="223" spans="1:14" x14ac:dyDescent="0.2">
      <c r="A223" t="s">
        <v>37</v>
      </c>
      <c r="B223" t="s">
        <v>35</v>
      </c>
      <c r="C223" t="s">
        <v>66</v>
      </c>
      <c r="D223">
        <v>6</v>
      </c>
      <c r="E223" t="s">
        <v>38</v>
      </c>
      <c r="F223" t="s">
        <v>36</v>
      </c>
      <c r="G223" t="s">
        <v>80</v>
      </c>
      <c r="H223" s="18">
        <v>44967</v>
      </c>
      <c r="I223" s="3">
        <v>2.85</v>
      </c>
      <c r="J223" s="3">
        <v>1.96</v>
      </c>
      <c r="K223" s="3">
        <v>1.58</v>
      </c>
      <c r="L223" s="22">
        <f t="shared" si="3"/>
        <v>7.0126356324074175</v>
      </c>
      <c r="M223" s="2">
        <v>96.5</v>
      </c>
    </row>
    <row r="224" spans="1:14" x14ac:dyDescent="0.2">
      <c r="A224" t="s">
        <v>37</v>
      </c>
      <c r="B224" t="s">
        <v>35</v>
      </c>
      <c r="C224" t="s">
        <v>66</v>
      </c>
      <c r="D224">
        <v>7</v>
      </c>
      <c r="E224" t="s">
        <v>38</v>
      </c>
      <c r="F224" t="s">
        <v>36</v>
      </c>
      <c r="G224" t="s">
        <v>80</v>
      </c>
      <c r="H224" s="18">
        <v>44967</v>
      </c>
      <c r="I224" s="3">
        <v>1.99</v>
      </c>
      <c r="J224" s="3">
        <v>0.86</v>
      </c>
      <c r="K224" s="3">
        <v>0.78</v>
      </c>
      <c r="L224" s="22">
        <f t="shared" si="3"/>
        <v>1.0509224328862041</v>
      </c>
      <c r="M224" s="2">
        <v>16</v>
      </c>
    </row>
    <row r="225" spans="1:14" x14ac:dyDescent="0.2">
      <c r="A225" t="s">
        <v>37</v>
      </c>
      <c r="B225" t="s">
        <v>35</v>
      </c>
      <c r="C225" t="s">
        <v>66</v>
      </c>
      <c r="D225">
        <v>8</v>
      </c>
      <c r="E225" t="s">
        <v>38</v>
      </c>
      <c r="F225" t="s">
        <v>36</v>
      </c>
      <c r="G225" t="s">
        <v>80</v>
      </c>
      <c r="H225" s="18">
        <v>44967</v>
      </c>
      <c r="L225" s="22" t="str">
        <f t="shared" si="3"/>
        <v/>
      </c>
      <c r="M225" s="2">
        <v>0</v>
      </c>
      <c r="N225" t="s">
        <v>84</v>
      </c>
    </row>
    <row r="226" spans="1:14" x14ac:dyDescent="0.2">
      <c r="A226" t="s">
        <v>37</v>
      </c>
      <c r="B226" t="s">
        <v>35</v>
      </c>
      <c r="C226" t="s">
        <v>67</v>
      </c>
      <c r="D226">
        <v>1</v>
      </c>
      <c r="E226" t="s">
        <v>38</v>
      </c>
      <c r="F226" t="s">
        <v>36</v>
      </c>
      <c r="G226" t="s">
        <v>80</v>
      </c>
      <c r="H226" s="18">
        <v>44967</v>
      </c>
      <c r="L226" s="22" t="str">
        <f t="shared" si="3"/>
        <v/>
      </c>
      <c r="M226" s="2">
        <v>0</v>
      </c>
      <c r="N226" t="s">
        <v>84</v>
      </c>
    </row>
    <row r="227" spans="1:14" x14ac:dyDescent="0.2">
      <c r="A227" t="s">
        <v>37</v>
      </c>
      <c r="B227" t="s">
        <v>35</v>
      </c>
      <c r="C227" t="s">
        <v>67</v>
      </c>
      <c r="D227">
        <v>2</v>
      </c>
      <c r="E227" t="s">
        <v>38</v>
      </c>
      <c r="F227" t="s">
        <v>36</v>
      </c>
      <c r="G227" t="s">
        <v>80</v>
      </c>
      <c r="H227" s="18">
        <v>44967</v>
      </c>
      <c r="L227" s="22" t="str">
        <f t="shared" si="3"/>
        <v/>
      </c>
      <c r="M227" s="2">
        <v>0</v>
      </c>
      <c r="N227" t="s">
        <v>84</v>
      </c>
    </row>
    <row r="228" spans="1:14" x14ac:dyDescent="0.2">
      <c r="A228" t="s">
        <v>37</v>
      </c>
      <c r="B228" t="s">
        <v>35</v>
      </c>
      <c r="C228" t="s">
        <v>67</v>
      </c>
      <c r="D228">
        <v>3</v>
      </c>
      <c r="E228" t="s">
        <v>38</v>
      </c>
      <c r="F228" t="s">
        <v>36</v>
      </c>
      <c r="G228" t="s">
        <v>80</v>
      </c>
      <c r="H228" s="18">
        <v>44967</v>
      </c>
      <c r="L228" s="22" t="str">
        <f t="shared" si="3"/>
        <v/>
      </c>
      <c r="M228" s="2">
        <v>0</v>
      </c>
      <c r="N228" t="s">
        <v>84</v>
      </c>
    </row>
    <row r="229" spans="1:14" x14ac:dyDescent="0.2">
      <c r="A229" t="s">
        <v>37</v>
      </c>
      <c r="B229" t="s">
        <v>35</v>
      </c>
      <c r="C229" t="s">
        <v>67</v>
      </c>
      <c r="D229">
        <v>4</v>
      </c>
      <c r="E229" t="s">
        <v>38</v>
      </c>
      <c r="F229" t="s">
        <v>36</v>
      </c>
      <c r="G229" t="s">
        <v>80</v>
      </c>
      <c r="H229" s="18">
        <v>44967</v>
      </c>
      <c r="I229" s="3">
        <v>3.59</v>
      </c>
      <c r="J229" s="3">
        <v>1.57</v>
      </c>
      <c r="K229" s="3">
        <v>2.5499999999999998</v>
      </c>
      <c r="L229" s="22">
        <f t="shared" si="3"/>
        <v>11.965167169834347</v>
      </c>
      <c r="M229" s="2">
        <v>100</v>
      </c>
    </row>
    <row r="230" spans="1:14" x14ac:dyDescent="0.2">
      <c r="A230" t="s">
        <v>37</v>
      </c>
      <c r="B230" t="s">
        <v>35</v>
      </c>
      <c r="C230" t="s">
        <v>67</v>
      </c>
      <c r="D230">
        <v>5</v>
      </c>
      <c r="E230" t="s">
        <v>38</v>
      </c>
      <c r="F230" t="s">
        <v>36</v>
      </c>
      <c r="G230" t="s">
        <v>80</v>
      </c>
      <c r="H230" s="18">
        <v>44967</v>
      </c>
      <c r="L230" s="22" t="str">
        <f t="shared" si="3"/>
        <v/>
      </c>
      <c r="M230" s="2">
        <v>0</v>
      </c>
      <c r="N230" t="s">
        <v>84</v>
      </c>
    </row>
    <row r="231" spans="1:14" x14ac:dyDescent="0.2">
      <c r="A231" t="s">
        <v>37</v>
      </c>
      <c r="B231" t="s">
        <v>35</v>
      </c>
      <c r="C231" t="s">
        <v>67</v>
      </c>
      <c r="D231">
        <v>6</v>
      </c>
      <c r="E231" t="s">
        <v>38</v>
      </c>
      <c r="F231" t="s">
        <v>36</v>
      </c>
      <c r="G231" t="s">
        <v>80</v>
      </c>
      <c r="H231" s="18">
        <v>44967</v>
      </c>
      <c r="L231" s="22" t="str">
        <f t="shared" si="3"/>
        <v/>
      </c>
      <c r="M231" s="2">
        <v>0</v>
      </c>
      <c r="N231" t="s">
        <v>84</v>
      </c>
    </row>
    <row r="232" spans="1:14" x14ac:dyDescent="0.2">
      <c r="A232" t="s">
        <v>37</v>
      </c>
      <c r="B232" t="s">
        <v>35</v>
      </c>
      <c r="C232" t="s">
        <v>67</v>
      </c>
      <c r="D232">
        <v>7</v>
      </c>
      <c r="E232" t="s">
        <v>38</v>
      </c>
      <c r="F232" t="s">
        <v>36</v>
      </c>
      <c r="G232" t="s">
        <v>80</v>
      </c>
      <c r="H232" s="18">
        <v>44967</v>
      </c>
      <c r="L232" s="22" t="str">
        <f t="shared" si="3"/>
        <v/>
      </c>
      <c r="M232" s="2">
        <v>0</v>
      </c>
      <c r="N232" t="s">
        <v>84</v>
      </c>
    </row>
    <row r="233" spans="1:14" x14ac:dyDescent="0.2">
      <c r="A233" t="s">
        <v>37</v>
      </c>
      <c r="B233" t="s">
        <v>35</v>
      </c>
      <c r="C233" t="s">
        <v>67</v>
      </c>
      <c r="D233">
        <v>8</v>
      </c>
      <c r="E233" t="s">
        <v>38</v>
      </c>
      <c r="F233" t="s">
        <v>36</v>
      </c>
      <c r="G233" t="s">
        <v>80</v>
      </c>
      <c r="H233" s="18">
        <v>44967</v>
      </c>
      <c r="L233" s="22" t="str">
        <f t="shared" si="3"/>
        <v/>
      </c>
      <c r="M233" s="2">
        <v>0</v>
      </c>
      <c r="N233" t="s">
        <v>84</v>
      </c>
    </row>
    <row r="234" spans="1:14" x14ac:dyDescent="0.2">
      <c r="A234" t="s">
        <v>37</v>
      </c>
      <c r="B234" t="s">
        <v>35</v>
      </c>
      <c r="C234" t="s">
        <v>68</v>
      </c>
      <c r="D234">
        <v>1</v>
      </c>
      <c r="E234" t="s">
        <v>38</v>
      </c>
      <c r="F234" t="s">
        <v>36</v>
      </c>
      <c r="G234" t="s">
        <v>80</v>
      </c>
      <c r="H234" s="18">
        <v>44967</v>
      </c>
      <c r="L234" s="22" t="str">
        <f t="shared" si="3"/>
        <v/>
      </c>
      <c r="M234" s="2">
        <v>0</v>
      </c>
      <c r="N234" t="s">
        <v>84</v>
      </c>
    </row>
    <row r="235" spans="1:14" x14ac:dyDescent="0.2">
      <c r="A235" t="s">
        <v>37</v>
      </c>
      <c r="B235" t="s">
        <v>35</v>
      </c>
      <c r="C235" t="s">
        <v>68</v>
      </c>
      <c r="D235">
        <v>2</v>
      </c>
      <c r="E235" t="s">
        <v>38</v>
      </c>
      <c r="F235" t="s">
        <v>36</v>
      </c>
      <c r="G235" t="s">
        <v>80</v>
      </c>
      <c r="H235" s="18">
        <v>44967</v>
      </c>
      <c r="L235" s="22" t="str">
        <f t="shared" si="3"/>
        <v/>
      </c>
      <c r="M235" s="2">
        <v>0</v>
      </c>
      <c r="N235" t="s">
        <v>84</v>
      </c>
    </row>
    <row r="236" spans="1:14" x14ac:dyDescent="0.2">
      <c r="A236" t="s">
        <v>37</v>
      </c>
      <c r="B236" t="s">
        <v>35</v>
      </c>
      <c r="C236" t="s">
        <v>68</v>
      </c>
      <c r="D236">
        <v>3</v>
      </c>
      <c r="E236" t="s">
        <v>38</v>
      </c>
      <c r="F236" t="s">
        <v>36</v>
      </c>
      <c r="G236" t="s">
        <v>80</v>
      </c>
      <c r="H236" s="18">
        <v>44967</v>
      </c>
      <c r="L236" s="22" t="str">
        <f t="shared" si="3"/>
        <v/>
      </c>
      <c r="M236" s="2">
        <v>0</v>
      </c>
      <c r="N236" t="s">
        <v>84</v>
      </c>
    </row>
    <row r="237" spans="1:14" x14ac:dyDescent="0.2">
      <c r="A237" t="s">
        <v>37</v>
      </c>
      <c r="B237" t="s">
        <v>35</v>
      </c>
      <c r="C237" t="s">
        <v>68</v>
      </c>
      <c r="D237">
        <v>4</v>
      </c>
      <c r="E237" t="s">
        <v>38</v>
      </c>
      <c r="F237" t="s">
        <v>36</v>
      </c>
      <c r="G237" t="s">
        <v>80</v>
      </c>
      <c r="H237" s="18">
        <v>44967</v>
      </c>
      <c r="L237" s="22" t="str">
        <f t="shared" si="3"/>
        <v/>
      </c>
      <c r="M237" s="2">
        <v>0</v>
      </c>
      <c r="N237" t="s">
        <v>84</v>
      </c>
    </row>
    <row r="238" spans="1:14" x14ac:dyDescent="0.2">
      <c r="A238" t="s">
        <v>37</v>
      </c>
      <c r="B238" t="s">
        <v>35</v>
      </c>
      <c r="C238" t="s">
        <v>68</v>
      </c>
      <c r="D238">
        <v>5</v>
      </c>
      <c r="E238" t="s">
        <v>38</v>
      </c>
      <c r="F238" t="s">
        <v>36</v>
      </c>
      <c r="G238" t="s">
        <v>80</v>
      </c>
      <c r="H238" s="18">
        <v>44967</v>
      </c>
      <c r="L238" s="22" t="str">
        <f t="shared" si="3"/>
        <v/>
      </c>
      <c r="M238" s="2">
        <v>0</v>
      </c>
      <c r="N238" t="s">
        <v>84</v>
      </c>
    </row>
    <row r="239" spans="1:14" x14ac:dyDescent="0.2">
      <c r="A239" t="s">
        <v>37</v>
      </c>
      <c r="B239" t="s">
        <v>35</v>
      </c>
      <c r="C239" t="s">
        <v>68</v>
      </c>
      <c r="D239">
        <v>6</v>
      </c>
      <c r="E239" t="s">
        <v>38</v>
      </c>
      <c r="F239" t="s">
        <v>36</v>
      </c>
      <c r="G239" t="s">
        <v>80</v>
      </c>
      <c r="H239" s="18">
        <v>44967</v>
      </c>
      <c r="I239" s="3">
        <v>3.38</v>
      </c>
      <c r="J239" s="3">
        <v>2.78</v>
      </c>
      <c r="K239" s="3">
        <v>2.6</v>
      </c>
      <c r="L239" s="22">
        <f t="shared" si="3"/>
        <v>19.209282417541729</v>
      </c>
      <c r="M239" s="2">
        <v>97.5</v>
      </c>
    </row>
    <row r="240" spans="1:14" x14ac:dyDescent="0.2">
      <c r="A240" t="s">
        <v>37</v>
      </c>
      <c r="B240" t="s">
        <v>35</v>
      </c>
      <c r="C240" t="s">
        <v>68</v>
      </c>
      <c r="D240">
        <v>7</v>
      </c>
      <c r="E240" t="s">
        <v>38</v>
      </c>
      <c r="F240" t="s">
        <v>36</v>
      </c>
      <c r="G240" t="s">
        <v>80</v>
      </c>
      <c r="H240" s="18">
        <v>44967</v>
      </c>
      <c r="L240" s="22" t="str">
        <f t="shared" si="3"/>
        <v/>
      </c>
      <c r="M240" s="2">
        <v>0</v>
      </c>
      <c r="N240" t="s">
        <v>84</v>
      </c>
    </row>
    <row r="241" spans="1:14" x14ac:dyDescent="0.2">
      <c r="A241" t="s">
        <v>37</v>
      </c>
      <c r="B241" t="s">
        <v>35</v>
      </c>
      <c r="C241" t="s">
        <v>68</v>
      </c>
      <c r="D241">
        <v>8</v>
      </c>
      <c r="E241" t="s">
        <v>38</v>
      </c>
      <c r="F241" t="s">
        <v>36</v>
      </c>
      <c r="G241" t="s">
        <v>80</v>
      </c>
      <c r="H241" s="18">
        <v>44967</v>
      </c>
      <c r="I241" s="3">
        <v>3.77</v>
      </c>
      <c r="J241" s="3">
        <v>2.25</v>
      </c>
      <c r="K241" s="3">
        <v>2.61</v>
      </c>
      <c r="L241" s="22">
        <f t="shared" si="3"/>
        <v>17.484120008721881</v>
      </c>
      <c r="M241" s="2">
        <v>100</v>
      </c>
    </row>
    <row r="242" spans="1:14" x14ac:dyDescent="0.2">
      <c r="A242" t="s">
        <v>37</v>
      </c>
      <c r="B242" t="s">
        <v>35</v>
      </c>
      <c r="C242" t="s">
        <v>69</v>
      </c>
      <c r="D242">
        <v>1</v>
      </c>
      <c r="E242" t="s">
        <v>38</v>
      </c>
      <c r="F242" t="s">
        <v>36</v>
      </c>
      <c r="G242" t="s">
        <v>80</v>
      </c>
      <c r="H242" s="18">
        <v>44967</v>
      </c>
      <c r="I242" s="3">
        <v>2.0099999999999998</v>
      </c>
      <c r="J242" s="3">
        <v>1.63</v>
      </c>
      <c r="K242" s="3">
        <v>1.41</v>
      </c>
      <c r="L242" s="22">
        <f t="shared" si="3"/>
        <v>3.6473136725940631</v>
      </c>
      <c r="M242" s="2">
        <v>62.5</v>
      </c>
    </row>
    <row r="243" spans="1:14" x14ac:dyDescent="0.2">
      <c r="A243" t="s">
        <v>37</v>
      </c>
      <c r="B243" t="s">
        <v>35</v>
      </c>
      <c r="C243" t="s">
        <v>69</v>
      </c>
      <c r="D243">
        <v>2</v>
      </c>
      <c r="E243" t="s">
        <v>38</v>
      </c>
      <c r="F243" t="s">
        <v>36</v>
      </c>
      <c r="G243" t="s">
        <v>80</v>
      </c>
      <c r="H243" s="18">
        <v>44967</v>
      </c>
      <c r="I243" s="3">
        <v>2.56</v>
      </c>
      <c r="J243" s="3">
        <v>1.54</v>
      </c>
      <c r="K243" s="3">
        <v>1.6</v>
      </c>
      <c r="L243" s="22">
        <f t="shared" si="3"/>
        <v>4.9559755083734283</v>
      </c>
      <c r="M243" s="2">
        <v>100</v>
      </c>
    </row>
    <row r="244" spans="1:14" x14ac:dyDescent="0.2">
      <c r="A244" t="s">
        <v>37</v>
      </c>
      <c r="B244" t="s">
        <v>35</v>
      </c>
      <c r="C244" t="s">
        <v>69</v>
      </c>
      <c r="D244">
        <v>3</v>
      </c>
      <c r="E244" t="s">
        <v>38</v>
      </c>
      <c r="F244" t="s">
        <v>36</v>
      </c>
      <c r="G244" t="s">
        <v>80</v>
      </c>
      <c r="H244" s="18">
        <v>44967</v>
      </c>
      <c r="I244" s="3">
        <v>3</v>
      </c>
      <c r="J244" s="3">
        <v>2.94</v>
      </c>
      <c r="K244" s="3">
        <v>1.93</v>
      </c>
      <c r="L244" s="22">
        <f t="shared" si="3"/>
        <v>13.970407276110707</v>
      </c>
      <c r="M244" s="2">
        <v>95</v>
      </c>
    </row>
    <row r="245" spans="1:14" x14ac:dyDescent="0.2">
      <c r="A245" t="s">
        <v>37</v>
      </c>
      <c r="B245" t="s">
        <v>35</v>
      </c>
      <c r="C245" t="s">
        <v>69</v>
      </c>
      <c r="D245">
        <v>4</v>
      </c>
      <c r="E245" t="s">
        <v>38</v>
      </c>
      <c r="F245" t="s">
        <v>36</v>
      </c>
      <c r="G245" t="s">
        <v>80</v>
      </c>
      <c r="H245" s="18">
        <v>44967</v>
      </c>
      <c r="I245" s="3">
        <v>3.43</v>
      </c>
      <c r="J245" s="3">
        <v>3.24</v>
      </c>
      <c r="K245" s="3">
        <v>2.56</v>
      </c>
      <c r="L245" s="22">
        <f t="shared" si="3"/>
        <v>22.655831040811819</v>
      </c>
      <c r="M245" s="2">
        <v>100</v>
      </c>
    </row>
    <row r="246" spans="1:14" x14ac:dyDescent="0.2">
      <c r="A246" t="s">
        <v>37</v>
      </c>
      <c r="B246" t="s">
        <v>35</v>
      </c>
      <c r="C246" t="s">
        <v>69</v>
      </c>
      <c r="D246">
        <v>5</v>
      </c>
      <c r="E246" t="s">
        <v>38</v>
      </c>
      <c r="F246" t="s">
        <v>36</v>
      </c>
      <c r="G246" t="s">
        <v>80</v>
      </c>
      <c r="H246" s="18">
        <v>44967</v>
      </c>
      <c r="I246" s="3">
        <v>4.37</v>
      </c>
      <c r="J246" s="3">
        <v>3.33</v>
      </c>
      <c r="K246" s="3">
        <v>3.24</v>
      </c>
      <c r="L246" s="22">
        <f t="shared" si="3"/>
        <v>37.037534252683713</v>
      </c>
      <c r="M246" s="2">
        <v>97.5</v>
      </c>
    </row>
    <row r="247" spans="1:14" x14ac:dyDescent="0.2">
      <c r="A247" t="s">
        <v>37</v>
      </c>
      <c r="B247" t="s">
        <v>35</v>
      </c>
      <c r="C247" t="s">
        <v>69</v>
      </c>
      <c r="D247">
        <v>6</v>
      </c>
      <c r="E247" t="s">
        <v>38</v>
      </c>
      <c r="F247" t="s">
        <v>36</v>
      </c>
      <c r="G247" t="s">
        <v>80</v>
      </c>
      <c r="H247" s="18">
        <v>44967</v>
      </c>
      <c r="I247" s="3">
        <v>3.3</v>
      </c>
      <c r="J247" s="3">
        <v>2.56</v>
      </c>
      <c r="K247" s="3">
        <v>2.65</v>
      </c>
      <c r="L247" s="22">
        <f t="shared" si="3"/>
        <v>17.588114186838254</v>
      </c>
      <c r="M247" s="2">
        <v>100</v>
      </c>
    </row>
    <row r="248" spans="1:14" x14ac:dyDescent="0.2">
      <c r="A248" t="s">
        <v>37</v>
      </c>
      <c r="B248" t="s">
        <v>35</v>
      </c>
      <c r="C248" t="s">
        <v>69</v>
      </c>
      <c r="D248">
        <v>7</v>
      </c>
      <c r="E248" t="s">
        <v>38</v>
      </c>
      <c r="F248" t="s">
        <v>36</v>
      </c>
      <c r="G248" t="s">
        <v>80</v>
      </c>
      <c r="H248" s="18">
        <v>44967</v>
      </c>
      <c r="I248" s="3">
        <v>3.75</v>
      </c>
      <c r="J248" s="3">
        <v>3.2</v>
      </c>
      <c r="K248" s="3">
        <v>2.75</v>
      </c>
      <c r="L248" s="22">
        <f t="shared" si="3"/>
        <v>26.067242324698281</v>
      </c>
      <c r="M248" s="2">
        <v>100</v>
      </c>
    </row>
    <row r="249" spans="1:14" x14ac:dyDescent="0.2">
      <c r="A249" t="s">
        <v>37</v>
      </c>
      <c r="B249" t="s">
        <v>35</v>
      </c>
      <c r="C249" t="s">
        <v>69</v>
      </c>
      <c r="D249">
        <v>8</v>
      </c>
      <c r="E249" t="s">
        <v>38</v>
      </c>
      <c r="F249" t="s">
        <v>36</v>
      </c>
      <c r="G249" t="s">
        <v>80</v>
      </c>
      <c r="H249" s="18">
        <v>44967</v>
      </c>
      <c r="I249" s="3">
        <v>2.96</v>
      </c>
      <c r="J249" s="3">
        <v>2.31</v>
      </c>
      <c r="K249" s="3">
        <v>2.44</v>
      </c>
      <c r="L249" s="22">
        <f t="shared" si="3"/>
        <v>13.113204085624645</v>
      </c>
      <c r="M249" s="2">
        <v>100</v>
      </c>
    </row>
    <row r="250" spans="1:14" x14ac:dyDescent="0.2">
      <c r="A250" t="s">
        <v>37</v>
      </c>
      <c r="B250" t="s">
        <v>35</v>
      </c>
      <c r="C250" t="s">
        <v>70</v>
      </c>
      <c r="D250">
        <v>1</v>
      </c>
      <c r="E250" t="s">
        <v>38</v>
      </c>
      <c r="F250" t="s">
        <v>36</v>
      </c>
      <c r="G250" t="s">
        <v>80</v>
      </c>
      <c r="H250" s="18">
        <v>44967</v>
      </c>
      <c r="L250" s="22" t="str">
        <f t="shared" si="3"/>
        <v/>
      </c>
      <c r="M250" s="2">
        <v>0</v>
      </c>
      <c r="N250" t="s">
        <v>84</v>
      </c>
    </row>
    <row r="251" spans="1:14" x14ac:dyDescent="0.2">
      <c r="A251" t="s">
        <v>37</v>
      </c>
      <c r="B251" t="s">
        <v>35</v>
      </c>
      <c r="C251" t="s">
        <v>70</v>
      </c>
      <c r="D251">
        <v>2</v>
      </c>
      <c r="E251" t="s">
        <v>38</v>
      </c>
      <c r="F251" t="s">
        <v>36</v>
      </c>
      <c r="G251" t="s">
        <v>80</v>
      </c>
      <c r="H251" s="18">
        <v>44967</v>
      </c>
      <c r="I251" s="3">
        <v>2.15</v>
      </c>
      <c r="J251" s="3">
        <v>1.48</v>
      </c>
      <c r="K251" s="3">
        <v>1.65</v>
      </c>
      <c r="L251" s="22">
        <f t="shared" si="3"/>
        <v>4.1357761560062976</v>
      </c>
      <c r="M251" s="2">
        <f>(70+60)/2</f>
        <v>65</v>
      </c>
    </row>
    <row r="252" spans="1:14" x14ac:dyDescent="0.2">
      <c r="A252" t="s">
        <v>37</v>
      </c>
      <c r="B252" t="s">
        <v>35</v>
      </c>
      <c r="C252" t="s">
        <v>70</v>
      </c>
      <c r="D252">
        <v>3</v>
      </c>
      <c r="E252" t="s">
        <v>38</v>
      </c>
      <c r="F252" t="s">
        <v>36</v>
      </c>
      <c r="G252" t="s">
        <v>80</v>
      </c>
      <c r="H252" s="18">
        <v>44967</v>
      </c>
      <c r="I252" s="3">
        <v>3.94</v>
      </c>
      <c r="J252" s="3">
        <v>3.55</v>
      </c>
      <c r="K252" s="3">
        <v>2.15</v>
      </c>
      <c r="L252" s="22">
        <f t="shared" si="3"/>
        <v>25.134822533851342</v>
      </c>
      <c r="M252" s="2">
        <f>(90+100)/2</f>
        <v>95</v>
      </c>
    </row>
    <row r="253" spans="1:14" x14ac:dyDescent="0.2">
      <c r="A253" t="s">
        <v>37</v>
      </c>
      <c r="B253" t="s">
        <v>35</v>
      </c>
      <c r="C253" t="s">
        <v>70</v>
      </c>
      <c r="D253">
        <v>4</v>
      </c>
      <c r="E253" t="s">
        <v>38</v>
      </c>
      <c r="F253" t="s">
        <v>36</v>
      </c>
      <c r="G253" t="s">
        <v>80</v>
      </c>
      <c r="H253" s="18">
        <v>44967</v>
      </c>
      <c r="I253" s="3">
        <v>3.25</v>
      </c>
      <c r="J253" s="3">
        <v>2.6</v>
      </c>
      <c r="K253" s="3">
        <v>2.33</v>
      </c>
      <c r="L253" s="22">
        <f t="shared" si="3"/>
        <v>15.509831855016392</v>
      </c>
      <c r="M253" s="2">
        <f>(100+95)/2</f>
        <v>97.5</v>
      </c>
    </row>
    <row r="254" spans="1:14" x14ac:dyDescent="0.2">
      <c r="A254" t="s">
        <v>37</v>
      </c>
      <c r="B254" t="s">
        <v>35</v>
      </c>
      <c r="C254" t="s">
        <v>70</v>
      </c>
      <c r="D254">
        <v>5</v>
      </c>
      <c r="E254" t="s">
        <v>38</v>
      </c>
      <c r="F254" t="s">
        <v>36</v>
      </c>
      <c r="G254" t="s">
        <v>80</v>
      </c>
      <c r="H254" s="18">
        <v>44967</v>
      </c>
      <c r="I254" s="3">
        <v>3.01</v>
      </c>
      <c r="J254" s="3">
        <v>2.64</v>
      </c>
      <c r="K254" s="3">
        <v>2.39</v>
      </c>
      <c r="L254" s="22">
        <f t="shared" si="3"/>
        <v>14.953138495207632</v>
      </c>
      <c r="M254" s="2">
        <f>(95+100)/2</f>
        <v>97.5</v>
      </c>
    </row>
    <row r="255" spans="1:14" x14ac:dyDescent="0.2">
      <c r="A255" t="s">
        <v>37</v>
      </c>
      <c r="B255" t="s">
        <v>35</v>
      </c>
      <c r="C255" t="s">
        <v>70</v>
      </c>
      <c r="D255">
        <v>6</v>
      </c>
      <c r="E255" t="s">
        <v>38</v>
      </c>
      <c r="F255" t="s">
        <v>36</v>
      </c>
      <c r="G255" t="s">
        <v>80</v>
      </c>
      <c r="H255" s="18">
        <v>44967</v>
      </c>
      <c r="I255" s="3">
        <v>4.09</v>
      </c>
      <c r="J255" s="3">
        <v>2.84</v>
      </c>
      <c r="K255" s="3">
        <v>2.31</v>
      </c>
      <c r="L255" s="22">
        <f t="shared" si="3"/>
        <v>21.299414051454775</v>
      </c>
      <c r="M255" s="2">
        <f>100</f>
        <v>100</v>
      </c>
    </row>
    <row r="256" spans="1:14" x14ac:dyDescent="0.2">
      <c r="A256" t="s">
        <v>37</v>
      </c>
      <c r="B256" t="s">
        <v>35</v>
      </c>
      <c r="C256" t="s">
        <v>70</v>
      </c>
      <c r="D256">
        <v>7</v>
      </c>
      <c r="E256" t="s">
        <v>38</v>
      </c>
      <c r="F256" t="s">
        <v>36</v>
      </c>
      <c r="G256" t="s">
        <v>80</v>
      </c>
      <c r="H256" s="18">
        <v>44967</v>
      </c>
      <c r="I256" s="3">
        <v>2.96</v>
      </c>
      <c r="J256" s="3">
        <v>2.1800000000000002</v>
      </c>
      <c r="K256" s="3">
        <v>2.73</v>
      </c>
      <c r="L256" s="22">
        <f t="shared" si="3"/>
        <v>14.011498522621496</v>
      </c>
      <c r="M256" s="2">
        <f>(100+90)/2</f>
        <v>95</v>
      </c>
    </row>
    <row r="257" spans="1:16" x14ac:dyDescent="0.2">
      <c r="A257" t="s">
        <v>37</v>
      </c>
      <c r="B257" t="s">
        <v>35</v>
      </c>
      <c r="C257" t="s">
        <v>70</v>
      </c>
      <c r="D257">
        <v>8</v>
      </c>
      <c r="E257" t="s">
        <v>38</v>
      </c>
      <c r="F257" t="s">
        <v>36</v>
      </c>
      <c r="G257" t="s">
        <v>80</v>
      </c>
      <c r="H257" s="18">
        <v>44967</v>
      </c>
      <c r="L257" s="22" t="str">
        <f t="shared" si="3"/>
        <v/>
      </c>
      <c r="M257" s="2">
        <v>0</v>
      </c>
      <c r="N257" t="s">
        <v>84</v>
      </c>
    </row>
    <row r="258" spans="1:16" x14ac:dyDescent="0.2">
      <c r="A258" t="s">
        <v>37</v>
      </c>
      <c r="B258" t="s">
        <v>35</v>
      </c>
      <c r="C258" t="s">
        <v>71</v>
      </c>
      <c r="D258">
        <v>1</v>
      </c>
      <c r="E258" t="s">
        <v>38</v>
      </c>
      <c r="F258" t="s">
        <v>36</v>
      </c>
      <c r="G258" t="s">
        <v>80</v>
      </c>
      <c r="H258" s="18">
        <v>44967</v>
      </c>
      <c r="L258" s="22" t="str">
        <f t="shared" si="3"/>
        <v/>
      </c>
      <c r="M258" s="2">
        <v>0</v>
      </c>
      <c r="N258" t="s">
        <v>84</v>
      </c>
    </row>
    <row r="259" spans="1:16" x14ac:dyDescent="0.2">
      <c r="A259" t="s">
        <v>37</v>
      </c>
      <c r="B259" t="s">
        <v>35</v>
      </c>
      <c r="C259" t="s">
        <v>71</v>
      </c>
      <c r="D259">
        <v>2</v>
      </c>
      <c r="E259" t="s">
        <v>38</v>
      </c>
      <c r="F259" t="s">
        <v>36</v>
      </c>
      <c r="G259" t="s">
        <v>80</v>
      </c>
      <c r="H259" s="18">
        <v>44967</v>
      </c>
      <c r="I259" s="3">
        <v>2.67</v>
      </c>
      <c r="J259" s="3">
        <v>2.29</v>
      </c>
      <c r="K259" s="3">
        <v>1.53</v>
      </c>
      <c r="L259" s="22">
        <f t="shared" ref="L259:L321" si="4">IF(M259=0,"",PI()*((J259+K259)/4)^2*I259)</f>
        <v>7.6501134765069176</v>
      </c>
      <c r="M259" s="2">
        <f>100</f>
        <v>100</v>
      </c>
    </row>
    <row r="260" spans="1:16" x14ac:dyDescent="0.2">
      <c r="A260" t="s">
        <v>37</v>
      </c>
      <c r="B260" t="s">
        <v>35</v>
      </c>
      <c r="C260" t="s">
        <v>71</v>
      </c>
      <c r="D260">
        <v>3</v>
      </c>
      <c r="E260" t="s">
        <v>38</v>
      </c>
      <c r="F260" t="s">
        <v>36</v>
      </c>
      <c r="G260" t="s">
        <v>80</v>
      </c>
      <c r="H260" s="18">
        <v>44967</v>
      </c>
      <c r="I260" s="3">
        <v>3.91</v>
      </c>
      <c r="J260" s="3">
        <v>2.56</v>
      </c>
      <c r="K260" s="3">
        <v>3.29</v>
      </c>
      <c r="L260" s="22">
        <f>IF(M260=0,"",PI()*((J260+K260)/4)^2*I260)</f>
        <v>26.273527152314614</v>
      </c>
      <c r="M260" s="2">
        <f>100</f>
        <v>100</v>
      </c>
    </row>
    <row r="261" spans="1:16" x14ac:dyDescent="0.2">
      <c r="A261" t="s">
        <v>37</v>
      </c>
      <c r="B261" t="s">
        <v>35</v>
      </c>
      <c r="C261" t="s">
        <v>71</v>
      </c>
      <c r="D261">
        <v>4</v>
      </c>
      <c r="E261" t="s">
        <v>38</v>
      </c>
      <c r="F261" t="s">
        <v>36</v>
      </c>
      <c r="G261" t="s">
        <v>80</v>
      </c>
      <c r="H261" s="18">
        <v>44967</v>
      </c>
      <c r="I261" s="3">
        <v>4.45</v>
      </c>
      <c r="J261" s="3">
        <v>1.78</v>
      </c>
      <c r="K261" s="3">
        <v>2.11</v>
      </c>
      <c r="L261" s="22">
        <f>IF(M261=0,"",PI()*((J261+K261)/4)^2*I261)</f>
        <v>13.221754947535509</v>
      </c>
      <c r="M261" s="2">
        <f>100</f>
        <v>100</v>
      </c>
      <c r="P261" t="s">
        <v>129</v>
      </c>
    </row>
    <row r="262" spans="1:16" x14ac:dyDescent="0.2">
      <c r="A262" t="s">
        <v>37</v>
      </c>
      <c r="B262" t="s">
        <v>35</v>
      </c>
      <c r="C262" t="s">
        <v>71</v>
      </c>
      <c r="D262">
        <v>5</v>
      </c>
      <c r="E262" t="s">
        <v>38</v>
      </c>
      <c r="F262" t="s">
        <v>36</v>
      </c>
      <c r="G262" t="s">
        <v>80</v>
      </c>
      <c r="H262" s="18">
        <v>44967</v>
      </c>
      <c r="I262" s="3">
        <v>3.94</v>
      </c>
      <c r="J262" s="3">
        <v>2.42</v>
      </c>
      <c r="K262" s="3">
        <v>2.34</v>
      </c>
      <c r="L262" s="22">
        <f t="shared" si="4"/>
        <v>17.528308865589114</v>
      </c>
      <c r="M262" s="2">
        <f>(90+0)/2</f>
        <v>45</v>
      </c>
    </row>
    <row r="263" spans="1:16" x14ac:dyDescent="0.2">
      <c r="A263" t="s">
        <v>37</v>
      </c>
      <c r="B263" t="s">
        <v>35</v>
      </c>
      <c r="C263" t="s">
        <v>71</v>
      </c>
      <c r="D263">
        <v>6</v>
      </c>
      <c r="E263" t="s">
        <v>38</v>
      </c>
      <c r="F263" t="s">
        <v>36</v>
      </c>
      <c r="G263" t="s">
        <v>80</v>
      </c>
      <c r="H263" s="18">
        <v>44967</v>
      </c>
      <c r="I263" s="3">
        <v>2.5099999999999998</v>
      </c>
      <c r="J263" s="3">
        <v>2.62</v>
      </c>
      <c r="K263" s="3">
        <v>2.3199999999999998</v>
      </c>
      <c r="L263" s="22">
        <f t="shared" si="4"/>
        <v>12.02700549422944</v>
      </c>
      <c r="M263" s="2">
        <f>(95+90)/2</f>
        <v>92.5</v>
      </c>
    </row>
    <row r="264" spans="1:16" x14ac:dyDescent="0.2">
      <c r="A264" t="s">
        <v>37</v>
      </c>
      <c r="B264" t="s">
        <v>35</v>
      </c>
      <c r="C264" t="s">
        <v>71</v>
      </c>
      <c r="D264">
        <v>7</v>
      </c>
      <c r="E264" t="s">
        <v>38</v>
      </c>
      <c r="F264" t="s">
        <v>36</v>
      </c>
      <c r="G264" t="s">
        <v>80</v>
      </c>
      <c r="H264" s="18">
        <v>44967</v>
      </c>
      <c r="I264" s="3">
        <v>3.82</v>
      </c>
      <c r="J264" s="3">
        <v>3.47</v>
      </c>
      <c r="K264" s="3">
        <v>1.88</v>
      </c>
      <c r="L264" s="22">
        <f t="shared" si="4"/>
        <v>21.468456279910502</v>
      </c>
      <c r="M264" s="2">
        <f>(100+95)/2</f>
        <v>97.5</v>
      </c>
    </row>
    <row r="265" spans="1:16" x14ac:dyDescent="0.2">
      <c r="A265" t="s">
        <v>37</v>
      </c>
      <c r="B265" t="s">
        <v>35</v>
      </c>
      <c r="C265" t="s">
        <v>71</v>
      </c>
      <c r="D265">
        <v>8</v>
      </c>
      <c r="E265" t="s">
        <v>38</v>
      </c>
      <c r="F265" t="s">
        <v>36</v>
      </c>
      <c r="G265" t="s">
        <v>80</v>
      </c>
      <c r="H265" s="18">
        <v>44967</v>
      </c>
      <c r="L265" s="22" t="str">
        <f t="shared" si="4"/>
        <v/>
      </c>
      <c r="M265" s="2">
        <v>0</v>
      </c>
      <c r="N265" t="s">
        <v>84</v>
      </c>
    </row>
    <row r="266" spans="1:16" x14ac:dyDescent="0.2">
      <c r="A266" t="s">
        <v>37</v>
      </c>
      <c r="B266" t="s">
        <v>35</v>
      </c>
      <c r="C266" t="s">
        <v>72</v>
      </c>
      <c r="D266">
        <v>1</v>
      </c>
      <c r="E266" t="s">
        <v>38</v>
      </c>
      <c r="F266" t="s">
        <v>36</v>
      </c>
      <c r="G266" t="s">
        <v>80</v>
      </c>
      <c r="H266" s="18">
        <v>44967</v>
      </c>
      <c r="I266" s="3">
        <v>1.1100000000000001</v>
      </c>
      <c r="J266" s="3">
        <v>1.0900000000000001</v>
      </c>
      <c r="K266" s="3">
        <v>1.39</v>
      </c>
      <c r="L266" s="22">
        <f t="shared" si="4"/>
        <v>1.3404673198043076</v>
      </c>
      <c r="M266" s="2">
        <f>(10+20)/2</f>
        <v>15</v>
      </c>
    </row>
    <row r="267" spans="1:16" x14ac:dyDescent="0.2">
      <c r="A267" t="s">
        <v>37</v>
      </c>
      <c r="B267" t="s">
        <v>35</v>
      </c>
      <c r="C267" t="s">
        <v>72</v>
      </c>
      <c r="D267">
        <v>2</v>
      </c>
      <c r="E267" t="s">
        <v>38</v>
      </c>
      <c r="F267" t="s">
        <v>36</v>
      </c>
      <c r="G267" t="s">
        <v>80</v>
      </c>
      <c r="H267" s="18">
        <v>44967</v>
      </c>
      <c r="I267" s="3">
        <v>3.82</v>
      </c>
      <c r="J267" s="3">
        <v>2.04</v>
      </c>
      <c r="K267" s="3">
        <v>2.19</v>
      </c>
      <c r="L267" s="22">
        <f t="shared" si="4"/>
        <v>13.420663511950767</v>
      </c>
      <c r="M267" s="2">
        <f>100</f>
        <v>100</v>
      </c>
    </row>
    <row r="268" spans="1:16" x14ac:dyDescent="0.2">
      <c r="A268" t="s">
        <v>37</v>
      </c>
      <c r="B268" t="s">
        <v>35</v>
      </c>
      <c r="C268" t="s">
        <v>72</v>
      </c>
      <c r="D268">
        <v>3</v>
      </c>
      <c r="E268" t="s">
        <v>38</v>
      </c>
      <c r="F268" t="s">
        <v>36</v>
      </c>
      <c r="G268" t="s">
        <v>80</v>
      </c>
      <c r="H268" s="18">
        <v>44967</v>
      </c>
      <c r="I268" s="3">
        <v>3.6</v>
      </c>
      <c r="J268" s="3">
        <v>2.16</v>
      </c>
      <c r="K268" s="3">
        <v>2.2400000000000002</v>
      </c>
      <c r="L268" s="22">
        <f t="shared" si="4"/>
        <v>13.684777599037142</v>
      </c>
      <c r="M268" s="2">
        <f>100</f>
        <v>100</v>
      </c>
    </row>
    <row r="269" spans="1:16" x14ac:dyDescent="0.2">
      <c r="A269" t="s">
        <v>37</v>
      </c>
      <c r="B269" t="s">
        <v>35</v>
      </c>
      <c r="C269" t="s">
        <v>72</v>
      </c>
      <c r="D269">
        <v>4</v>
      </c>
      <c r="E269" t="s">
        <v>38</v>
      </c>
      <c r="F269" t="s">
        <v>36</v>
      </c>
      <c r="G269" t="s">
        <v>80</v>
      </c>
      <c r="H269" s="18">
        <v>44967</v>
      </c>
      <c r="I269" s="3">
        <v>3.39</v>
      </c>
      <c r="J269" s="3">
        <v>2.19</v>
      </c>
      <c r="K269" s="3">
        <v>1.75</v>
      </c>
      <c r="L269" s="22">
        <f t="shared" si="4"/>
        <v>10.332895372595843</v>
      </c>
      <c r="M269" s="2">
        <f>100</f>
        <v>100</v>
      </c>
    </row>
    <row r="270" spans="1:16" x14ac:dyDescent="0.2">
      <c r="A270" t="s">
        <v>37</v>
      </c>
      <c r="B270" t="s">
        <v>35</v>
      </c>
      <c r="C270" t="s">
        <v>72</v>
      </c>
      <c r="D270">
        <v>5</v>
      </c>
      <c r="E270" t="s">
        <v>38</v>
      </c>
      <c r="F270" t="s">
        <v>36</v>
      </c>
      <c r="G270" t="s">
        <v>80</v>
      </c>
      <c r="H270" s="18">
        <v>44967</v>
      </c>
      <c r="I270" s="3">
        <v>4.08</v>
      </c>
      <c r="J270" s="3">
        <v>2.7</v>
      </c>
      <c r="K270" s="3">
        <v>2.39</v>
      </c>
      <c r="L270" s="22">
        <f t="shared" si="4"/>
        <v>20.755137640259775</v>
      </c>
      <c r="M270" s="2">
        <f>100</f>
        <v>100</v>
      </c>
    </row>
    <row r="271" spans="1:16" x14ac:dyDescent="0.2">
      <c r="A271" t="s">
        <v>37</v>
      </c>
      <c r="B271" t="s">
        <v>35</v>
      </c>
      <c r="C271" t="s">
        <v>72</v>
      </c>
      <c r="D271">
        <v>6</v>
      </c>
      <c r="E271" t="s">
        <v>38</v>
      </c>
      <c r="F271" t="s">
        <v>36</v>
      </c>
      <c r="G271" t="s">
        <v>80</v>
      </c>
      <c r="H271" s="18">
        <v>44967</v>
      </c>
      <c r="I271" s="3">
        <v>3.64</v>
      </c>
      <c r="J271" s="3">
        <v>3.25</v>
      </c>
      <c r="K271" s="3">
        <v>2.42</v>
      </c>
      <c r="L271" s="22">
        <f t="shared" si="4"/>
        <v>22.977215183875884</v>
      </c>
      <c r="M271" s="2">
        <f>100</f>
        <v>100</v>
      </c>
    </row>
    <row r="272" spans="1:16" x14ac:dyDescent="0.2">
      <c r="A272" t="s">
        <v>37</v>
      </c>
      <c r="B272" t="s">
        <v>35</v>
      </c>
      <c r="C272" t="s">
        <v>72</v>
      </c>
      <c r="D272">
        <v>7</v>
      </c>
      <c r="E272" t="s">
        <v>38</v>
      </c>
      <c r="F272" t="s">
        <v>36</v>
      </c>
      <c r="G272" t="s">
        <v>80</v>
      </c>
      <c r="H272" s="18">
        <v>44967</v>
      </c>
      <c r="I272" s="3">
        <v>4.34</v>
      </c>
      <c r="J272" s="3">
        <v>2.81</v>
      </c>
      <c r="K272" s="3">
        <v>2.27</v>
      </c>
      <c r="L272" s="22">
        <f t="shared" si="4"/>
        <v>21.991104592831398</v>
      </c>
      <c r="M272" s="2">
        <f>100</f>
        <v>100</v>
      </c>
    </row>
    <row r="273" spans="1:14" x14ac:dyDescent="0.2">
      <c r="A273" t="s">
        <v>37</v>
      </c>
      <c r="B273" t="s">
        <v>35</v>
      </c>
      <c r="C273" t="s">
        <v>72</v>
      </c>
      <c r="D273">
        <v>8</v>
      </c>
      <c r="E273" t="s">
        <v>38</v>
      </c>
      <c r="F273" t="s">
        <v>36</v>
      </c>
      <c r="G273" t="s">
        <v>80</v>
      </c>
      <c r="H273" s="18">
        <v>44967</v>
      </c>
      <c r="I273" s="3">
        <v>3.55</v>
      </c>
      <c r="J273" s="3">
        <v>3.21</v>
      </c>
      <c r="K273" s="3">
        <v>2.4900000000000002</v>
      </c>
      <c r="L273" s="22">
        <f t="shared" si="4"/>
        <v>22.646857866794996</v>
      </c>
      <c r="M273" s="2">
        <f>100</f>
        <v>100</v>
      </c>
    </row>
    <row r="274" spans="1:14" x14ac:dyDescent="0.2">
      <c r="A274" t="s">
        <v>37</v>
      </c>
      <c r="B274" t="s">
        <v>35</v>
      </c>
      <c r="C274" t="s">
        <v>73</v>
      </c>
      <c r="D274">
        <v>1</v>
      </c>
      <c r="E274" t="s">
        <v>38</v>
      </c>
      <c r="F274" t="s">
        <v>36</v>
      </c>
      <c r="G274" t="s">
        <v>80</v>
      </c>
      <c r="H274" s="18">
        <v>44967</v>
      </c>
      <c r="L274" s="22" t="str">
        <f t="shared" si="4"/>
        <v/>
      </c>
      <c r="M274" s="2">
        <v>0</v>
      </c>
      <c r="N274" t="s">
        <v>84</v>
      </c>
    </row>
    <row r="275" spans="1:14" x14ac:dyDescent="0.2">
      <c r="A275" t="s">
        <v>37</v>
      </c>
      <c r="B275" t="s">
        <v>35</v>
      </c>
      <c r="C275" t="s">
        <v>73</v>
      </c>
      <c r="D275">
        <v>2</v>
      </c>
      <c r="E275" t="s">
        <v>38</v>
      </c>
      <c r="F275" t="s">
        <v>36</v>
      </c>
      <c r="G275" t="s">
        <v>80</v>
      </c>
      <c r="H275" s="18">
        <v>44967</v>
      </c>
      <c r="I275" s="3">
        <v>2.2999999999999998</v>
      </c>
      <c r="J275" s="3">
        <v>1.92</v>
      </c>
      <c r="K275" s="3">
        <v>1.53</v>
      </c>
      <c r="L275" s="22">
        <f t="shared" si="4"/>
        <v>5.3752159429069239</v>
      </c>
      <c r="M275" s="2">
        <f>(90+90)/2</f>
        <v>90</v>
      </c>
    </row>
    <row r="276" spans="1:14" x14ac:dyDescent="0.2">
      <c r="A276" t="s">
        <v>37</v>
      </c>
      <c r="B276" t="s">
        <v>35</v>
      </c>
      <c r="C276" t="s">
        <v>73</v>
      </c>
      <c r="D276">
        <v>3</v>
      </c>
      <c r="E276" t="s">
        <v>38</v>
      </c>
      <c r="F276" t="s">
        <v>36</v>
      </c>
      <c r="G276" t="s">
        <v>80</v>
      </c>
      <c r="H276" s="18">
        <v>44967</v>
      </c>
      <c r="I276" s="3">
        <v>3.07</v>
      </c>
      <c r="J276" s="3">
        <v>2.95</v>
      </c>
      <c r="K276" s="3">
        <v>2.5099999999999998</v>
      </c>
      <c r="L276" s="22">
        <f t="shared" si="4"/>
        <v>17.970226493993465</v>
      </c>
      <c r="M276" s="2">
        <f>100</f>
        <v>100</v>
      </c>
    </row>
    <row r="277" spans="1:14" x14ac:dyDescent="0.2">
      <c r="A277" t="s">
        <v>37</v>
      </c>
      <c r="B277" t="s">
        <v>35</v>
      </c>
      <c r="C277" t="s">
        <v>73</v>
      </c>
      <c r="D277">
        <v>4</v>
      </c>
      <c r="E277" t="s">
        <v>38</v>
      </c>
      <c r="F277" t="s">
        <v>36</v>
      </c>
      <c r="G277" t="s">
        <v>80</v>
      </c>
      <c r="H277" s="18">
        <v>44967</v>
      </c>
      <c r="I277" s="3">
        <v>2.96</v>
      </c>
      <c r="J277" s="3">
        <v>2.5</v>
      </c>
      <c r="K277" s="3">
        <v>1.66</v>
      </c>
      <c r="L277" s="22">
        <f t="shared" si="4"/>
        <v>10.057921977803254</v>
      </c>
      <c r="M277" s="2">
        <f>100</f>
        <v>100</v>
      </c>
    </row>
    <row r="278" spans="1:14" x14ac:dyDescent="0.2">
      <c r="A278" t="s">
        <v>37</v>
      </c>
      <c r="B278" t="s">
        <v>35</v>
      </c>
      <c r="C278" t="s">
        <v>73</v>
      </c>
      <c r="D278">
        <v>5</v>
      </c>
      <c r="E278" t="s">
        <v>38</v>
      </c>
      <c r="F278" t="s">
        <v>36</v>
      </c>
      <c r="G278" t="s">
        <v>80</v>
      </c>
      <c r="H278" s="18">
        <v>44967</v>
      </c>
      <c r="I278" s="3">
        <v>2.87</v>
      </c>
      <c r="J278" s="3">
        <v>2.06</v>
      </c>
      <c r="K278" s="3">
        <v>1.34</v>
      </c>
      <c r="L278" s="22">
        <f t="shared" si="4"/>
        <v>6.5143279866674568</v>
      </c>
      <c r="M278" s="2">
        <f>100</f>
        <v>100</v>
      </c>
    </row>
    <row r="279" spans="1:14" x14ac:dyDescent="0.2">
      <c r="A279" t="s">
        <v>37</v>
      </c>
      <c r="B279" t="s">
        <v>35</v>
      </c>
      <c r="C279" t="s">
        <v>73</v>
      </c>
      <c r="D279">
        <v>6</v>
      </c>
      <c r="E279" t="s">
        <v>38</v>
      </c>
      <c r="F279" t="s">
        <v>36</v>
      </c>
      <c r="G279" t="s">
        <v>80</v>
      </c>
      <c r="H279" s="18">
        <v>44967</v>
      </c>
      <c r="I279" s="3">
        <v>3.6</v>
      </c>
      <c r="J279" s="3">
        <v>1.93</v>
      </c>
      <c r="K279" s="3">
        <v>1.88</v>
      </c>
      <c r="L279" s="22">
        <f t="shared" si="4"/>
        <v>10.260826451724327</v>
      </c>
      <c r="M279" s="2">
        <f>100</f>
        <v>100</v>
      </c>
    </row>
    <row r="280" spans="1:14" x14ac:dyDescent="0.2">
      <c r="A280" t="s">
        <v>37</v>
      </c>
      <c r="B280" t="s">
        <v>35</v>
      </c>
      <c r="C280" t="s">
        <v>73</v>
      </c>
      <c r="D280">
        <v>7</v>
      </c>
      <c r="E280" t="s">
        <v>38</v>
      </c>
      <c r="F280" t="s">
        <v>36</v>
      </c>
      <c r="G280" t="s">
        <v>80</v>
      </c>
      <c r="H280" s="18">
        <v>44967</v>
      </c>
      <c r="I280" s="3">
        <v>3.46</v>
      </c>
      <c r="J280" s="3">
        <v>2.23</v>
      </c>
      <c r="K280" s="3">
        <v>1.95</v>
      </c>
      <c r="L280" s="22">
        <f t="shared" si="4"/>
        <v>11.87021410267592</v>
      </c>
      <c r="M280" s="2">
        <f>100</f>
        <v>100</v>
      </c>
    </row>
    <row r="281" spans="1:14" x14ac:dyDescent="0.2">
      <c r="A281" t="s">
        <v>37</v>
      </c>
      <c r="B281" t="s">
        <v>35</v>
      </c>
      <c r="C281" t="s">
        <v>73</v>
      </c>
      <c r="D281">
        <v>8</v>
      </c>
      <c r="E281" t="s">
        <v>38</v>
      </c>
      <c r="F281" t="s">
        <v>36</v>
      </c>
      <c r="G281" t="s">
        <v>80</v>
      </c>
      <c r="H281" s="18">
        <v>44967</v>
      </c>
      <c r="I281" s="3">
        <v>2.89</v>
      </c>
      <c r="J281" s="3">
        <v>2.04</v>
      </c>
      <c r="K281" s="3">
        <v>1.4</v>
      </c>
      <c r="L281" s="22">
        <f t="shared" si="4"/>
        <v>6.7149783678595814</v>
      </c>
      <c r="M281" s="2">
        <f>(95+100)/2</f>
        <v>97.5</v>
      </c>
    </row>
    <row r="282" spans="1:14" x14ac:dyDescent="0.2">
      <c r="A282" t="s">
        <v>37</v>
      </c>
      <c r="B282" t="s">
        <v>35</v>
      </c>
      <c r="C282" t="s">
        <v>74</v>
      </c>
      <c r="D282">
        <v>1</v>
      </c>
      <c r="E282" t="s">
        <v>38</v>
      </c>
      <c r="F282" t="s">
        <v>36</v>
      </c>
      <c r="G282" t="s">
        <v>80</v>
      </c>
      <c r="H282" s="18">
        <v>44967</v>
      </c>
      <c r="I282" s="3">
        <v>2.06</v>
      </c>
      <c r="J282" s="3">
        <v>1.79</v>
      </c>
      <c r="K282" s="3">
        <v>1.32</v>
      </c>
      <c r="L282" s="22">
        <f t="shared" si="4"/>
        <v>3.9121715317411776</v>
      </c>
      <c r="M282" s="2">
        <f>(85+60)/2</f>
        <v>72.5</v>
      </c>
    </row>
    <row r="283" spans="1:14" x14ac:dyDescent="0.2">
      <c r="A283" t="s">
        <v>37</v>
      </c>
      <c r="B283" t="s">
        <v>35</v>
      </c>
      <c r="C283" t="s">
        <v>74</v>
      </c>
      <c r="D283">
        <v>2</v>
      </c>
      <c r="E283" t="s">
        <v>38</v>
      </c>
      <c r="F283" t="s">
        <v>36</v>
      </c>
      <c r="G283" t="s">
        <v>80</v>
      </c>
      <c r="H283" s="18">
        <v>44967</v>
      </c>
      <c r="I283" s="3">
        <v>2.85</v>
      </c>
      <c r="J283" s="3">
        <v>1.66</v>
      </c>
      <c r="K283" s="3">
        <v>1.49</v>
      </c>
      <c r="L283" s="22">
        <f t="shared" si="4"/>
        <v>5.5525932093717163</v>
      </c>
      <c r="M283" s="2">
        <f>100</f>
        <v>100</v>
      </c>
    </row>
    <row r="284" spans="1:14" x14ac:dyDescent="0.2">
      <c r="A284" t="s">
        <v>37</v>
      </c>
      <c r="B284" t="s">
        <v>35</v>
      </c>
      <c r="C284" t="s">
        <v>74</v>
      </c>
      <c r="D284">
        <v>3</v>
      </c>
      <c r="E284" t="s">
        <v>38</v>
      </c>
      <c r="F284" t="s">
        <v>36</v>
      </c>
      <c r="G284" t="s">
        <v>80</v>
      </c>
      <c r="H284" s="18">
        <v>44967</v>
      </c>
      <c r="I284" s="3">
        <v>2.85</v>
      </c>
      <c r="J284" s="3">
        <v>2.3199999999999998</v>
      </c>
      <c r="K284" s="3">
        <v>1.45</v>
      </c>
      <c r="L284" s="22">
        <f t="shared" si="4"/>
        <v>7.9534847090430079</v>
      </c>
      <c r="M284" s="2">
        <f>(90+90)/2</f>
        <v>90</v>
      </c>
    </row>
    <row r="285" spans="1:14" x14ac:dyDescent="0.2">
      <c r="A285" t="s">
        <v>37</v>
      </c>
      <c r="B285" t="s">
        <v>35</v>
      </c>
      <c r="C285" t="s">
        <v>74</v>
      </c>
      <c r="D285">
        <v>4</v>
      </c>
      <c r="E285" t="s">
        <v>38</v>
      </c>
      <c r="F285" t="s">
        <v>36</v>
      </c>
      <c r="G285" t="s">
        <v>80</v>
      </c>
      <c r="H285" s="18">
        <v>44967</v>
      </c>
      <c r="I285" s="3">
        <v>3.58</v>
      </c>
      <c r="J285" s="3">
        <v>1.78</v>
      </c>
      <c r="K285" s="3">
        <v>1.54</v>
      </c>
      <c r="L285" s="22">
        <f t="shared" si="4"/>
        <v>7.7479905810276719</v>
      </c>
      <c r="M285" s="2">
        <f>100</f>
        <v>100</v>
      </c>
    </row>
    <row r="286" spans="1:14" x14ac:dyDescent="0.2">
      <c r="A286" t="s">
        <v>37</v>
      </c>
      <c r="B286" t="s">
        <v>35</v>
      </c>
      <c r="C286" t="s">
        <v>74</v>
      </c>
      <c r="D286">
        <v>5</v>
      </c>
      <c r="E286" t="s">
        <v>38</v>
      </c>
      <c r="F286" t="s">
        <v>36</v>
      </c>
      <c r="G286" t="s">
        <v>80</v>
      </c>
      <c r="H286" s="18">
        <v>44967</v>
      </c>
      <c r="I286" s="3">
        <v>2.6</v>
      </c>
      <c r="J286" s="3">
        <v>1.65</v>
      </c>
      <c r="K286" s="3">
        <v>1.37</v>
      </c>
      <c r="L286" s="22">
        <f t="shared" si="4"/>
        <v>4.6560445161425568</v>
      </c>
      <c r="M286" s="2">
        <f>100</f>
        <v>100</v>
      </c>
    </row>
    <row r="287" spans="1:14" x14ac:dyDescent="0.2">
      <c r="A287" t="s">
        <v>37</v>
      </c>
      <c r="B287" t="s">
        <v>35</v>
      </c>
      <c r="C287" t="s">
        <v>74</v>
      </c>
      <c r="D287">
        <v>6</v>
      </c>
      <c r="E287" t="s">
        <v>38</v>
      </c>
      <c r="F287" t="s">
        <v>36</v>
      </c>
      <c r="G287" t="s">
        <v>80</v>
      </c>
      <c r="H287" s="18">
        <v>44967</v>
      </c>
      <c r="I287" s="3">
        <v>3.61</v>
      </c>
      <c r="J287" s="3">
        <v>2.29</v>
      </c>
      <c r="K287" s="3">
        <v>2.21</v>
      </c>
      <c r="L287" s="22">
        <f t="shared" si="4"/>
        <v>14.35364230994049</v>
      </c>
      <c r="M287" s="2">
        <f>100</f>
        <v>100</v>
      </c>
    </row>
    <row r="288" spans="1:14" x14ac:dyDescent="0.2">
      <c r="A288" t="s">
        <v>37</v>
      </c>
      <c r="B288" t="s">
        <v>35</v>
      </c>
      <c r="C288" t="s">
        <v>74</v>
      </c>
      <c r="D288">
        <v>7</v>
      </c>
      <c r="E288" t="s">
        <v>38</v>
      </c>
      <c r="F288" t="s">
        <v>36</v>
      </c>
      <c r="G288" t="s">
        <v>80</v>
      </c>
      <c r="H288" s="18">
        <v>44967</v>
      </c>
      <c r="I288" s="3">
        <v>3.14</v>
      </c>
      <c r="J288" s="3">
        <v>1.9</v>
      </c>
      <c r="K288" s="3">
        <v>1.54</v>
      </c>
      <c r="L288" s="22">
        <f t="shared" si="4"/>
        <v>7.2958588495083347</v>
      </c>
      <c r="M288" s="2">
        <f>(85+70)/2</f>
        <v>77.5</v>
      </c>
    </row>
    <row r="289" spans="1:14" x14ac:dyDescent="0.2">
      <c r="A289" t="s">
        <v>37</v>
      </c>
      <c r="B289" t="s">
        <v>35</v>
      </c>
      <c r="C289" t="s">
        <v>74</v>
      </c>
      <c r="D289">
        <v>8</v>
      </c>
      <c r="E289" t="s">
        <v>38</v>
      </c>
      <c r="F289" t="s">
        <v>36</v>
      </c>
      <c r="G289" t="s">
        <v>80</v>
      </c>
      <c r="H289" s="18">
        <v>44967</v>
      </c>
      <c r="I289" s="3">
        <v>2.66</v>
      </c>
      <c r="J289" s="3">
        <v>3.11</v>
      </c>
      <c r="K289" s="3">
        <v>2.62</v>
      </c>
      <c r="L289" s="22">
        <f t="shared" si="4"/>
        <v>17.148288073743036</v>
      </c>
      <c r="M289" s="2">
        <f>(85+90)/2</f>
        <v>87.5</v>
      </c>
    </row>
    <row r="290" spans="1:14" x14ac:dyDescent="0.2">
      <c r="A290" t="s">
        <v>37</v>
      </c>
      <c r="B290" t="s">
        <v>35</v>
      </c>
      <c r="C290" t="s">
        <v>75</v>
      </c>
      <c r="D290">
        <v>1</v>
      </c>
      <c r="E290" t="s">
        <v>38</v>
      </c>
      <c r="F290" t="s">
        <v>36</v>
      </c>
      <c r="G290" t="s">
        <v>80</v>
      </c>
      <c r="H290" s="18">
        <v>44967</v>
      </c>
      <c r="L290" s="22" t="str">
        <f t="shared" si="4"/>
        <v/>
      </c>
      <c r="M290" s="2">
        <v>0</v>
      </c>
      <c r="N290" t="s">
        <v>84</v>
      </c>
    </row>
    <row r="291" spans="1:14" x14ac:dyDescent="0.2">
      <c r="A291" t="s">
        <v>37</v>
      </c>
      <c r="B291" t="s">
        <v>35</v>
      </c>
      <c r="C291" t="s">
        <v>75</v>
      </c>
      <c r="D291">
        <v>2</v>
      </c>
      <c r="E291" t="s">
        <v>38</v>
      </c>
      <c r="F291" t="s">
        <v>36</v>
      </c>
      <c r="G291" t="s">
        <v>80</v>
      </c>
      <c r="H291" s="18">
        <v>44967</v>
      </c>
      <c r="I291" s="3">
        <v>1.89</v>
      </c>
      <c r="J291" s="3">
        <v>2.2000000000000002</v>
      </c>
      <c r="K291" s="3">
        <v>1.86</v>
      </c>
      <c r="L291" s="22">
        <f t="shared" si="4"/>
        <v>6.1170743810191901</v>
      </c>
      <c r="M291" s="2">
        <f>(85+75)/2</f>
        <v>80</v>
      </c>
    </row>
    <row r="292" spans="1:14" x14ac:dyDescent="0.2">
      <c r="A292" t="s">
        <v>37</v>
      </c>
      <c r="B292" t="s">
        <v>35</v>
      </c>
      <c r="C292" t="s">
        <v>75</v>
      </c>
      <c r="D292">
        <v>3</v>
      </c>
      <c r="E292" t="s">
        <v>38</v>
      </c>
      <c r="F292" t="s">
        <v>36</v>
      </c>
      <c r="G292" t="s">
        <v>80</v>
      </c>
      <c r="H292" s="18">
        <v>44967</v>
      </c>
      <c r="I292" s="3">
        <v>3.17</v>
      </c>
      <c r="J292" s="3">
        <v>3.72</v>
      </c>
      <c r="K292" s="3">
        <v>3.27</v>
      </c>
      <c r="L292" s="22">
        <f t="shared" si="4"/>
        <v>30.411896496706913</v>
      </c>
      <c r="M292" s="2">
        <f>100</f>
        <v>100</v>
      </c>
    </row>
    <row r="293" spans="1:14" x14ac:dyDescent="0.2">
      <c r="A293" t="s">
        <v>37</v>
      </c>
      <c r="B293" t="s">
        <v>35</v>
      </c>
      <c r="C293" t="s">
        <v>75</v>
      </c>
      <c r="D293">
        <v>4</v>
      </c>
      <c r="E293" t="s">
        <v>38</v>
      </c>
      <c r="F293" t="s">
        <v>36</v>
      </c>
      <c r="G293" t="s">
        <v>80</v>
      </c>
      <c r="H293" s="18">
        <v>44967</v>
      </c>
      <c r="I293" s="3">
        <v>3.66</v>
      </c>
      <c r="J293" s="3">
        <v>2.64</v>
      </c>
      <c r="K293" s="3">
        <v>2.83</v>
      </c>
      <c r="L293" s="22">
        <f t="shared" si="4"/>
        <v>21.502335215086827</v>
      </c>
      <c r="M293" s="2">
        <f>(95+100)/2</f>
        <v>97.5</v>
      </c>
    </row>
    <row r="294" spans="1:14" x14ac:dyDescent="0.2">
      <c r="A294" t="s">
        <v>37</v>
      </c>
      <c r="B294" t="s">
        <v>35</v>
      </c>
      <c r="C294" t="s">
        <v>75</v>
      </c>
      <c r="D294">
        <v>5</v>
      </c>
      <c r="E294" t="s">
        <v>38</v>
      </c>
      <c r="F294" t="s">
        <v>36</v>
      </c>
      <c r="G294" t="s">
        <v>80</v>
      </c>
      <c r="H294" s="18">
        <v>44967</v>
      </c>
      <c r="I294" s="3">
        <v>3.38</v>
      </c>
      <c r="J294" s="3">
        <v>2.99</v>
      </c>
      <c r="K294" s="3">
        <v>3.12</v>
      </c>
      <c r="L294" s="22">
        <f t="shared" si="4"/>
        <v>24.775875545525551</v>
      </c>
      <c r="M294" s="2">
        <f>100</f>
        <v>100</v>
      </c>
    </row>
    <row r="295" spans="1:14" x14ac:dyDescent="0.2">
      <c r="A295" t="s">
        <v>37</v>
      </c>
      <c r="B295" t="s">
        <v>35</v>
      </c>
      <c r="C295" t="s">
        <v>75</v>
      </c>
      <c r="D295">
        <v>6</v>
      </c>
      <c r="E295" t="s">
        <v>38</v>
      </c>
      <c r="F295" t="s">
        <v>36</v>
      </c>
      <c r="G295" t="s">
        <v>80</v>
      </c>
      <c r="H295" s="18">
        <v>44967</v>
      </c>
      <c r="L295" s="22" t="str">
        <f t="shared" si="4"/>
        <v/>
      </c>
      <c r="M295" s="2">
        <v>0</v>
      </c>
      <c r="N295" t="s">
        <v>84</v>
      </c>
    </row>
    <row r="296" spans="1:14" x14ac:dyDescent="0.2">
      <c r="A296" t="s">
        <v>37</v>
      </c>
      <c r="B296" t="s">
        <v>35</v>
      </c>
      <c r="C296" t="s">
        <v>75</v>
      </c>
      <c r="D296">
        <v>7</v>
      </c>
      <c r="E296" t="s">
        <v>38</v>
      </c>
      <c r="F296" t="s">
        <v>36</v>
      </c>
      <c r="G296" t="s">
        <v>80</v>
      </c>
      <c r="H296" s="18">
        <v>44967</v>
      </c>
      <c r="I296" s="3">
        <v>3.41</v>
      </c>
      <c r="J296" s="3">
        <v>2.4900000000000002</v>
      </c>
      <c r="K296" s="3">
        <v>1.9</v>
      </c>
      <c r="L296" s="22">
        <f t="shared" si="4"/>
        <v>12.903671832952202</v>
      </c>
      <c r="M296" s="2">
        <f>100</f>
        <v>100</v>
      </c>
    </row>
    <row r="297" spans="1:14" x14ac:dyDescent="0.2">
      <c r="A297" t="s">
        <v>37</v>
      </c>
      <c r="B297" t="s">
        <v>35</v>
      </c>
      <c r="C297" t="s">
        <v>75</v>
      </c>
      <c r="D297">
        <v>8</v>
      </c>
      <c r="E297" t="s">
        <v>38</v>
      </c>
      <c r="F297" t="s">
        <v>36</v>
      </c>
      <c r="G297" t="s">
        <v>80</v>
      </c>
      <c r="H297" s="18">
        <v>44967</v>
      </c>
      <c r="I297" s="3">
        <v>3.07</v>
      </c>
      <c r="J297" s="3">
        <v>2.35</v>
      </c>
      <c r="K297" s="3">
        <v>2.13</v>
      </c>
      <c r="L297" s="22">
        <f t="shared" si="4"/>
        <v>12.098298441715523</v>
      </c>
      <c r="M297" s="2">
        <f>(95+100)/2</f>
        <v>97.5</v>
      </c>
    </row>
    <row r="298" spans="1:14" x14ac:dyDescent="0.2">
      <c r="A298" t="s">
        <v>37</v>
      </c>
      <c r="B298" t="s">
        <v>35</v>
      </c>
      <c r="C298" t="s">
        <v>76</v>
      </c>
      <c r="D298">
        <v>1</v>
      </c>
      <c r="E298" t="s">
        <v>38</v>
      </c>
      <c r="F298" t="s">
        <v>36</v>
      </c>
      <c r="G298" t="s">
        <v>80</v>
      </c>
      <c r="H298" s="18">
        <v>44967</v>
      </c>
      <c r="I298" s="3">
        <v>3.57</v>
      </c>
      <c r="J298" s="3">
        <v>3.16</v>
      </c>
      <c r="K298" s="3">
        <v>2.66</v>
      </c>
      <c r="L298" s="22">
        <f t="shared" si="4"/>
        <v>23.743463769253378</v>
      </c>
      <c r="M298" s="2">
        <f>100</f>
        <v>100</v>
      </c>
    </row>
    <row r="299" spans="1:14" x14ac:dyDescent="0.2">
      <c r="A299" t="s">
        <v>37</v>
      </c>
      <c r="B299" t="s">
        <v>35</v>
      </c>
      <c r="C299" t="s">
        <v>76</v>
      </c>
      <c r="D299">
        <v>2</v>
      </c>
      <c r="E299" t="s">
        <v>38</v>
      </c>
      <c r="F299" t="s">
        <v>36</v>
      </c>
      <c r="G299" t="s">
        <v>80</v>
      </c>
      <c r="H299" s="18">
        <v>44967</v>
      </c>
      <c r="I299" s="3">
        <v>3.4</v>
      </c>
      <c r="J299" s="3">
        <v>2.89</v>
      </c>
      <c r="K299" s="3">
        <v>1.78</v>
      </c>
      <c r="L299" s="22">
        <f t="shared" si="4"/>
        <v>14.559369504860816</v>
      </c>
      <c r="M299" s="2">
        <f>(95+100)/2</f>
        <v>97.5</v>
      </c>
    </row>
    <row r="300" spans="1:14" x14ac:dyDescent="0.2">
      <c r="A300" t="s">
        <v>37</v>
      </c>
      <c r="B300" t="s">
        <v>35</v>
      </c>
      <c r="C300" t="s">
        <v>76</v>
      </c>
      <c r="D300">
        <v>3</v>
      </c>
      <c r="E300" t="s">
        <v>38</v>
      </c>
      <c r="F300" t="s">
        <v>36</v>
      </c>
      <c r="G300" t="s">
        <v>80</v>
      </c>
      <c r="H300" s="18">
        <v>44967</v>
      </c>
      <c r="I300" s="3">
        <v>3.33</v>
      </c>
      <c r="J300" s="3">
        <v>3.78</v>
      </c>
      <c r="K300" s="3">
        <v>3.09</v>
      </c>
      <c r="L300" s="22">
        <f t="shared" si="4"/>
        <v>30.859408516229141</v>
      </c>
      <c r="M300" s="2">
        <f>(98+100)/2</f>
        <v>99</v>
      </c>
    </row>
    <row r="301" spans="1:14" x14ac:dyDescent="0.2">
      <c r="A301" t="s">
        <v>37</v>
      </c>
      <c r="B301" t="s">
        <v>35</v>
      </c>
      <c r="C301" t="s">
        <v>76</v>
      </c>
      <c r="D301">
        <v>4</v>
      </c>
      <c r="E301" t="s">
        <v>38</v>
      </c>
      <c r="F301" t="s">
        <v>36</v>
      </c>
      <c r="G301" t="s">
        <v>80</v>
      </c>
      <c r="H301" s="18">
        <v>44967</v>
      </c>
      <c r="I301" s="3">
        <v>2.99</v>
      </c>
      <c r="J301" s="3">
        <v>2.04</v>
      </c>
      <c r="K301" s="3">
        <v>1.84</v>
      </c>
      <c r="L301" s="22">
        <f t="shared" si="4"/>
        <v>8.8382143380102836</v>
      </c>
      <c r="M301" s="2">
        <f>100</f>
        <v>100</v>
      </c>
    </row>
    <row r="302" spans="1:14" x14ac:dyDescent="0.2">
      <c r="A302" t="s">
        <v>37</v>
      </c>
      <c r="B302" t="s">
        <v>35</v>
      </c>
      <c r="C302" t="s">
        <v>76</v>
      </c>
      <c r="D302">
        <v>5</v>
      </c>
      <c r="E302" t="s">
        <v>38</v>
      </c>
      <c r="F302" t="s">
        <v>36</v>
      </c>
      <c r="G302" t="s">
        <v>80</v>
      </c>
      <c r="H302" s="18">
        <v>44967</v>
      </c>
      <c r="I302" s="3">
        <v>3.06</v>
      </c>
      <c r="J302" s="3">
        <v>2.5499999999999998</v>
      </c>
      <c r="K302" s="3">
        <v>1.85</v>
      </c>
      <c r="L302" s="22">
        <f t="shared" si="4"/>
        <v>11.632060959181571</v>
      </c>
      <c r="M302" s="2">
        <f>100</f>
        <v>100</v>
      </c>
    </row>
    <row r="303" spans="1:14" x14ac:dyDescent="0.2">
      <c r="A303" t="s">
        <v>37</v>
      </c>
      <c r="B303" t="s">
        <v>35</v>
      </c>
      <c r="C303" t="s">
        <v>76</v>
      </c>
      <c r="D303">
        <v>6</v>
      </c>
      <c r="E303" t="s">
        <v>38</v>
      </c>
      <c r="F303" t="s">
        <v>36</v>
      </c>
      <c r="G303" t="s">
        <v>80</v>
      </c>
      <c r="H303" s="18">
        <v>44967</v>
      </c>
      <c r="I303" s="3">
        <v>2.2400000000000002</v>
      </c>
      <c r="J303" s="3">
        <v>2.41</v>
      </c>
      <c r="K303" s="3">
        <v>2.4700000000000002</v>
      </c>
      <c r="L303" s="22">
        <f t="shared" si="4"/>
        <v>10.47412017255083</v>
      </c>
      <c r="M303" s="2">
        <f>(90+90)/2</f>
        <v>90</v>
      </c>
    </row>
    <row r="304" spans="1:14" x14ac:dyDescent="0.2">
      <c r="A304" t="s">
        <v>37</v>
      </c>
      <c r="B304" t="s">
        <v>35</v>
      </c>
      <c r="C304" t="s">
        <v>76</v>
      </c>
      <c r="D304">
        <v>7</v>
      </c>
      <c r="E304" t="s">
        <v>38</v>
      </c>
      <c r="F304" t="s">
        <v>36</v>
      </c>
      <c r="G304" t="s">
        <v>80</v>
      </c>
      <c r="H304" s="18">
        <v>44967</v>
      </c>
      <c r="I304" s="3">
        <v>2.71</v>
      </c>
      <c r="J304" s="3">
        <v>3.1</v>
      </c>
      <c r="K304" s="3">
        <v>3.1</v>
      </c>
      <c r="L304" s="22">
        <f t="shared" si="4"/>
        <v>20.45420290917609</v>
      </c>
      <c r="M304" s="2">
        <f>(100+95)/2</f>
        <v>97.5</v>
      </c>
    </row>
    <row r="305" spans="1:14" x14ac:dyDescent="0.2">
      <c r="A305" t="s">
        <v>37</v>
      </c>
      <c r="B305" t="s">
        <v>35</v>
      </c>
      <c r="C305" t="s">
        <v>76</v>
      </c>
      <c r="D305">
        <v>8</v>
      </c>
      <c r="E305" t="s">
        <v>38</v>
      </c>
      <c r="F305" t="s">
        <v>36</v>
      </c>
      <c r="G305" t="s">
        <v>80</v>
      </c>
      <c r="H305" s="18">
        <v>44967</v>
      </c>
      <c r="I305" s="3">
        <v>3</v>
      </c>
      <c r="J305" s="3">
        <v>3.2</v>
      </c>
      <c r="K305" s="3">
        <v>2.78</v>
      </c>
      <c r="L305" s="22">
        <f t="shared" si="4"/>
        <v>21.064614361768584</v>
      </c>
      <c r="M305" s="2">
        <f>100</f>
        <v>100</v>
      </c>
    </row>
    <row r="306" spans="1:14" x14ac:dyDescent="0.2">
      <c r="A306" t="s">
        <v>37</v>
      </c>
      <c r="B306" t="s">
        <v>35</v>
      </c>
      <c r="C306" t="s">
        <v>77</v>
      </c>
      <c r="D306">
        <v>1</v>
      </c>
      <c r="E306" t="s">
        <v>38</v>
      </c>
      <c r="F306" t="s">
        <v>36</v>
      </c>
      <c r="G306" t="s">
        <v>80</v>
      </c>
      <c r="H306" s="18">
        <v>44967</v>
      </c>
      <c r="L306" s="22" t="str">
        <f t="shared" si="4"/>
        <v/>
      </c>
      <c r="M306" s="2">
        <v>0</v>
      </c>
      <c r="N306" t="s">
        <v>84</v>
      </c>
    </row>
    <row r="307" spans="1:14" x14ac:dyDescent="0.2">
      <c r="A307" t="s">
        <v>37</v>
      </c>
      <c r="B307" t="s">
        <v>35</v>
      </c>
      <c r="C307" t="s">
        <v>77</v>
      </c>
      <c r="D307">
        <v>2</v>
      </c>
      <c r="E307" t="s">
        <v>38</v>
      </c>
      <c r="F307" t="s">
        <v>36</v>
      </c>
      <c r="G307" t="s">
        <v>80</v>
      </c>
      <c r="H307" s="18">
        <v>44967</v>
      </c>
      <c r="I307" s="3">
        <v>3.12</v>
      </c>
      <c r="J307" s="3">
        <v>1.93</v>
      </c>
      <c r="K307" s="3">
        <v>1.45</v>
      </c>
      <c r="L307" s="22">
        <f t="shared" si="4"/>
        <v>6.9987081667758897</v>
      </c>
      <c r="M307" s="2">
        <f>100</f>
        <v>100</v>
      </c>
    </row>
    <row r="308" spans="1:14" x14ac:dyDescent="0.2">
      <c r="A308" t="s">
        <v>37</v>
      </c>
      <c r="B308" t="s">
        <v>35</v>
      </c>
      <c r="C308" t="s">
        <v>77</v>
      </c>
      <c r="D308">
        <v>3</v>
      </c>
      <c r="E308" t="s">
        <v>38</v>
      </c>
      <c r="F308" t="s">
        <v>36</v>
      </c>
      <c r="G308" t="s">
        <v>80</v>
      </c>
      <c r="H308" s="18">
        <v>44967</v>
      </c>
      <c r="I308" s="3">
        <v>3.73</v>
      </c>
      <c r="J308" s="3">
        <v>3.73</v>
      </c>
      <c r="K308" s="3">
        <v>2.2999999999999998</v>
      </c>
      <c r="L308" s="22">
        <f t="shared" si="4"/>
        <v>26.630133654113486</v>
      </c>
      <c r="M308" s="2">
        <f>100</f>
        <v>100</v>
      </c>
    </row>
    <row r="309" spans="1:14" x14ac:dyDescent="0.2">
      <c r="A309" t="s">
        <v>37</v>
      </c>
      <c r="B309" t="s">
        <v>35</v>
      </c>
      <c r="C309" t="s">
        <v>77</v>
      </c>
      <c r="D309">
        <v>4</v>
      </c>
      <c r="E309" t="s">
        <v>38</v>
      </c>
      <c r="F309" t="s">
        <v>36</v>
      </c>
      <c r="G309" t="s">
        <v>80</v>
      </c>
      <c r="H309" s="18">
        <v>44967</v>
      </c>
      <c r="I309" s="3">
        <v>3.97</v>
      </c>
      <c r="J309" s="3">
        <v>2.8</v>
      </c>
      <c r="K309" s="3">
        <v>2.33</v>
      </c>
      <c r="L309" s="22">
        <f t="shared" si="4"/>
        <v>20.514225589366951</v>
      </c>
      <c r="M309" s="2">
        <f>100</f>
        <v>100</v>
      </c>
    </row>
    <row r="310" spans="1:14" x14ac:dyDescent="0.2">
      <c r="A310" t="s">
        <v>37</v>
      </c>
      <c r="B310" t="s">
        <v>35</v>
      </c>
      <c r="C310" t="s">
        <v>77</v>
      </c>
      <c r="D310">
        <v>5</v>
      </c>
      <c r="E310" t="s">
        <v>38</v>
      </c>
      <c r="F310" t="s">
        <v>36</v>
      </c>
      <c r="G310" t="s">
        <v>80</v>
      </c>
      <c r="H310" s="18">
        <v>44967</v>
      </c>
      <c r="I310" s="3">
        <v>3.2</v>
      </c>
      <c r="J310" s="3">
        <v>2.82</v>
      </c>
      <c r="K310" s="3">
        <v>2.5</v>
      </c>
      <c r="L310" s="22">
        <f t="shared" si="4"/>
        <v>17.782922383791952</v>
      </c>
      <c r="M310" s="2">
        <f>(95+100)/2</f>
        <v>97.5</v>
      </c>
    </row>
    <row r="311" spans="1:14" x14ac:dyDescent="0.2">
      <c r="A311" t="s">
        <v>37</v>
      </c>
      <c r="B311" t="s">
        <v>35</v>
      </c>
      <c r="C311" t="s">
        <v>77</v>
      </c>
      <c r="D311">
        <v>6</v>
      </c>
      <c r="E311" t="s">
        <v>38</v>
      </c>
      <c r="F311" t="s">
        <v>36</v>
      </c>
      <c r="G311" t="s">
        <v>80</v>
      </c>
      <c r="H311" s="18">
        <v>44967</v>
      </c>
      <c r="L311" s="22" t="str">
        <f t="shared" si="4"/>
        <v/>
      </c>
      <c r="M311" s="2">
        <v>0</v>
      </c>
      <c r="N311" t="s">
        <v>83</v>
      </c>
    </row>
    <row r="312" spans="1:14" x14ac:dyDescent="0.2">
      <c r="A312" t="s">
        <v>37</v>
      </c>
      <c r="B312" t="s">
        <v>35</v>
      </c>
      <c r="C312" t="s">
        <v>77</v>
      </c>
      <c r="D312">
        <v>7</v>
      </c>
      <c r="E312" t="s">
        <v>38</v>
      </c>
      <c r="F312" t="s">
        <v>36</v>
      </c>
      <c r="G312" t="s">
        <v>80</v>
      </c>
      <c r="H312" s="18">
        <v>44967</v>
      </c>
      <c r="I312" s="3">
        <v>4.05</v>
      </c>
      <c r="J312" s="3">
        <v>2.66</v>
      </c>
      <c r="K312" s="3">
        <v>2.58</v>
      </c>
      <c r="L312" s="22">
        <f t="shared" si="4"/>
        <v>21.834712968943052</v>
      </c>
      <c r="M312" s="2">
        <f>100</f>
        <v>100</v>
      </c>
    </row>
    <row r="313" spans="1:14" x14ac:dyDescent="0.2">
      <c r="A313" t="s">
        <v>37</v>
      </c>
      <c r="B313" t="s">
        <v>35</v>
      </c>
      <c r="C313" t="s">
        <v>77</v>
      </c>
      <c r="D313">
        <v>8</v>
      </c>
      <c r="E313" t="s">
        <v>38</v>
      </c>
      <c r="F313" t="s">
        <v>36</v>
      </c>
      <c r="G313" t="s">
        <v>80</v>
      </c>
      <c r="H313" s="18">
        <v>44967</v>
      </c>
      <c r="I313" s="3">
        <v>3.22</v>
      </c>
      <c r="J313" s="3">
        <v>2.52</v>
      </c>
      <c r="K313" s="3">
        <v>2.29</v>
      </c>
      <c r="L313" s="22">
        <f t="shared" si="4"/>
        <v>14.627695610784667</v>
      </c>
      <c r="M313" s="2">
        <f>100</f>
        <v>100</v>
      </c>
    </row>
    <row r="314" spans="1:14" x14ac:dyDescent="0.2">
      <c r="A314" t="s">
        <v>37</v>
      </c>
      <c r="B314" t="s">
        <v>35</v>
      </c>
      <c r="C314" t="s">
        <v>78</v>
      </c>
      <c r="D314">
        <v>1</v>
      </c>
      <c r="E314" t="s">
        <v>38</v>
      </c>
      <c r="F314" t="s">
        <v>36</v>
      </c>
      <c r="G314" t="s">
        <v>80</v>
      </c>
      <c r="H314" s="18">
        <v>44967</v>
      </c>
      <c r="L314" s="22" t="str">
        <f t="shared" si="4"/>
        <v/>
      </c>
      <c r="M314" s="2">
        <v>0</v>
      </c>
      <c r="N314" t="s">
        <v>84</v>
      </c>
    </row>
    <row r="315" spans="1:14" x14ac:dyDescent="0.2">
      <c r="A315" t="s">
        <v>37</v>
      </c>
      <c r="B315" t="s">
        <v>35</v>
      </c>
      <c r="C315" t="s">
        <v>78</v>
      </c>
      <c r="D315">
        <v>2</v>
      </c>
      <c r="E315" t="s">
        <v>38</v>
      </c>
      <c r="F315" t="s">
        <v>36</v>
      </c>
      <c r="G315" t="s">
        <v>80</v>
      </c>
      <c r="H315" s="18">
        <v>44967</v>
      </c>
      <c r="I315" s="3">
        <v>3.13</v>
      </c>
      <c r="J315" s="3">
        <v>2.97</v>
      </c>
      <c r="K315" s="3">
        <v>1.99</v>
      </c>
      <c r="L315" s="22">
        <f t="shared" si="4"/>
        <v>15.119505264819754</v>
      </c>
      <c r="M315" s="2">
        <f>100</f>
        <v>100</v>
      </c>
    </row>
    <row r="316" spans="1:14" x14ac:dyDescent="0.2">
      <c r="A316" t="s">
        <v>37</v>
      </c>
      <c r="B316" t="s">
        <v>35</v>
      </c>
      <c r="C316" t="s">
        <v>78</v>
      </c>
      <c r="D316">
        <v>3</v>
      </c>
      <c r="E316" t="s">
        <v>38</v>
      </c>
      <c r="F316" t="s">
        <v>36</v>
      </c>
      <c r="G316" t="s">
        <v>80</v>
      </c>
      <c r="H316" s="18">
        <v>44967</v>
      </c>
      <c r="I316" s="3">
        <v>3.01</v>
      </c>
      <c r="J316" s="3">
        <v>1.53</v>
      </c>
      <c r="K316" s="3">
        <v>1.51</v>
      </c>
      <c r="L316" s="22">
        <f t="shared" si="4"/>
        <v>5.4618975893075277</v>
      </c>
      <c r="M316" s="2">
        <f>100</f>
        <v>100</v>
      </c>
    </row>
    <row r="317" spans="1:14" x14ac:dyDescent="0.2">
      <c r="A317" t="s">
        <v>37</v>
      </c>
      <c r="B317" t="s">
        <v>35</v>
      </c>
      <c r="C317" t="s">
        <v>78</v>
      </c>
      <c r="D317">
        <v>4</v>
      </c>
      <c r="E317" t="s">
        <v>38</v>
      </c>
      <c r="F317" t="s">
        <v>36</v>
      </c>
      <c r="G317" t="s">
        <v>80</v>
      </c>
      <c r="H317" s="18">
        <v>44967</v>
      </c>
      <c r="I317" s="3">
        <v>3.52</v>
      </c>
      <c r="J317" s="3">
        <v>2.02</v>
      </c>
      <c r="K317" s="3">
        <v>1.66</v>
      </c>
      <c r="L317" s="22">
        <f t="shared" si="4"/>
        <v>9.3598349574343693</v>
      </c>
      <c r="M317" s="2">
        <f>100</f>
        <v>100</v>
      </c>
    </row>
    <row r="318" spans="1:14" x14ac:dyDescent="0.2">
      <c r="A318" t="s">
        <v>37</v>
      </c>
      <c r="B318" t="s">
        <v>35</v>
      </c>
      <c r="C318" t="s">
        <v>78</v>
      </c>
      <c r="D318">
        <v>5</v>
      </c>
      <c r="E318" t="s">
        <v>38</v>
      </c>
      <c r="F318" t="s">
        <v>36</v>
      </c>
      <c r="G318" t="s">
        <v>80</v>
      </c>
      <c r="H318" s="18">
        <v>44967</v>
      </c>
      <c r="I318" s="3">
        <v>3.02</v>
      </c>
      <c r="J318" s="3">
        <v>1.96</v>
      </c>
      <c r="K318" s="3">
        <v>2.0699999999999998</v>
      </c>
      <c r="L318" s="22">
        <f t="shared" si="4"/>
        <v>9.6304576391008201</v>
      </c>
      <c r="M318" s="2">
        <f>(95+90)/2</f>
        <v>92.5</v>
      </c>
    </row>
    <row r="319" spans="1:14" x14ac:dyDescent="0.2">
      <c r="A319" t="s">
        <v>37</v>
      </c>
      <c r="B319" t="s">
        <v>35</v>
      </c>
      <c r="C319" t="s">
        <v>78</v>
      </c>
      <c r="D319">
        <v>6</v>
      </c>
      <c r="E319" t="s">
        <v>38</v>
      </c>
      <c r="F319" t="s">
        <v>36</v>
      </c>
      <c r="G319" t="s">
        <v>80</v>
      </c>
      <c r="H319" s="18">
        <v>44967</v>
      </c>
      <c r="L319" s="22" t="str">
        <f t="shared" si="4"/>
        <v/>
      </c>
      <c r="M319" s="2">
        <v>0</v>
      </c>
      <c r="N319" t="s">
        <v>84</v>
      </c>
    </row>
    <row r="320" spans="1:14" x14ac:dyDescent="0.2">
      <c r="A320" t="s">
        <v>37</v>
      </c>
      <c r="B320" t="s">
        <v>35</v>
      </c>
      <c r="C320" t="s">
        <v>78</v>
      </c>
      <c r="D320">
        <v>7</v>
      </c>
      <c r="E320" t="s">
        <v>38</v>
      </c>
      <c r="F320" t="s">
        <v>36</v>
      </c>
      <c r="G320" t="s">
        <v>80</v>
      </c>
      <c r="H320" s="18">
        <v>44967</v>
      </c>
      <c r="I320" s="3">
        <v>3.93</v>
      </c>
      <c r="J320" s="3">
        <v>2.4</v>
      </c>
      <c r="K320" s="3">
        <v>2.0699999999999998</v>
      </c>
      <c r="L320" s="22">
        <f t="shared" si="4"/>
        <v>15.418335325175082</v>
      </c>
      <c r="M320" s="2">
        <f>100</f>
        <v>100</v>
      </c>
    </row>
    <row r="321" spans="1:13" x14ac:dyDescent="0.2">
      <c r="A321" t="s">
        <v>37</v>
      </c>
      <c r="B321" t="s">
        <v>35</v>
      </c>
      <c r="C321" t="s">
        <v>78</v>
      </c>
      <c r="D321">
        <v>8</v>
      </c>
      <c r="E321" t="s">
        <v>38</v>
      </c>
      <c r="F321" t="s">
        <v>36</v>
      </c>
      <c r="G321" t="s">
        <v>80</v>
      </c>
      <c r="H321" s="18">
        <v>44967</v>
      </c>
      <c r="I321" s="3">
        <v>3.55</v>
      </c>
      <c r="J321" s="3">
        <v>2.62</v>
      </c>
      <c r="K321" s="3">
        <v>2.14</v>
      </c>
      <c r="L321" s="22">
        <f t="shared" si="4"/>
        <v>15.793273216457196</v>
      </c>
      <c r="M321" s="2">
        <f>(95+100)/2</f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NOV'22</vt:lpstr>
      <vt:lpstr>DEC'22</vt:lpstr>
      <vt:lpstr>FEB'23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gianlu.dado@gmail.com</dc:creator>
  <cp:lastModifiedBy>gianlu.dado@gmail.com</cp:lastModifiedBy>
  <dcterms:created xsi:type="dcterms:W3CDTF">2022-12-14T13:07:09Z</dcterms:created>
  <dcterms:modified xsi:type="dcterms:W3CDTF">2023-02-23T13:13:06Z</dcterms:modified>
</cp:coreProperties>
</file>