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ugan\Documents\Rpackages\SOS\"/>
    </mc:Choice>
  </mc:AlternateContent>
  <bookViews>
    <workbookView xWindow="0" yWindow="0" windowWidth="17955" windowHeight="9390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RM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B16" i="4"/>
  <c r="C15" i="4"/>
  <c r="D15" i="4"/>
  <c r="E15" i="4"/>
  <c r="F15" i="4"/>
  <c r="B15" i="4"/>
  <c r="C14" i="4"/>
  <c r="D14" i="4"/>
  <c r="E14" i="4"/>
  <c r="F14" i="4"/>
  <c r="B14" i="4"/>
  <c r="C13" i="4"/>
  <c r="D13" i="4"/>
  <c r="E13" i="4"/>
  <c r="F13" i="4"/>
  <c r="D12" i="4"/>
  <c r="B13" i="4"/>
  <c r="C12" i="4"/>
  <c r="E12" i="4"/>
  <c r="F12" i="4"/>
  <c r="B12" i="4"/>
  <c r="G4" i="4"/>
  <c r="G5" i="4"/>
  <c r="G6" i="4"/>
  <c r="G7" i="4"/>
  <c r="G3" i="4"/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<sst xmlns="http://schemas.openxmlformats.org/spreadsheetml/2006/main" count="223" uniqueCount="155">
  <si>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</si>
  <si>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</si>
  <si>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</si>
  <si>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</si>
  <si>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</si>
  <si>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</si>
  <si>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</si>
  <si>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</si>
  <si>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</si>
  <si>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</si>
  <si>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</si>
  <si>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</si>
  <si>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</si>
  <si>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</si>
  <si>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</si>
  <si>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</si>
  <si>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</si>
  <si>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</si>
  <si>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</si>
  <si>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</si>
  <si>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</si>
  <si>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</si>
  <si>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</si>
  <si>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</si>
  <si>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</si>
  <si>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</si>
  <si>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</si>
  <si>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</si>
  <si>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</si>
  <si>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</si>
  <si>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</si>
  <si>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</si>
  <si>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</si>
  <si>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</si>
  <si>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</si>
  <si>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</si>
  <si>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</si>
  <si>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</si>
  <si>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</si>
  <si>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</si>
  <si>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</si>
  <si>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</si>
  <si>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</si>
  <si>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</si>
  <si>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</si>
  <si>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</si>
  <si>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</si>
  <si>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</si>
  <si>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</si>
  <si>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</si>
  <si>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</si>
  <si>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</si>
  <si>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</si>
  <si>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</si>
  <si>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</si>
  <si>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</si>
  <si>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</si>
  <si>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</si>
  <si>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</si>
  <si>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</si>
  <si>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</si>
  <si>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</si>
  <si>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</si>
  <si>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</si>
  <si>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</si>
  <si>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</si>
  <si>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</si>
  <si>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</si>
  <si>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</si>
  <si>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</si>
  <si>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</si>
  <si>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</si>
  <si>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</si>
  <si>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</si>
  <si>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</si>
  <si>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</si>
  <si>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</si>
  <si>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</si>
  <si>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</si>
  <si>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</si>
  <si>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</si>
  <si>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</si>
  <si>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</si>
  <si>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</si>
  <si>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</si>
  <si>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</si>
  <si>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</si>
  <si>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</si>
  <si>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</si>
  <si>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</si>
  <si>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</si>
  <si>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</si>
  <si>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</si>
  <si>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</si>
  <si>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</si>
  <si>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</si>
  <si>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</si>
  <si>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</si>
  <si>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</si>
  <si>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</si>
  <si>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</si>
  <si>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</si>
  <si>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</si>
  <si>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</si>
  <si>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</si>
  <si>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</si>
  <si>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</si>
  <si>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</si>
  <si>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</si>
  <si>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</si>
  <si>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</si>
  <si>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</si>
  <si>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</si>
  <si>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</si>
  <si>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</si>
  <si>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</si>
  <si>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</si>
  <si>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</si>
  <si>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</si>
  <si>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</si>
  <si>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</si>
  <si>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</si>
  <si>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</si>
  <si>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</si>
  <si>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</si>
  <si>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</si>
  <si>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</si>
  <si>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</si>
  <si>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</si>
  <si>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</si>
  <si>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</si>
  <si>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</si>
  <si>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</si>
  <si>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</si>
  <si>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</si>
  <si>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Leaching rate of POC to DOC (1- BurialFactor R)</t>
  </si>
  <si>
    <t>Leaching rate of POC to DOC (1- BurialFactor L)</t>
  </si>
  <si>
    <t>Heterotrophic respiration</t>
  </si>
  <si>
    <t>Proportion of POC buried in sediments</t>
  </si>
  <si>
    <t>R_auto</t>
  </si>
  <si>
    <t>Proportion of GPP autotrophically respired</t>
  </si>
  <si>
    <t>Total Load</t>
  </si>
  <si>
    <t>proportion of total load</t>
  </si>
  <si>
    <t>NEP and Oxygen Flux</t>
  </si>
  <si>
    <t>Fatm = 0.7 * (DOconc - DOsat)/Zmix</t>
  </si>
  <si>
    <t>DO(t+1) = DOconc + NEP - Fatm</t>
  </si>
  <si>
    <t>NEP (as O2) = (NPP - DOCrespired) * 32/12</t>
  </si>
  <si>
    <t>NPP DOC_L = GPP DOC_L * 0.2 * Area / 1000</t>
  </si>
  <si>
    <t>NPP POC_L = GPP POC_L * 0.2 * Area / 1000</t>
  </si>
  <si>
    <t>make all per day</t>
  </si>
  <si>
    <t>g O2/m3/d</t>
  </si>
  <si>
    <t>old</t>
  </si>
  <si>
    <t xml:space="preserve">Reference </t>
  </si>
  <si>
    <t>TP (mg/m³)</t>
  </si>
  <si>
    <t>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</si>
</sst>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0" borderId="0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I5" sqref="I5"/>
    </sheetView>
  </sheetViews>
  <sheetFormatPr defaultColWidth="8.85546875" defaultRowHeight="12.75" x14ac:dyDescent="0.2"/>
  <cols>
    <col min="1" max="1" width="10.5703125" style="3" customWidth="1"/>
    <col min="2" max="2" width="15.5703125" style="4" customWidth="1"/>
    <col min="3" max="3" width="13.42578125" style="4" bestFit="1" customWidth="1"/>
    <col min="4" max="4" width="13.7109375" style="3" customWidth="1"/>
    <col min="5" max="5" width="7" style="3" customWidth="1"/>
    <col min="6" max="6" width="9.5703125" style="3" customWidth="1"/>
    <col min="7" max="7" width="9.7109375" style="3" customWidth="1"/>
    <col min="8" max="8" width="9.5703125" style="4" customWidth="1"/>
    <col min="9" max="9" width="11.42578125" style="3" customWidth="1"/>
    <col min="10" max="10" width="11.28515625" style="3" customWidth="1"/>
    <col min="11" max="12" width="7.140625" style="3" customWidth="1"/>
    <col min="13" max="13" width="8.5703125" style="3" customWidth="1"/>
    <col min="14" max="14" width="6.7109375" style="3" customWidth="1"/>
    <col min="15" max="15" width="24.42578125" style="3" bestFit="1" customWidth="1"/>
    <col min="16" max="16" width="16.5703125" style="3" bestFit="1" customWidth="1"/>
    <col min="17" max="17" width="13.7109375" style="3" bestFit="1" customWidth="1"/>
    <col min="18" max="16384" width="8.85546875" style="3"/>
  </cols>
  <sheetData>
    <row r="1" spans="1:18" ht="13.5" thickBot="1" x14ac:dyDescent="0.25">
      <c r="A1" s="3" t="s">
        <v>14</v>
      </c>
    </row>
    <row r="2" spans="1:18" s="12" customFormat="1" ht="39" thickBot="1" x14ac:dyDescent="0.25">
      <c r="A2" s="5" t="s">
        <v>0</v>
      </c>
      <c r="B2" s="5" t="s">
        <v>51</v>
      </c>
      <c r="C2" s="6" t="s">
        <v>50</v>
      </c>
      <c r="D2" s="7" t="s">
        <v>32</v>
      </c>
      <c r="E2" s="8" t="s">
        <v>15</v>
      </c>
      <c r="F2" s="9" t="s">
        <v>56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55</v>
      </c>
      <c r="L2" s="9" t="s">
        <v>154</v>
      </c>
      <c r="M2" s="7" t="s">
        <v>153</v>
      </c>
      <c r="N2" s="7" t="s">
        <v>57</v>
      </c>
      <c r="O2" s="10" t="s">
        <v>19</v>
      </c>
      <c r="P2" s="11" t="s">
        <v>8</v>
      </c>
      <c r="Q2" s="11" t="s">
        <v>9</v>
      </c>
      <c r="R2" s="11" t="s">
        <v>10</v>
      </c>
    </row>
    <row r="3" spans="1:18" x14ac:dyDescent="0.2">
      <c r="A3" s="13" t="s">
        <v>5</v>
      </c>
      <c r="B3" s="13" t="s">
        <v>52</v>
      </c>
      <c r="C3" s="14" t="s">
        <v>58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2.5</v>
      </c>
      <c r="J3" s="17" t="s">
        <v>22</v>
      </c>
      <c r="K3" s="17">
        <v>6.5</v>
      </c>
      <c r="L3" s="17"/>
      <c r="M3" s="17">
        <v>5</v>
      </c>
      <c r="N3" s="17">
        <v>4</v>
      </c>
      <c r="O3" s="15">
        <v>528.27563249500008</v>
      </c>
      <c r="P3" s="17">
        <v>1.0999999999999999E-2</v>
      </c>
      <c r="Q3" s="17">
        <v>0.84099999999999997</v>
      </c>
      <c r="R3" s="17">
        <v>0</v>
      </c>
    </row>
    <row r="4" spans="1:18" x14ac:dyDescent="0.2">
      <c r="A4" s="13" t="s">
        <v>62</v>
      </c>
      <c r="B4" s="13" t="s">
        <v>53</v>
      </c>
      <c r="C4" s="14" t="s">
        <v>59</v>
      </c>
      <c r="D4" s="14" t="s">
        <v>63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0.76</v>
      </c>
      <c r="J4" s="17" t="s">
        <v>21</v>
      </c>
      <c r="K4" s="17">
        <v>2.68</v>
      </c>
      <c r="L4" s="17"/>
      <c r="M4" s="18">
        <v>132.1</v>
      </c>
      <c r="N4" s="18">
        <v>6</v>
      </c>
      <c r="O4" s="15"/>
      <c r="P4" s="17"/>
      <c r="Q4" s="17"/>
      <c r="R4" s="17"/>
    </row>
    <row r="5" spans="1:18" x14ac:dyDescent="0.2">
      <c r="A5" s="13" t="s">
        <v>3</v>
      </c>
      <c r="B5" s="13" t="s">
        <v>54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0.82899999999999996</v>
      </c>
      <c r="J5" s="17" t="s">
        <v>22</v>
      </c>
      <c r="K5" s="17">
        <v>4.75</v>
      </c>
      <c r="L5" s="17"/>
      <c r="M5" s="17">
        <v>2</v>
      </c>
      <c r="N5" s="19">
        <v>5</v>
      </c>
      <c r="O5" s="15">
        <v>6752.4100000000008</v>
      </c>
      <c r="P5" s="17">
        <v>0.504</v>
      </c>
      <c r="Q5" s="17">
        <v>0</v>
      </c>
      <c r="R5" s="17">
        <v>0</v>
      </c>
    </row>
    <row r="6" spans="1:18" x14ac:dyDescent="0.2">
      <c r="A6" s="13" t="s">
        <v>1</v>
      </c>
      <c r="B6" s="13" t="s">
        <v>53</v>
      </c>
      <c r="C6" s="14" t="s">
        <v>60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5.9</v>
      </c>
      <c r="J6" s="17" t="s">
        <v>22</v>
      </c>
      <c r="K6" s="17">
        <v>5.32</v>
      </c>
      <c r="L6" s="17"/>
      <c r="M6" s="17">
        <v>11</v>
      </c>
      <c r="N6" s="17">
        <v>3</v>
      </c>
      <c r="O6" s="15">
        <v>4831.9225000000006</v>
      </c>
      <c r="P6" s="17">
        <v>0.106</v>
      </c>
      <c r="Q6" s="17">
        <v>0.52500000000000002</v>
      </c>
      <c r="R6" s="17">
        <v>2.9999999999999997E-4</v>
      </c>
    </row>
    <row r="7" spans="1:18" s="26" customFormat="1" ht="16.5" customHeight="1" thickBot="1" x14ac:dyDescent="0.25">
      <c r="A7" s="20" t="s">
        <v>4</v>
      </c>
      <c r="B7" s="20" t="s">
        <v>49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6.34</v>
      </c>
      <c r="J7" s="25" t="s">
        <v>22</v>
      </c>
      <c r="K7" s="24">
        <v>4.47</v>
      </c>
      <c r="L7" s="24"/>
      <c r="M7" s="25">
        <v>6.3</v>
      </c>
      <c r="N7" s="25">
        <v>4</v>
      </c>
      <c r="O7" s="22"/>
      <c r="P7" s="24"/>
      <c r="Q7" s="24"/>
      <c r="R7" s="24"/>
    </row>
    <row r="10" spans="1:18" x14ac:dyDescent="0.2">
      <c r="A10" s="37" t="s">
        <v>27</v>
      </c>
    </row>
    <row r="11" spans="1:18" x14ac:dyDescent="0.2">
      <c r="A11" s="38" t="s">
        <v>6</v>
      </c>
      <c r="B11" s="1" t="s">
        <v>25</v>
      </c>
      <c r="C11" s="1"/>
    </row>
    <row r="12" spans="1:18" x14ac:dyDescent="0.2">
      <c r="A12" s="38" t="s">
        <v>11</v>
      </c>
      <c r="B12" s="1"/>
      <c r="C12" s="1"/>
    </row>
    <row r="13" spans="1:18" x14ac:dyDescent="0.2">
      <c r="A13" s="38" t="s">
        <v>5</v>
      </c>
      <c r="B13" s="1" t="s">
        <v>30</v>
      </c>
      <c r="C13" s="1"/>
    </row>
    <row r="14" spans="1:18" x14ac:dyDescent="0.2">
      <c r="A14" s="38" t="s">
        <v>7</v>
      </c>
      <c r="B14" s="4" t="s">
        <v>31</v>
      </c>
    </row>
    <row r="15" spans="1:18" x14ac:dyDescent="0.2">
      <c r="A15" s="38" t="s">
        <v>2</v>
      </c>
      <c r="B15" s="38" t="s">
        <v>23</v>
      </c>
      <c r="C15" s="38"/>
    </row>
    <row r="16" spans="1:18" x14ac:dyDescent="0.2">
      <c r="A16" s="38" t="s">
        <v>12</v>
      </c>
      <c r="B16" s="38"/>
      <c r="C16" s="38"/>
    </row>
    <row r="17" spans="1:3" x14ac:dyDescent="0.2">
      <c r="A17" s="38" t="s">
        <v>3</v>
      </c>
      <c r="B17" s="1" t="s">
        <v>24</v>
      </c>
      <c r="C17" s="1"/>
    </row>
    <row r="18" spans="1:3" x14ac:dyDescent="0.2">
      <c r="A18" s="38"/>
      <c r="B18" s="1" t="s">
        <v>48</v>
      </c>
      <c r="C18" s="1"/>
    </row>
    <row r="19" spans="1:3" x14ac:dyDescent="0.2">
      <c r="A19" s="38" t="s">
        <v>1</v>
      </c>
      <c r="B19" s="1" t="s">
        <v>26</v>
      </c>
      <c r="C19" s="1"/>
    </row>
    <row r="20" spans="1:3" x14ac:dyDescent="0.2">
      <c r="A20" s="38" t="s">
        <v>4</v>
      </c>
      <c r="B20" s="2" t="s">
        <v>61</v>
      </c>
      <c r="C20" s="2"/>
    </row>
    <row r="21" spans="1:3" x14ac:dyDescent="0.2">
      <c r="A21" s="38" t="s">
        <v>13</v>
      </c>
    </row>
    <row r="22" spans="1:3" x14ac:dyDescent="0.2">
      <c r="A22" s="38" t="s">
        <v>62</v>
      </c>
      <c r="B22" s="4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20" zoomScaleNormal="120" workbookViewId="0">
      <selection activeCell="E19" sqref="E19"/>
    </sheetView>
  </sheetViews>
  <sheetFormatPr defaultColWidth="9.140625" defaultRowHeight="12.75" x14ac:dyDescent="0.2"/>
  <cols>
    <col min="1" max="1" width="27" style="3" bestFit="1" customWidth="1"/>
    <col min="2" max="2" width="43.28515625" style="3" bestFit="1" customWidth="1"/>
    <col min="3" max="3" width="16.85546875" style="3" bestFit="1" customWidth="1"/>
    <col min="4" max="5" width="12.28515625" style="3" bestFit="1" customWidth="1"/>
    <col min="6" max="6" width="13.42578125" style="3" bestFit="1" customWidth="1"/>
    <col min="7" max="7" width="12.28515625" style="3" bestFit="1" customWidth="1"/>
    <col min="8" max="16384" width="9.140625" style="3"/>
  </cols>
  <sheetData>
    <row r="1" spans="1:7" ht="13.5" thickBot="1" x14ac:dyDescent="0.25">
      <c r="A1" s="3" t="s">
        <v>104</v>
      </c>
    </row>
    <row r="2" spans="1:7" ht="13.5" thickBot="1" x14ac:dyDescent="0.25">
      <c r="A2" s="6" t="s">
        <v>40</v>
      </c>
      <c r="B2" s="6" t="s">
        <v>112</v>
      </c>
      <c r="C2" s="6" t="s">
        <v>5</v>
      </c>
      <c r="D2" s="6" t="s">
        <v>62</v>
      </c>
      <c r="E2" s="6" t="s">
        <v>3</v>
      </c>
      <c r="F2" s="6" t="s">
        <v>1</v>
      </c>
      <c r="G2" s="6" t="s">
        <v>4</v>
      </c>
    </row>
    <row r="3" spans="1:7" x14ac:dyDescent="0.2">
      <c r="A3" s="27" t="s">
        <v>42</v>
      </c>
      <c r="B3" s="27"/>
      <c r="C3" s="28"/>
      <c r="D3" s="28"/>
      <c r="E3" s="28"/>
      <c r="F3" s="28"/>
      <c r="G3" s="28"/>
    </row>
    <row r="4" spans="1:7" x14ac:dyDescent="0.2">
      <c r="A4" s="3" t="s">
        <v>16</v>
      </c>
      <c r="B4" s="3" t="s">
        <v>118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">
      <c r="A5" s="3" t="s">
        <v>17</v>
      </c>
      <c r="B5" s="3" t="s">
        <v>117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">
      <c r="A6" s="3" t="s">
        <v>113</v>
      </c>
      <c r="B6" s="3" t="s">
        <v>120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">
      <c r="A7" s="3" t="s">
        <v>56</v>
      </c>
      <c r="B7" s="3" t="s">
        <v>119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">
      <c r="A8" s="3" t="s">
        <v>114</v>
      </c>
      <c r="B8" s="3" t="s">
        <v>123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">
      <c r="A9" s="3" t="s">
        <v>41</v>
      </c>
      <c r="B9" s="3" t="s">
        <v>124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x14ac:dyDescent="0.2">
      <c r="A10" s="27" t="s">
        <v>43</v>
      </c>
      <c r="B10" s="27"/>
    </row>
    <row r="11" spans="1:7" x14ac:dyDescent="0.2">
      <c r="A11" s="30" t="s">
        <v>65</v>
      </c>
      <c r="B11" s="30" t="s">
        <v>138</v>
      </c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x14ac:dyDescent="0.2">
      <c r="A12" s="30" t="s">
        <v>66</v>
      </c>
      <c r="B12" s="30" t="s">
        <v>138</v>
      </c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">
      <c r="A13" s="3" t="s">
        <v>115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x14ac:dyDescent="0.2">
      <c r="A14" s="27" t="s">
        <v>76</v>
      </c>
      <c r="B14" s="27"/>
    </row>
    <row r="15" spans="1:7" x14ac:dyDescent="0.2">
      <c r="A15" s="3" t="s">
        <v>37</v>
      </c>
      <c r="B15" s="3" t="s">
        <v>131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">
      <c r="A16" s="3" t="s">
        <v>38</v>
      </c>
      <c r="B16" s="3" t="s">
        <v>132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">
      <c r="A17" s="3" t="s">
        <v>46</v>
      </c>
      <c r="B17" s="3" t="s">
        <v>122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">
      <c r="A18" s="3" t="s">
        <v>116</v>
      </c>
      <c r="B18" s="3" t="s">
        <v>125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">
      <c r="A19" s="3" t="s">
        <v>39</v>
      </c>
      <c r="B19" s="3" t="s">
        <v>121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">
      <c r="A20" s="3" t="s">
        <v>47</v>
      </c>
      <c r="B20" s="3" t="s">
        <v>126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x14ac:dyDescent="0.2">
      <c r="A21" s="27" t="s">
        <v>44</v>
      </c>
      <c r="B21" s="27"/>
    </row>
    <row r="22" spans="1:7" x14ac:dyDescent="0.2">
      <c r="A22" s="30" t="s">
        <v>69</v>
      </c>
      <c r="B22" s="30" t="s">
        <v>137</v>
      </c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x14ac:dyDescent="0.2">
      <c r="A23" s="30" t="s">
        <v>70</v>
      </c>
      <c r="B23" s="30" t="s">
        <v>137</v>
      </c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x14ac:dyDescent="0.2">
      <c r="A24" s="3" t="s">
        <v>139</v>
      </c>
      <c r="B24" s="3" t="s">
        <v>140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x14ac:dyDescent="0.2">
      <c r="A25" s="33" t="s">
        <v>75</v>
      </c>
      <c r="B25" s="33"/>
    </row>
    <row r="26" spans="1:7" x14ac:dyDescent="0.2">
      <c r="A26" s="3" t="s">
        <v>45</v>
      </c>
      <c r="B26" s="3" t="s">
        <v>127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">
      <c r="A27" s="3" t="s">
        <v>67</v>
      </c>
      <c r="B27" s="3" t="s">
        <v>135</v>
      </c>
      <c r="C27" s="3">
        <f>1-C11</f>
        <v>2.5000000000000022E-2</v>
      </c>
      <c r="D27" s="3">
        <f>1-D11</f>
        <v>6.4999999999999947E-2</v>
      </c>
      <c r="E27" s="3">
        <f t="shared" ref="E27:G27" si="0">1-E11</f>
        <v>0.91300000000000003</v>
      </c>
      <c r="F27" s="3">
        <f t="shared" si="0"/>
        <v>0</v>
      </c>
      <c r="G27" s="3">
        <f t="shared" si="0"/>
        <v>8.0000000000002292E-4</v>
      </c>
    </row>
    <row r="28" spans="1:7" ht="13.5" thickBot="1" x14ac:dyDescent="0.25">
      <c r="A28" s="26" t="s">
        <v>68</v>
      </c>
      <c r="B28" s="26" t="s">
        <v>136</v>
      </c>
      <c r="C28" s="26">
        <f>1-C12</f>
        <v>0.99990000000000001</v>
      </c>
      <c r="D28" s="26">
        <f t="shared" ref="D28:G28" si="1">1-D12</f>
        <v>1.0000000000000009E-3</v>
      </c>
      <c r="E28" s="26">
        <f t="shared" si="1"/>
        <v>0.10099999999999998</v>
      </c>
      <c r="F28" s="26">
        <f t="shared" si="1"/>
        <v>1</v>
      </c>
      <c r="G28" s="26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Normal="100" workbookViewId="0">
      <selection activeCell="A35" sqref="A35"/>
    </sheetView>
  </sheetViews>
  <sheetFormatPr defaultRowHeight="15" x14ac:dyDescent="0.25"/>
  <cols>
    <col min="1" max="1" width="92.42578125" customWidth="1"/>
    <col min="3" max="3" width="14" customWidth="1"/>
  </cols>
  <sheetData>
    <row r="1" spans="1:4" ht="15.75" thickBot="1" x14ac:dyDescent="0.3">
      <c r="A1" s="3" t="s">
        <v>103</v>
      </c>
      <c r="B1" s="3"/>
    </row>
    <row r="2" spans="1:4" ht="15.75" thickBot="1" x14ac:dyDescent="0.3">
      <c r="A2" s="6" t="s">
        <v>76</v>
      </c>
      <c r="B2" s="6" t="s">
        <v>77</v>
      </c>
      <c r="C2" s="46" t="s">
        <v>152</v>
      </c>
    </row>
    <row r="3" spans="1:4" x14ac:dyDescent="0.25">
      <c r="A3" s="34" t="s">
        <v>84</v>
      </c>
      <c r="B3" s="3" t="s">
        <v>83</v>
      </c>
    </row>
    <row r="4" spans="1:4" x14ac:dyDescent="0.25">
      <c r="A4" s="34" t="s">
        <v>85</v>
      </c>
      <c r="B4" s="3" t="s">
        <v>83</v>
      </c>
    </row>
    <row r="5" spans="1:4" x14ac:dyDescent="0.25">
      <c r="A5" s="34" t="s">
        <v>86</v>
      </c>
      <c r="B5" s="3" t="s">
        <v>83</v>
      </c>
    </row>
    <row r="6" spans="1:4" x14ac:dyDescent="0.25">
      <c r="A6" s="34" t="s">
        <v>88</v>
      </c>
      <c r="B6" s="3" t="s">
        <v>87</v>
      </c>
    </row>
    <row r="7" spans="1:4" x14ac:dyDescent="0.25">
      <c r="A7" s="34" t="s">
        <v>89</v>
      </c>
      <c r="B7" s="3" t="s">
        <v>83</v>
      </c>
    </row>
    <row r="8" spans="1:4" x14ac:dyDescent="0.25">
      <c r="A8" s="34" t="s">
        <v>90</v>
      </c>
      <c r="B8" s="3" t="s">
        <v>83</v>
      </c>
    </row>
    <row r="9" spans="1:4" x14ac:dyDescent="0.25">
      <c r="A9" s="34" t="s">
        <v>91</v>
      </c>
      <c r="B9" s="3" t="s">
        <v>83</v>
      </c>
    </row>
    <row r="10" spans="1:4" x14ac:dyDescent="0.25">
      <c r="A10" s="34" t="s">
        <v>92</v>
      </c>
      <c r="B10" s="3" t="s">
        <v>83</v>
      </c>
    </row>
    <row r="11" spans="1:4" x14ac:dyDescent="0.25">
      <c r="A11" s="27" t="s">
        <v>43</v>
      </c>
      <c r="B11" s="27"/>
    </row>
    <row r="12" spans="1:4" x14ac:dyDescent="0.25">
      <c r="A12" s="3" t="s">
        <v>82</v>
      </c>
      <c r="B12" s="3" t="s">
        <v>79</v>
      </c>
    </row>
    <row r="13" spans="1:4" x14ac:dyDescent="0.25">
      <c r="A13" s="3" t="s">
        <v>80</v>
      </c>
      <c r="B13" s="3" t="s">
        <v>83</v>
      </c>
    </row>
    <row r="14" spans="1:4" x14ac:dyDescent="0.25">
      <c r="A14" s="27" t="s">
        <v>93</v>
      </c>
      <c r="B14" s="3"/>
      <c r="D14" t="s">
        <v>149</v>
      </c>
    </row>
    <row r="15" spans="1:4" x14ac:dyDescent="0.25">
      <c r="A15" s="34" t="s">
        <v>95</v>
      </c>
      <c r="B15" s="3" t="s">
        <v>94</v>
      </c>
    </row>
    <row r="16" spans="1:4" x14ac:dyDescent="0.25">
      <c r="A16" s="34" t="s">
        <v>97</v>
      </c>
      <c r="B16" s="3" t="s">
        <v>100</v>
      </c>
    </row>
    <row r="17" spans="1:2" x14ac:dyDescent="0.25">
      <c r="A17" s="3" t="s">
        <v>99</v>
      </c>
      <c r="B17" s="3" t="s">
        <v>94</v>
      </c>
    </row>
    <row r="18" spans="1:2" x14ac:dyDescent="0.25">
      <c r="A18" s="3" t="s">
        <v>101</v>
      </c>
      <c r="B18" s="3" t="s">
        <v>94</v>
      </c>
    </row>
    <row r="19" spans="1:2" x14ac:dyDescent="0.25">
      <c r="A19" s="3" t="s">
        <v>147</v>
      </c>
      <c r="B19" s="3" t="s">
        <v>83</v>
      </c>
    </row>
    <row r="20" spans="1:2" x14ac:dyDescent="0.25">
      <c r="A20" s="3" t="s">
        <v>148</v>
      </c>
      <c r="B20" s="3" t="s">
        <v>83</v>
      </c>
    </row>
    <row r="21" spans="1:2" x14ac:dyDescent="0.25">
      <c r="A21" s="3" t="s">
        <v>110</v>
      </c>
      <c r="B21" s="3" t="s">
        <v>102</v>
      </c>
    </row>
    <row r="22" spans="1:2" x14ac:dyDescent="0.25">
      <c r="A22" s="3" t="s">
        <v>111</v>
      </c>
      <c r="B22" s="3" t="s">
        <v>102</v>
      </c>
    </row>
    <row r="23" spans="1:2" x14ac:dyDescent="0.25">
      <c r="A23" s="27" t="s">
        <v>143</v>
      </c>
      <c r="B23" s="3"/>
    </row>
    <row r="24" spans="1:2" x14ac:dyDescent="0.25">
      <c r="A24" s="3" t="s">
        <v>146</v>
      </c>
      <c r="B24" s="3" t="s">
        <v>150</v>
      </c>
    </row>
    <row r="25" spans="1:2" x14ac:dyDescent="0.25">
      <c r="A25" s="3" t="s">
        <v>144</v>
      </c>
      <c r="B25" s="3" t="s">
        <v>150</v>
      </c>
    </row>
    <row r="26" spans="1:2" x14ac:dyDescent="0.25">
      <c r="A26" s="3" t="s">
        <v>145</v>
      </c>
      <c r="B26" s="3" t="s">
        <v>150</v>
      </c>
    </row>
    <row r="27" spans="1:2" x14ac:dyDescent="0.25">
      <c r="A27" s="27" t="s">
        <v>75</v>
      </c>
      <c r="B27" s="3"/>
    </row>
    <row r="28" spans="1:2" x14ac:dyDescent="0.25">
      <c r="A28" s="3" t="s">
        <v>81</v>
      </c>
      <c r="B28" s="3" t="s">
        <v>78</v>
      </c>
    </row>
    <row r="29" spans="1:2" x14ac:dyDescent="0.25">
      <c r="A29" s="3" t="s">
        <v>109</v>
      </c>
      <c r="B29" s="3" t="s">
        <v>83</v>
      </c>
    </row>
    <row r="30" spans="1:2" x14ac:dyDescent="0.25">
      <c r="A30" s="3" t="s">
        <v>108</v>
      </c>
      <c r="B30" s="3" t="s">
        <v>83</v>
      </c>
    </row>
    <row r="31" spans="1:2" x14ac:dyDescent="0.25">
      <c r="A31" s="3" t="s">
        <v>107</v>
      </c>
      <c r="B31" s="3" t="s">
        <v>83</v>
      </c>
    </row>
    <row r="32" spans="1:2" ht="15.75" thickBot="1" x14ac:dyDescent="0.3">
      <c r="A32" s="26" t="s">
        <v>106</v>
      </c>
      <c r="B32" s="26" t="s">
        <v>83</v>
      </c>
    </row>
    <row r="33" spans="1:2" x14ac:dyDescent="0.25">
      <c r="A33" s="35" t="s">
        <v>105</v>
      </c>
      <c r="B33" s="36"/>
    </row>
    <row r="34" spans="1:2" x14ac:dyDescent="0.25">
      <c r="A34" s="3" t="s">
        <v>96</v>
      </c>
      <c r="B34" s="3"/>
    </row>
    <row r="35" spans="1:2" x14ac:dyDescent="0.25">
      <c r="A35" s="3" t="s">
        <v>98</v>
      </c>
      <c r="B3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7" sqref="E7"/>
    </sheetView>
  </sheetViews>
  <sheetFormatPr defaultColWidth="9.140625" defaultRowHeight="12.75" x14ac:dyDescent="0.2"/>
  <cols>
    <col min="1" max="6" width="9.140625" style="3"/>
    <col min="7" max="7" width="10" style="3" bestFit="1" customWidth="1"/>
    <col min="8" max="16384" width="9.140625" style="3"/>
  </cols>
  <sheetData>
    <row r="1" spans="1:13" ht="13.5" thickBot="1" x14ac:dyDescent="0.25">
      <c r="A1" s="3" t="s">
        <v>74</v>
      </c>
      <c r="I1" s="3" t="s">
        <v>151</v>
      </c>
    </row>
    <row r="2" spans="1:13" ht="13.5" thickBot="1" x14ac:dyDescent="0.25">
      <c r="A2" s="6" t="s">
        <v>0</v>
      </c>
      <c r="B2" s="6" t="s">
        <v>71</v>
      </c>
      <c r="C2" s="6" t="s">
        <v>72</v>
      </c>
      <c r="D2" s="6" t="s">
        <v>134</v>
      </c>
      <c r="E2" s="6" t="s">
        <v>133</v>
      </c>
      <c r="F2" s="6" t="s">
        <v>73</v>
      </c>
      <c r="G2" s="12" t="s">
        <v>141</v>
      </c>
      <c r="I2" s="6" t="s">
        <v>71</v>
      </c>
      <c r="J2" s="6" t="s">
        <v>72</v>
      </c>
      <c r="K2" s="6" t="s">
        <v>134</v>
      </c>
      <c r="L2" s="6" t="s">
        <v>133</v>
      </c>
      <c r="M2" s="6" t="s">
        <v>73</v>
      </c>
    </row>
    <row r="3" spans="1:13" x14ac:dyDescent="0.2">
      <c r="A3" s="3" t="s">
        <v>5</v>
      </c>
      <c r="B3" s="43">
        <v>39.227373665459403</v>
      </c>
      <c r="C3" s="43">
        <v>32.972541848402997</v>
      </c>
      <c r="D3" s="43">
        <v>-49.361781911712903</v>
      </c>
      <c r="E3" s="43">
        <v>-5.2397218243944401</v>
      </c>
      <c r="F3" s="43">
        <v>-16.721576535678501</v>
      </c>
      <c r="G3" s="43">
        <f>SUM(B3:C3)</f>
        <v>72.199915513862408</v>
      </c>
      <c r="I3" s="43">
        <v>39.227373665459403</v>
      </c>
      <c r="J3" s="43">
        <v>32.972541848402997</v>
      </c>
      <c r="K3" s="43">
        <v>-49.361781911712903</v>
      </c>
      <c r="L3" s="43">
        <v>-5.2397218243944401</v>
      </c>
      <c r="M3" s="43">
        <v>-16.721576535678501</v>
      </c>
    </row>
    <row r="4" spans="1:13" x14ac:dyDescent="0.2">
      <c r="A4" s="3" t="s">
        <v>62</v>
      </c>
      <c r="B4" s="43">
        <v>64.278501302969502</v>
      </c>
      <c r="C4" s="43">
        <v>53.989390405054699</v>
      </c>
      <c r="D4" s="43">
        <v>-17.2970662136591</v>
      </c>
      <c r="E4" s="43">
        <v>-43.585940747489801</v>
      </c>
      <c r="F4" s="43">
        <v>-59.071439536272599</v>
      </c>
      <c r="G4" s="43">
        <f t="shared" ref="G4:G7" si="0">SUM(B4:C4)</f>
        <v>118.26789170802419</v>
      </c>
      <c r="I4" s="43">
        <v>64.278501302969502</v>
      </c>
      <c r="J4" s="43">
        <v>53.989390405054699</v>
      </c>
      <c r="K4" s="43">
        <v>-17.159384359355801</v>
      </c>
      <c r="L4" s="43">
        <v>-43.559271034049203</v>
      </c>
      <c r="M4" s="43">
        <v>-59.441311511547198</v>
      </c>
    </row>
    <row r="5" spans="1:13" x14ac:dyDescent="0.2">
      <c r="A5" s="3" t="s">
        <v>3</v>
      </c>
      <c r="B5" s="43">
        <v>97.128960515597697</v>
      </c>
      <c r="C5" s="43">
        <v>11.5887156496491</v>
      </c>
      <c r="D5" s="43">
        <v>-27.0525356096257</v>
      </c>
      <c r="E5" s="43">
        <v>-13.0780374098991</v>
      </c>
      <c r="F5" s="43">
        <v>-67.421687759106604</v>
      </c>
      <c r="G5" s="43">
        <f t="shared" si="0"/>
        <v>108.7176761652468</v>
      </c>
      <c r="I5" s="43">
        <v>276.60654954993498</v>
      </c>
      <c r="J5" s="43">
        <v>11.5887156496491</v>
      </c>
      <c r="K5" s="43">
        <v>-97.681533870314794</v>
      </c>
      <c r="L5" s="43">
        <v>-19.542049397210601</v>
      </c>
      <c r="M5" s="43">
        <v>-172.326708872983</v>
      </c>
    </row>
    <row r="6" spans="1:13" x14ac:dyDescent="0.2">
      <c r="A6" s="3" t="s">
        <v>1</v>
      </c>
      <c r="B6" s="43">
        <v>13.767220528508201</v>
      </c>
      <c r="C6" s="43">
        <v>29.6939341325543</v>
      </c>
      <c r="D6" s="43">
        <v>-38.1948755798024</v>
      </c>
      <c r="E6" s="43">
        <v>-1.2121897918037099</v>
      </c>
      <c r="F6" s="43">
        <v>-4.1449302423290497</v>
      </c>
      <c r="G6" s="43">
        <f t="shared" si="0"/>
        <v>43.461154661062501</v>
      </c>
      <c r="I6" s="43">
        <v>13.7672204784194</v>
      </c>
      <c r="J6" s="43">
        <v>29.693934144166601</v>
      </c>
      <c r="K6" s="43">
        <v>-38.167353667255803</v>
      </c>
      <c r="L6" s="43">
        <v>-1.2416790147502399</v>
      </c>
      <c r="M6" s="43">
        <v>-4.0844277396896604</v>
      </c>
    </row>
    <row r="7" spans="1:13" ht="13.5" thickBot="1" x14ac:dyDescent="0.25">
      <c r="A7" s="26" t="s">
        <v>4</v>
      </c>
      <c r="B7" s="44">
        <v>40.946599812544498</v>
      </c>
      <c r="C7" s="44">
        <v>26.868074764514802</v>
      </c>
      <c r="D7" s="44">
        <v>-35.3411046102173</v>
      </c>
      <c r="E7" s="44">
        <v>-20.5409199346328</v>
      </c>
      <c r="F7" s="44">
        <v>-12.472627737519201</v>
      </c>
      <c r="G7" s="44">
        <f t="shared" si="0"/>
        <v>67.814674577059293</v>
      </c>
      <c r="I7" s="44">
        <v>40.946599812544498</v>
      </c>
      <c r="J7" s="44">
        <v>26.868074764514802</v>
      </c>
      <c r="K7" s="44">
        <v>-35.3411046102173</v>
      </c>
      <c r="L7" s="44">
        <v>-20.5409199346328</v>
      </c>
      <c r="M7" s="44">
        <v>-12.472627737519201</v>
      </c>
    </row>
    <row r="9" spans="1:13" ht="15" x14ac:dyDescent="0.25">
      <c r="B9"/>
      <c r="C9"/>
      <c r="D9"/>
      <c r="E9"/>
      <c r="F9"/>
    </row>
    <row r="10" spans="1:13" ht="15.75" thickBot="1" x14ac:dyDescent="0.3">
      <c r="A10" s="3" t="s">
        <v>142</v>
      </c>
      <c r="B10"/>
      <c r="C10"/>
      <c r="D10"/>
      <c r="E10"/>
      <c r="F10"/>
    </row>
    <row r="11" spans="1:13" ht="13.5" thickBot="1" x14ac:dyDescent="0.25">
      <c r="A11" s="6" t="s">
        <v>0</v>
      </c>
      <c r="B11" s="6" t="s">
        <v>71</v>
      </c>
      <c r="C11" s="6" t="s">
        <v>72</v>
      </c>
      <c r="D11" s="6" t="s">
        <v>134</v>
      </c>
      <c r="E11" s="6" t="s">
        <v>133</v>
      </c>
      <c r="F11" s="6" t="s">
        <v>73</v>
      </c>
      <c r="G11" s="45"/>
    </row>
    <row r="12" spans="1:13" x14ac:dyDescent="0.2">
      <c r="A12" s="3" t="s">
        <v>5</v>
      </c>
      <c r="B12" s="43">
        <f>B3/$G$3</f>
        <v>0.54331606050048264</v>
      </c>
      <c r="C12" s="43">
        <f t="shared" ref="C12:F12" si="1">C3/$G$3</f>
        <v>0.45668393949951724</v>
      </c>
      <c r="D12" s="43">
        <f>D3/$G$3</f>
        <v>-0.68368198993578355</v>
      </c>
      <c r="E12" s="43">
        <f t="shared" si="1"/>
        <v>-7.2572409359515269E-2</v>
      </c>
      <c r="F12" s="43">
        <f t="shared" si="1"/>
        <v>-0.23160105405480638</v>
      </c>
    </row>
    <row r="13" spans="1:13" x14ac:dyDescent="0.2">
      <c r="A13" s="3" t="s">
        <v>62</v>
      </c>
      <c r="B13" s="43">
        <f>B4/$G$4</f>
        <v>0.54349917272270409</v>
      </c>
      <c r="C13" s="43">
        <f t="shared" ref="C13:F13" si="2">C4/$G$4</f>
        <v>0.45650082727729596</v>
      </c>
      <c r="D13" s="43">
        <f t="shared" si="2"/>
        <v>-0.14625327266644372</v>
      </c>
      <c r="E13" s="43">
        <f t="shared" si="2"/>
        <v>-0.36853570413763109</v>
      </c>
      <c r="F13" s="43">
        <f t="shared" si="2"/>
        <v>-0.49947148531324281</v>
      </c>
    </row>
    <row r="14" spans="1:13" x14ac:dyDescent="0.2">
      <c r="A14" s="3" t="s">
        <v>3</v>
      </c>
      <c r="B14" s="43">
        <f>B5/$G$5</f>
        <v>0.89340541429496079</v>
      </c>
      <c r="C14" s="43">
        <f t="shared" ref="C14:F14" si="3">C5/$G$5</f>
        <v>0.10659458570503921</v>
      </c>
      <c r="D14" s="43">
        <f t="shared" si="3"/>
        <v>-0.24883290890532703</v>
      </c>
      <c r="E14" s="43">
        <f t="shared" si="3"/>
        <v>-0.12029357020123363</v>
      </c>
      <c r="F14" s="43">
        <f t="shared" si="3"/>
        <v>-0.62015387135968725</v>
      </c>
    </row>
    <row r="15" spans="1:13" x14ac:dyDescent="0.2">
      <c r="A15" s="3" t="s">
        <v>1</v>
      </c>
      <c r="B15" s="43">
        <f>B6/$G$6</f>
        <v>0.31677070330674989</v>
      </c>
      <c r="C15" s="43">
        <f t="shared" ref="C15:F15" si="4">C6/$G$6</f>
        <v>0.68322929669325005</v>
      </c>
      <c r="D15" s="43">
        <f t="shared" si="4"/>
        <v>-0.87882790684394219</v>
      </c>
      <c r="E15" s="43">
        <f t="shared" si="4"/>
        <v>-2.7891338857817527E-2</v>
      </c>
      <c r="F15" s="43">
        <f t="shared" si="4"/>
        <v>-9.5370918574387412E-2</v>
      </c>
    </row>
    <row r="16" spans="1:13" ht="13.5" thickBot="1" x14ac:dyDescent="0.25">
      <c r="A16" s="26" t="s">
        <v>4</v>
      </c>
      <c r="B16" s="44">
        <f>B7/$G$7</f>
        <v>0.60380146432784232</v>
      </c>
      <c r="C16" s="44">
        <f t="shared" ref="C16:F16" si="5">C7/$G$7</f>
        <v>0.39619853567215785</v>
      </c>
      <c r="D16" s="44">
        <f t="shared" si="5"/>
        <v>-0.52114243459294984</v>
      </c>
      <c r="E16" s="44">
        <f t="shared" si="5"/>
        <v>-0.30289786189701029</v>
      </c>
      <c r="F16" s="44">
        <f t="shared" si="5"/>
        <v>-0.18392225304194718</v>
      </c>
    </row>
    <row r="39" ht="8.25" customHeight="1" x14ac:dyDescent="0.2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sheetData>
    <row r="1" spans="1:3" ht="15.75" thickBot="1" x14ac:dyDescent="0.3">
      <c r="A1" t="s">
        <v>130</v>
      </c>
    </row>
    <row r="2" spans="1:3" ht="15.75" thickBot="1" x14ac:dyDescent="0.3">
      <c r="A2" s="40" t="s">
        <v>0</v>
      </c>
      <c r="B2" s="40" t="s">
        <v>128</v>
      </c>
      <c r="C2" s="40" t="s">
        <v>129</v>
      </c>
    </row>
    <row r="3" spans="1:3" x14ac:dyDescent="0.25">
      <c r="A3" t="s">
        <v>5</v>
      </c>
      <c r="B3" s="41">
        <v>0.55000000000000004</v>
      </c>
      <c r="C3" s="41">
        <v>1.52</v>
      </c>
    </row>
    <row r="4" spans="1:3" x14ac:dyDescent="0.25">
      <c r="A4" t="s">
        <v>62</v>
      </c>
      <c r="B4" s="41">
        <v>0.68</v>
      </c>
      <c r="C4" s="41">
        <v>1.75</v>
      </c>
    </row>
    <row r="5" spans="1:3" x14ac:dyDescent="0.25">
      <c r="A5" t="s">
        <v>3</v>
      </c>
      <c r="B5" s="41">
        <v>2.39</v>
      </c>
      <c r="C5" s="41">
        <v>1.18</v>
      </c>
    </row>
    <row r="6" spans="1:3" x14ac:dyDescent="0.25">
      <c r="A6" t="s">
        <v>1</v>
      </c>
      <c r="B6" s="41">
        <v>0.47</v>
      </c>
      <c r="C6" s="41">
        <v>0.76</v>
      </c>
    </row>
    <row r="7" spans="1:3" ht="15.75" thickBot="1" x14ac:dyDescent="0.3">
      <c r="A7" s="39" t="s">
        <v>4</v>
      </c>
      <c r="B7" s="42">
        <v>0.3</v>
      </c>
      <c r="C7" s="42">
        <v>0.99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HILARY A DUGAN</cp:lastModifiedBy>
  <dcterms:created xsi:type="dcterms:W3CDTF">2016-03-03T21:15:10Z</dcterms:created>
  <dcterms:modified xsi:type="dcterms:W3CDTF">2017-03-25T17:25:03Z</dcterms:modified>
</cp:coreProperties>
</file>