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o\GLEON\Lake Catchment and metabolism\"/>
    </mc:Choice>
  </mc:AlternateContent>
  <bookViews>
    <workbookView xWindow="0" yWindow="0" windowWidth="28800" windowHeight="141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1" l="1"/>
  <c r="B81" i="1"/>
  <c r="H80" i="1"/>
  <c r="G80" i="1"/>
  <c r="F80" i="1"/>
  <c r="B80" i="1"/>
  <c r="F79" i="1"/>
  <c r="G79" i="1" s="1"/>
  <c r="H79" i="1" s="1"/>
  <c r="B79" i="1"/>
  <c r="F78" i="1"/>
  <c r="B78" i="1"/>
  <c r="F77" i="1"/>
  <c r="B77" i="1"/>
  <c r="G76" i="1"/>
  <c r="F76" i="1"/>
  <c r="B76" i="1"/>
  <c r="G75" i="1"/>
  <c r="F75" i="1"/>
  <c r="K75" i="1" s="1"/>
  <c r="B75" i="1"/>
  <c r="F74" i="1"/>
  <c r="B74" i="1"/>
  <c r="F73" i="1"/>
  <c r="B73" i="1"/>
  <c r="G72" i="1"/>
  <c r="F72" i="1"/>
  <c r="B72" i="1"/>
  <c r="F71" i="1"/>
  <c r="G71" i="1" s="1"/>
  <c r="B71" i="1"/>
  <c r="F70" i="1"/>
  <c r="B70" i="1"/>
  <c r="F69" i="1"/>
  <c r="B69" i="1"/>
  <c r="G68" i="1"/>
  <c r="F68" i="1"/>
  <c r="B68" i="1"/>
  <c r="G67" i="1"/>
  <c r="F67" i="1"/>
  <c r="K67" i="1" s="1"/>
  <c r="B67" i="1"/>
  <c r="F66" i="1"/>
  <c r="B66" i="1"/>
  <c r="F65" i="1"/>
  <c r="B65" i="1"/>
  <c r="G64" i="1"/>
  <c r="F64" i="1"/>
  <c r="B64" i="1"/>
  <c r="F63" i="1"/>
  <c r="G63" i="1" s="1"/>
  <c r="B63" i="1"/>
  <c r="F62" i="1"/>
  <c r="B62" i="1"/>
  <c r="F61" i="1"/>
  <c r="B61" i="1"/>
  <c r="G60" i="1"/>
  <c r="F60" i="1"/>
  <c r="B60" i="1"/>
  <c r="G59" i="1"/>
  <c r="F59" i="1"/>
  <c r="K59" i="1" s="1"/>
  <c r="B59" i="1"/>
  <c r="F58" i="1"/>
  <c r="B58" i="1"/>
  <c r="F57" i="1"/>
  <c r="B57" i="1"/>
  <c r="G56" i="1"/>
  <c r="F56" i="1"/>
  <c r="B56" i="1"/>
  <c r="F55" i="1"/>
  <c r="G55" i="1" s="1"/>
  <c r="B55" i="1"/>
  <c r="F54" i="1"/>
  <c r="B54" i="1"/>
  <c r="F53" i="1"/>
  <c r="B53" i="1"/>
  <c r="G52" i="1"/>
  <c r="F52" i="1"/>
  <c r="B52" i="1"/>
  <c r="G51" i="1"/>
  <c r="F51" i="1"/>
  <c r="K51" i="1" s="1"/>
  <c r="B51" i="1"/>
  <c r="F50" i="1"/>
  <c r="B50" i="1"/>
  <c r="F49" i="1"/>
  <c r="B49" i="1"/>
  <c r="G48" i="1"/>
  <c r="F48" i="1"/>
  <c r="B48" i="1"/>
  <c r="F47" i="1"/>
  <c r="G47" i="1" s="1"/>
  <c r="B47" i="1"/>
  <c r="F46" i="1"/>
  <c r="B46" i="1"/>
  <c r="F45" i="1"/>
  <c r="B45" i="1"/>
  <c r="G44" i="1"/>
  <c r="F44" i="1"/>
  <c r="B44" i="1"/>
  <c r="G43" i="1"/>
  <c r="F43" i="1"/>
  <c r="K43" i="1" s="1"/>
  <c r="B43" i="1"/>
  <c r="F42" i="1"/>
  <c r="B42" i="1"/>
  <c r="F41" i="1"/>
  <c r="B41" i="1"/>
  <c r="G40" i="1"/>
  <c r="F40" i="1"/>
  <c r="B40" i="1"/>
  <c r="F39" i="1"/>
  <c r="G39" i="1" s="1"/>
  <c r="B39" i="1"/>
  <c r="F38" i="1"/>
  <c r="B38" i="1"/>
  <c r="F37" i="1"/>
  <c r="B37" i="1"/>
  <c r="G36" i="1"/>
  <c r="F36" i="1"/>
  <c r="B36" i="1"/>
  <c r="G35" i="1"/>
  <c r="F35" i="1"/>
  <c r="K35" i="1" s="1"/>
  <c r="B35" i="1"/>
  <c r="F34" i="1"/>
  <c r="B34" i="1"/>
  <c r="F33" i="1"/>
  <c r="B33" i="1"/>
  <c r="G32" i="1"/>
  <c r="F32" i="1"/>
  <c r="B32" i="1"/>
  <c r="F31" i="1"/>
  <c r="G31" i="1" s="1"/>
  <c r="B31" i="1"/>
  <c r="F30" i="1"/>
  <c r="B30" i="1"/>
  <c r="F29" i="1"/>
  <c r="B29" i="1"/>
  <c r="G28" i="1"/>
  <c r="F28" i="1"/>
  <c r="B28" i="1"/>
  <c r="G27" i="1"/>
  <c r="F27" i="1"/>
  <c r="K27" i="1" s="1"/>
  <c r="B27" i="1"/>
  <c r="F26" i="1"/>
  <c r="B26" i="1"/>
  <c r="F25" i="1"/>
  <c r="B25" i="1"/>
  <c r="G24" i="1"/>
  <c r="F24" i="1"/>
  <c r="B24" i="1"/>
  <c r="F23" i="1"/>
  <c r="G23" i="1" s="1"/>
  <c r="B23" i="1"/>
  <c r="F22" i="1"/>
  <c r="B22" i="1"/>
  <c r="F21" i="1"/>
  <c r="B21" i="1"/>
  <c r="G20" i="1"/>
  <c r="F20" i="1"/>
  <c r="B20" i="1"/>
  <c r="G19" i="1"/>
  <c r="F19" i="1"/>
  <c r="K19" i="1" s="1"/>
  <c r="B19" i="1"/>
  <c r="F18" i="1"/>
  <c r="B18" i="1"/>
  <c r="F17" i="1"/>
  <c r="B17" i="1"/>
  <c r="G16" i="1"/>
  <c r="F16" i="1"/>
  <c r="B16" i="1"/>
  <c r="F15" i="1"/>
  <c r="G15" i="1" s="1"/>
  <c r="B15" i="1"/>
  <c r="F14" i="1"/>
  <c r="B14" i="1"/>
  <c r="G13" i="1"/>
  <c r="F13" i="1"/>
  <c r="B13" i="1"/>
  <c r="F12" i="1"/>
  <c r="G12" i="1" s="1"/>
  <c r="B12" i="1"/>
  <c r="F11" i="1"/>
  <c r="G10" i="1" s="1"/>
  <c r="B11" i="1"/>
  <c r="F10" i="1"/>
  <c r="B10" i="1"/>
  <c r="G9" i="1"/>
  <c r="F9" i="1"/>
  <c r="B9" i="1"/>
  <c r="F8" i="1"/>
  <c r="K8" i="1" s="1"/>
  <c r="B8" i="1"/>
  <c r="F7" i="1"/>
  <c r="G6" i="1" s="1"/>
  <c r="B7" i="1"/>
  <c r="F6" i="1"/>
  <c r="B6" i="1"/>
  <c r="G5" i="1"/>
  <c r="F5" i="1"/>
  <c r="B5" i="1"/>
  <c r="F4" i="1"/>
  <c r="K76" i="1" s="1"/>
  <c r="B4" i="1"/>
  <c r="I79" i="1" l="1"/>
  <c r="J79" i="1"/>
  <c r="H76" i="1"/>
  <c r="K79" i="1"/>
  <c r="G4" i="1"/>
  <c r="G8" i="1"/>
  <c r="K12" i="1"/>
  <c r="K14" i="1"/>
  <c r="G14" i="1"/>
  <c r="K16" i="1"/>
  <c r="K21" i="1"/>
  <c r="K22" i="1"/>
  <c r="G22" i="1"/>
  <c r="K53" i="1"/>
  <c r="G53" i="1"/>
  <c r="K54" i="1"/>
  <c r="G54" i="1"/>
  <c r="K56" i="1"/>
  <c r="K61" i="1"/>
  <c r="K64" i="1"/>
  <c r="K70" i="1"/>
  <c r="G70" i="1"/>
  <c r="K80" i="1"/>
  <c r="G7" i="1"/>
  <c r="K7" i="1"/>
  <c r="G11" i="1"/>
  <c r="K11" i="1"/>
  <c r="K5" i="1"/>
  <c r="K9" i="1"/>
  <c r="K15" i="1"/>
  <c r="K23" i="1"/>
  <c r="K31" i="1"/>
  <c r="K39" i="1"/>
  <c r="K47" i="1"/>
  <c r="K55" i="1"/>
  <c r="K63" i="1"/>
  <c r="K71" i="1"/>
  <c r="J80" i="1"/>
  <c r="I80" i="1"/>
  <c r="K4" i="1"/>
  <c r="K24" i="1"/>
  <c r="K29" i="1"/>
  <c r="K30" i="1"/>
  <c r="G30" i="1"/>
  <c r="K32" i="1"/>
  <c r="K37" i="1"/>
  <c r="K38" i="1"/>
  <c r="G38" i="1"/>
  <c r="K40" i="1"/>
  <c r="K45" i="1"/>
  <c r="K46" i="1"/>
  <c r="G46" i="1"/>
  <c r="K48" i="1"/>
  <c r="K62" i="1"/>
  <c r="G62" i="1"/>
  <c r="K69" i="1"/>
  <c r="K72" i="1"/>
  <c r="K77" i="1"/>
  <c r="K78" i="1"/>
  <c r="G78" i="1"/>
  <c r="H78" i="1" s="1"/>
  <c r="K6" i="1"/>
  <c r="K10" i="1"/>
  <c r="K13" i="1"/>
  <c r="K17" i="1"/>
  <c r="K18" i="1"/>
  <c r="G18" i="1"/>
  <c r="K20" i="1"/>
  <c r="K25" i="1"/>
  <c r="K26" i="1"/>
  <c r="G26" i="1"/>
  <c r="K28" i="1"/>
  <c r="K33" i="1"/>
  <c r="K34" i="1"/>
  <c r="G34" i="1"/>
  <c r="K36" i="1"/>
  <c r="K41" i="1"/>
  <c r="K42" i="1"/>
  <c r="G42" i="1"/>
  <c r="K44" i="1"/>
  <c r="K49" i="1"/>
  <c r="K50" i="1"/>
  <c r="G50" i="1"/>
  <c r="K52" i="1"/>
  <c r="K57" i="1"/>
  <c r="G57" i="1"/>
  <c r="K58" i="1"/>
  <c r="G58" i="1"/>
  <c r="K60" i="1"/>
  <c r="K65" i="1"/>
  <c r="K66" i="1"/>
  <c r="G66" i="1"/>
  <c r="K68" i="1"/>
  <c r="K73" i="1"/>
  <c r="K74" i="1"/>
  <c r="G74" i="1"/>
  <c r="K81" i="1"/>
  <c r="G17" i="1"/>
  <c r="G21" i="1"/>
  <c r="G25" i="1"/>
  <c r="G29" i="1"/>
  <c r="G33" i="1"/>
  <c r="G37" i="1"/>
  <c r="G41" i="1"/>
  <c r="G45" i="1"/>
  <c r="G49" i="1"/>
  <c r="G61" i="1"/>
  <c r="G65" i="1"/>
  <c r="G69" i="1"/>
  <c r="G73" i="1"/>
  <c r="G77" i="1"/>
  <c r="H77" i="1" s="1"/>
  <c r="J76" i="1" l="1"/>
  <c r="I76" i="1"/>
  <c r="J77" i="1"/>
  <c r="I77" i="1"/>
  <c r="H75" i="1"/>
  <c r="H74" i="1" s="1"/>
  <c r="J78" i="1"/>
  <c r="I78" i="1"/>
  <c r="J74" i="1" l="1"/>
  <c r="I74" i="1"/>
  <c r="H73" i="1"/>
  <c r="I75" i="1"/>
  <c r="J75" i="1"/>
  <c r="J73" i="1" l="1"/>
  <c r="I73" i="1"/>
  <c r="H72" i="1"/>
  <c r="J72" i="1" l="1"/>
  <c r="I72" i="1"/>
  <c r="H71" i="1"/>
  <c r="I71" i="1" l="1"/>
  <c r="J71" i="1"/>
  <c r="H70" i="1"/>
  <c r="J70" i="1" l="1"/>
  <c r="I70" i="1"/>
  <c r="H69" i="1"/>
  <c r="J69" i="1" l="1"/>
  <c r="I69" i="1"/>
  <c r="H68" i="1"/>
  <c r="J68" i="1" l="1"/>
  <c r="I68" i="1"/>
  <c r="H67" i="1"/>
  <c r="I67" i="1" l="1"/>
  <c r="J67" i="1"/>
  <c r="H66" i="1"/>
  <c r="I66" i="1" l="1"/>
  <c r="J66" i="1"/>
  <c r="H65" i="1"/>
  <c r="J65" i="1" l="1"/>
  <c r="H64" i="1"/>
  <c r="I65" i="1"/>
  <c r="J64" i="1" l="1"/>
  <c r="I64" i="1"/>
  <c r="H63" i="1"/>
  <c r="I63" i="1" l="1"/>
  <c r="J63" i="1"/>
  <c r="H62" i="1"/>
  <c r="J62" i="1" l="1"/>
  <c r="I62" i="1"/>
  <c r="H61" i="1"/>
  <c r="J61" i="1" l="1"/>
  <c r="I61" i="1"/>
  <c r="H60" i="1"/>
  <c r="J60" i="1" l="1"/>
  <c r="I60" i="1"/>
  <c r="H59" i="1"/>
  <c r="I59" i="1" l="1"/>
  <c r="J59" i="1"/>
  <c r="H58" i="1"/>
  <c r="I58" i="1" l="1"/>
  <c r="J58" i="1"/>
  <c r="H57" i="1"/>
  <c r="J57" i="1" l="1"/>
  <c r="I57" i="1"/>
  <c r="H56" i="1"/>
  <c r="J56" i="1" l="1"/>
  <c r="I56" i="1"/>
  <c r="H55" i="1"/>
  <c r="I55" i="1" l="1"/>
  <c r="J55" i="1"/>
  <c r="H54" i="1"/>
  <c r="J54" i="1" l="1"/>
  <c r="I54" i="1"/>
  <c r="H53" i="1"/>
  <c r="J53" i="1" l="1"/>
  <c r="I53" i="1"/>
  <c r="H52" i="1"/>
  <c r="J52" i="1" l="1"/>
  <c r="I52" i="1"/>
  <c r="H51" i="1"/>
  <c r="I51" i="1" l="1"/>
  <c r="J51" i="1"/>
  <c r="H50" i="1"/>
  <c r="J50" i="1" l="1"/>
  <c r="I50" i="1"/>
  <c r="H49" i="1"/>
  <c r="J49" i="1" l="1"/>
  <c r="I49" i="1"/>
  <c r="H48" i="1"/>
  <c r="J48" i="1" l="1"/>
  <c r="I48" i="1"/>
  <c r="H47" i="1"/>
  <c r="I47" i="1" l="1"/>
  <c r="J47" i="1"/>
  <c r="H46" i="1"/>
  <c r="J46" i="1" l="1"/>
  <c r="I46" i="1"/>
  <c r="H45" i="1"/>
  <c r="J45" i="1" l="1"/>
  <c r="I45" i="1"/>
  <c r="H44" i="1"/>
  <c r="J44" i="1" l="1"/>
  <c r="I44" i="1"/>
  <c r="H43" i="1"/>
  <c r="I43" i="1" l="1"/>
  <c r="J43" i="1"/>
  <c r="H42" i="1"/>
  <c r="J42" i="1" l="1"/>
  <c r="I42" i="1"/>
  <c r="H41" i="1"/>
  <c r="J41" i="1" l="1"/>
  <c r="I41" i="1"/>
  <c r="H40" i="1"/>
  <c r="J40" i="1" l="1"/>
  <c r="I40" i="1"/>
  <c r="H39" i="1"/>
  <c r="I39" i="1" l="1"/>
  <c r="J39" i="1"/>
  <c r="H38" i="1"/>
  <c r="J38" i="1" l="1"/>
  <c r="I38" i="1"/>
  <c r="H37" i="1"/>
  <c r="J37" i="1" l="1"/>
  <c r="I37" i="1"/>
  <c r="H36" i="1"/>
  <c r="J36" i="1" l="1"/>
  <c r="I36" i="1"/>
  <c r="H35" i="1"/>
  <c r="I35" i="1" l="1"/>
  <c r="J35" i="1"/>
  <c r="H34" i="1"/>
  <c r="J34" i="1" l="1"/>
  <c r="I34" i="1"/>
  <c r="H33" i="1"/>
  <c r="J33" i="1" l="1"/>
  <c r="I33" i="1"/>
  <c r="H32" i="1"/>
  <c r="J32" i="1" l="1"/>
  <c r="I32" i="1"/>
  <c r="H31" i="1"/>
  <c r="I31" i="1" l="1"/>
  <c r="J31" i="1"/>
  <c r="H30" i="1"/>
  <c r="J30" i="1" l="1"/>
  <c r="I30" i="1"/>
  <c r="H29" i="1"/>
  <c r="J29" i="1" l="1"/>
  <c r="I29" i="1"/>
  <c r="H28" i="1"/>
  <c r="J28" i="1" l="1"/>
  <c r="I28" i="1"/>
  <c r="H27" i="1"/>
  <c r="I27" i="1" l="1"/>
  <c r="J27" i="1"/>
  <c r="H26" i="1"/>
  <c r="J26" i="1" l="1"/>
  <c r="I26" i="1"/>
  <c r="H25" i="1"/>
  <c r="J25" i="1" l="1"/>
  <c r="I25" i="1"/>
  <c r="H24" i="1"/>
  <c r="J24" i="1" l="1"/>
  <c r="I24" i="1"/>
  <c r="H23" i="1"/>
  <c r="I23" i="1" l="1"/>
  <c r="J23" i="1"/>
  <c r="H22" i="1"/>
  <c r="J22" i="1" l="1"/>
  <c r="I22" i="1"/>
  <c r="H21" i="1"/>
  <c r="J21" i="1" l="1"/>
  <c r="I21" i="1"/>
  <c r="H20" i="1"/>
  <c r="J20" i="1" l="1"/>
  <c r="I20" i="1"/>
  <c r="H19" i="1"/>
  <c r="I19" i="1" l="1"/>
  <c r="J19" i="1"/>
  <c r="H18" i="1"/>
  <c r="I18" i="1" l="1"/>
  <c r="J18" i="1"/>
  <c r="H17" i="1"/>
  <c r="J17" i="1" l="1"/>
  <c r="I17" i="1"/>
  <c r="H16" i="1"/>
  <c r="J16" i="1" l="1"/>
  <c r="I16" i="1"/>
  <c r="H15" i="1"/>
  <c r="I15" i="1" l="1"/>
  <c r="J15" i="1"/>
  <c r="H14" i="1"/>
  <c r="J14" i="1" l="1"/>
  <c r="I14" i="1"/>
  <c r="H13" i="1"/>
  <c r="J13" i="1" l="1"/>
  <c r="I13" i="1"/>
  <c r="H12" i="1"/>
  <c r="I12" i="1" l="1"/>
  <c r="J12" i="1"/>
  <c r="H11" i="1"/>
  <c r="I11" i="1" l="1"/>
  <c r="J11" i="1"/>
  <c r="H10" i="1"/>
  <c r="I10" i="1" l="1"/>
  <c r="J10" i="1"/>
  <c r="H9" i="1"/>
  <c r="J9" i="1" l="1"/>
  <c r="I9" i="1"/>
  <c r="H8" i="1"/>
  <c r="I8" i="1" l="1"/>
  <c r="J8" i="1"/>
  <c r="H7" i="1"/>
  <c r="I7" i="1" l="1"/>
  <c r="J7" i="1"/>
  <c r="H6" i="1"/>
  <c r="J6" i="1" l="1"/>
  <c r="I6" i="1"/>
  <c r="H5" i="1"/>
  <c r="J5" i="1" l="1"/>
  <c r="I5" i="1"/>
  <c r="H4" i="1"/>
  <c r="I4" i="1" l="1"/>
  <c r="J4" i="1"/>
</calcChain>
</file>

<file path=xl/sharedStrings.xml><?xml version="1.0" encoding="utf-8"?>
<sst xmlns="http://schemas.openxmlformats.org/spreadsheetml/2006/main" count="15" uniqueCount="15">
  <si>
    <t>Võrtsjärv cousin morfomeetria</t>
  </si>
  <si>
    <t>Abs. Water level</t>
  </si>
  <si>
    <t>water level cm</t>
  </si>
  <si>
    <t>Max. Depht</t>
  </si>
  <si>
    <t>Area, km2</t>
  </si>
  <si>
    <t>Area, m2</t>
  </si>
  <si>
    <t>Layer volume, m3</t>
  </si>
  <si>
    <t>lake volume, m3</t>
  </si>
  <si>
    <t>lake volume, million of m3</t>
  </si>
  <si>
    <t>average depht</t>
  </si>
  <si>
    <t>% total area</t>
  </si>
  <si>
    <t>abs. max.</t>
  </si>
  <si>
    <t>average</t>
  </si>
  <si>
    <t>abs. min.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</si>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</sst>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wrapText="1"/>
    </xf>
    <xf numFmtId="2" fontId="2" fillId="0" borderId="0" xfId="0" applyNumberFormat="1" applyFont="1"/>
    <xf numFmtId="1" fontId="2" fillId="0" borderId="0" xfId="0" applyNumberFormat="1" applyFont="1"/>
    <xf numFmtId="0" fontId="1" fillId="0" borderId="0" xfId="0" applyFont="1"/>
    <xf numFmtId="0" fontId="1" fillId="0" borderId="0" xfId="0" applyFont="1" applyProtection="1"/>
    <xf numFmtId="1" fontId="1" fillId="0" borderId="0" xfId="0" applyNumberFormat="1" applyFont="1"/>
    <xf numFmtId="2" fontId="1" fillId="0" borderId="0" xfId="0" applyNumberFormat="1" applyFont="1"/>
    <xf numFmtId="2" fontId="1" fillId="4" borderId="0" xfId="0" applyNumberFormat="1" applyFont="1" applyFill="1"/>
    <xf numFmtId="1" fontId="2" fillId="4" borderId="0" xfId="0" applyNumberFormat="1" applyFont="1" applyFill="1"/>
    <xf numFmtId="0" fontId="1" fillId="4" borderId="0" xfId="0" applyFont="1" applyFill="1"/>
    <xf numFmtId="0" fontId="1" fillId="4" borderId="0" xfId="0" applyFont="1" applyFill="1" applyProtection="1"/>
    <xf numFmtId="1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t-EE"/>
              <a:t>Võrtsjärv</a:t>
            </a:r>
            <a:r>
              <a:rPr lang="et-EE" baseline="0"/>
              <a:t> bathymetric curve</a:t>
            </a:r>
            <a:endParaRPr lang="et-EE"/>
          </a:p>
        </c:rich>
      </c:tx>
      <c:layout>
        <c:manualLayout>
          <c:xMode val="edge"/>
          <c:yMode val="edge"/>
          <c:x val="0.24173913043478282"/>
          <c:y val="3.51906158357771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21739130434779E-2"/>
          <c:y val="0.23167155425219937"/>
          <c:w val="0.768695652173915"/>
          <c:h val="0.60703812316715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[1]Morfomeetria!$J$3</c:f>
              <c:strCache>
                <c:ptCount val="1"/>
                <c:pt idx="0">
                  <c:v>Keskm. süg.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01-40D5-9804-265FA1B500F4}"/>
              </c:ext>
            </c:extLst>
          </c:dPt>
          <c:dPt>
            <c:idx val="32"/>
            <c:marker>
              <c:spPr>
                <a:solidFill>
                  <a:srgbClr val="00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01-40D5-9804-265FA1B500F4}"/>
              </c:ext>
            </c:extLst>
          </c:dPt>
          <c:xVal>
            <c:numRef>
              <c:f>[1]Morfomeetria!$E$4:$E$81</c:f>
              <c:numCache>
                <c:formatCode>General</c:formatCode>
                <c:ptCount val="78"/>
                <c:pt idx="0">
                  <c:v>327</c:v>
                </c:pt>
                <c:pt idx="1">
                  <c:v>321</c:v>
                </c:pt>
                <c:pt idx="2">
                  <c:v>315</c:v>
                </c:pt>
                <c:pt idx="3">
                  <c:v>309</c:v>
                </c:pt>
                <c:pt idx="4">
                  <c:v>304.39999999999998</c:v>
                </c:pt>
                <c:pt idx="5">
                  <c:v>299.8</c:v>
                </c:pt>
                <c:pt idx="6">
                  <c:v>295.2</c:v>
                </c:pt>
                <c:pt idx="7">
                  <c:v>290.60000000000002</c:v>
                </c:pt>
                <c:pt idx="8">
                  <c:v>286</c:v>
                </c:pt>
                <c:pt idx="9">
                  <c:v>284</c:v>
                </c:pt>
                <c:pt idx="10">
                  <c:v>282</c:v>
                </c:pt>
                <c:pt idx="11">
                  <c:v>280</c:v>
                </c:pt>
                <c:pt idx="12">
                  <c:v>278</c:v>
                </c:pt>
                <c:pt idx="13">
                  <c:v>276</c:v>
                </c:pt>
                <c:pt idx="14">
                  <c:v>274.2</c:v>
                </c:pt>
                <c:pt idx="15">
                  <c:v>272.39999999999998</c:v>
                </c:pt>
                <c:pt idx="16">
                  <c:v>270.60000000000002</c:v>
                </c:pt>
                <c:pt idx="17">
                  <c:v>268.8</c:v>
                </c:pt>
                <c:pt idx="18">
                  <c:v>267</c:v>
                </c:pt>
                <c:pt idx="19">
                  <c:v>265.39999999999998</c:v>
                </c:pt>
                <c:pt idx="20">
                  <c:v>263.8</c:v>
                </c:pt>
                <c:pt idx="21">
                  <c:v>262.2</c:v>
                </c:pt>
                <c:pt idx="22">
                  <c:v>260.60000000000002</c:v>
                </c:pt>
                <c:pt idx="23">
                  <c:v>259</c:v>
                </c:pt>
                <c:pt idx="24">
                  <c:v>256.8</c:v>
                </c:pt>
                <c:pt idx="25">
                  <c:v>254.6</c:v>
                </c:pt>
                <c:pt idx="26">
                  <c:v>252.4</c:v>
                </c:pt>
                <c:pt idx="27">
                  <c:v>250.2</c:v>
                </c:pt>
                <c:pt idx="28">
                  <c:v>248</c:v>
                </c:pt>
                <c:pt idx="29">
                  <c:v>244.8</c:v>
                </c:pt>
                <c:pt idx="30">
                  <c:v>241.6</c:v>
                </c:pt>
                <c:pt idx="31">
                  <c:v>238.4</c:v>
                </c:pt>
                <c:pt idx="32">
                  <c:v>235.2</c:v>
                </c:pt>
                <c:pt idx="33">
                  <c:v>232</c:v>
                </c:pt>
                <c:pt idx="34">
                  <c:v>226.6</c:v>
                </c:pt>
                <c:pt idx="35">
                  <c:v>221.2</c:v>
                </c:pt>
                <c:pt idx="36">
                  <c:v>215.8</c:v>
                </c:pt>
                <c:pt idx="37">
                  <c:v>210.4</c:v>
                </c:pt>
                <c:pt idx="38">
                  <c:v>205</c:v>
                </c:pt>
                <c:pt idx="39">
                  <c:v>197.4</c:v>
                </c:pt>
                <c:pt idx="40">
                  <c:v>189.8</c:v>
                </c:pt>
                <c:pt idx="41">
                  <c:v>182.2</c:v>
                </c:pt>
                <c:pt idx="42">
                  <c:v>174.6</c:v>
                </c:pt>
                <c:pt idx="43">
                  <c:v>167</c:v>
                </c:pt>
                <c:pt idx="44">
                  <c:v>156.4</c:v>
                </c:pt>
                <c:pt idx="45">
                  <c:v>145.80000000000001</c:v>
                </c:pt>
                <c:pt idx="46">
                  <c:v>135.19999999999999</c:v>
                </c:pt>
                <c:pt idx="47">
                  <c:v>124.6</c:v>
                </c:pt>
                <c:pt idx="48">
                  <c:v>114</c:v>
                </c:pt>
                <c:pt idx="49">
                  <c:v>96.6</c:v>
                </c:pt>
                <c:pt idx="50">
                  <c:v>79.2</c:v>
                </c:pt>
                <c:pt idx="51">
                  <c:v>61.8</c:v>
                </c:pt>
                <c:pt idx="52">
                  <c:v>44.4</c:v>
                </c:pt>
                <c:pt idx="53">
                  <c:v>27</c:v>
                </c:pt>
                <c:pt idx="54">
                  <c:v>23.4</c:v>
                </c:pt>
                <c:pt idx="55">
                  <c:v>19.8</c:v>
                </c:pt>
                <c:pt idx="56">
                  <c:v>16.2</c:v>
                </c:pt>
                <c:pt idx="57">
                  <c:v>12.6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3.5</c:v>
                </c:pt>
                <c:pt idx="65">
                  <c:v>3</c:v>
                </c:pt>
                <c:pt idx="66">
                  <c:v>2.5</c:v>
                </c:pt>
                <c:pt idx="67">
                  <c:v>2</c:v>
                </c:pt>
                <c:pt idx="68">
                  <c:v>1.5</c:v>
                </c:pt>
                <c:pt idx="69">
                  <c:v>1.36</c:v>
                </c:pt>
                <c:pt idx="70">
                  <c:v>1.22</c:v>
                </c:pt>
                <c:pt idx="71">
                  <c:v>1.08</c:v>
                </c:pt>
                <c:pt idx="72">
                  <c:v>0.94</c:v>
                </c:pt>
                <c:pt idx="73">
                  <c:v>0.8</c:v>
                </c:pt>
                <c:pt idx="74">
                  <c:v>0.6</c:v>
                </c:pt>
                <c:pt idx="75">
                  <c:v>0.4</c:v>
                </c:pt>
                <c:pt idx="76">
                  <c:v>0.2</c:v>
                </c:pt>
                <c:pt idx="77">
                  <c:v>0</c:v>
                </c:pt>
              </c:numCache>
            </c:numRef>
          </c:xVal>
          <c:yVal>
            <c:numRef>
              <c:f>[1]Morfomeetria!$C$4:$C$81</c:f>
              <c:numCache>
                <c:formatCode>General</c:formatCode>
                <c:ptCount val="78"/>
                <c:pt idx="0">
                  <c:v>7.7</c:v>
                </c:pt>
                <c:pt idx="1">
                  <c:v>7.6</c:v>
                </c:pt>
                <c:pt idx="2">
                  <c:v>7.5</c:v>
                </c:pt>
                <c:pt idx="3">
                  <c:v>7.4</c:v>
                </c:pt>
                <c:pt idx="4">
                  <c:v>7.3</c:v>
                </c:pt>
                <c:pt idx="5">
                  <c:v>7.2</c:v>
                </c:pt>
                <c:pt idx="6">
                  <c:v>7.1</c:v>
                </c:pt>
                <c:pt idx="7">
                  <c:v>7</c:v>
                </c:pt>
                <c:pt idx="8">
                  <c:v>6.9</c:v>
                </c:pt>
                <c:pt idx="9">
                  <c:v>6.8</c:v>
                </c:pt>
                <c:pt idx="10">
                  <c:v>6.7</c:v>
                </c:pt>
                <c:pt idx="11">
                  <c:v>6.6</c:v>
                </c:pt>
                <c:pt idx="12">
                  <c:v>6.5</c:v>
                </c:pt>
                <c:pt idx="13">
                  <c:v>6.4</c:v>
                </c:pt>
                <c:pt idx="14">
                  <c:v>6.3</c:v>
                </c:pt>
                <c:pt idx="15">
                  <c:v>6.2</c:v>
                </c:pt>
                <c:pt idx="16">
                  <c:v>6.1</c:v>
                </c:pt>
                <c:pt idx="17">
                  <c:v>6</c:v>
                </c:pt>
                <c:pt idx="18">
                  <c:v>5.9</c:v>
                </c:pt>
                <c:pt idx="19">
                  <c:v>5.8</c:v>
                </c:pt>
                <c:pt idx="20">
                  <c:v>5.7</c:v>
                </c:pt>
                <c:pt idx="21">
                  <c:v>5.6</c:v>
                </c:pt>
                <c:pt idx="22">
                  <c:v>5.5</c:v>
                </c:pt>
                <c:pt idx="23">
                  <c:v>5.4</c:v>
                </c:pt>
                <c:pt idx="24">
                  <c:v>5.3</c:v>
                </c:pt>
                <c:pt idx="25">
                  <c:v>5.2</c:v>
                </c:pt>
                <c:pt idx="26">
                  <c:v>5.0999999999999996</c:v>
                </c:pt>
                <c:pt idx="27">
                  <c:v>5</c:v>
                </c:pt>
                <c:pt idx="28">
                  <c:v>4.9000000000000004</c:v>
                </c:pt>
                <c:pt idx="29">
                  <c:v>4.8</c:v>
                </c:pt>
                <c:pt idx="30">
                  <c:v>4.7</c:v>
                </c:pt>
                <c:pt idx="31">
                  <c:v>4.5999999999999996</c:v>
                </c:pt>
                <c:pt idx="32">
                  <c:v>4.5</c:v>
                </c:pt>
                <c:pt idx="33">
                  <c:v>4.4000000000000004</c:v>
                </c:pt>
                <c:pt idx="34">
                  <c:v>4.3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</c:v>
                </c:pt>
                <c:pt idx="38">
                  <c:v>3.9</c:v>
                </c:pt>
                <c:pt idx="39">
                  <c:v>3.8</c:v>
                </c:pt>
                <c:pt idx="40">
                  <c:v>3.7</c:v>
                </c:pt>
                <c:pt idx="41">
                  <c:v>3.6</c:v>
                </c:pt>
                <c:pt idx="42">
                  <c:v>3.5</c:v>
                </c:pt>
                <c:pt idx="43">
                  <c:v>3.4</c:v>
                </c:pt>
                <c:pt idx="44">
                  <c:v>3.3</c:v>
                </c:pt>
                <c:pt idx="45">
                  <c:v>3.2</c:v>
                </c:pt>
                <c:pt idx="46">
                  <c:v>3.1</c:v>
                </c:pt>
                <c:pt idx="47">
                  <c:v>3</c:v>
                </c:pt>
                <c:pt idx="48">
                  <c:v>2.9</c:v>
                </c:pt>
                <c:pt idx="49">
                  <c:v>2.8</c:v>
                </c:pt>
                <c:pt idx="50">
                  <c:v>2.7</c:v>
                </c:pt>
                <c:pt idx="51">
                  <c:v>2.6</c:v>
                </c:pt>
                <c:pt idx="52">
                  <c:v>2.5</c:v>
                </c:pt>
                <c:pt idx="53">
                  <c:v>2.4</c:v>
                </c:pt>
                <c:pt idx="54">
                  <c:v>2.2999999999999998</c:v>
                </c:pt>
                <c:pt idx="55">
                  <c:v>2.2000000000000002</c:v>
                </c:pt>
                <c:pt idx="56">
                  <c:v>2.1</c:v>
                </c:pt>
                <c:pt idx="57">
                  <c:v>2</c:v>
                </c:pt>
                <c:pt idx="58">
                  <c:v>1.9</c:v>
                </c:pt>
                <c:pt idx="59">
                  <c:v>1.8</c:v>
                </c:pt>
                <c:pt idx="60">
                  <c:v>1.7</c:v>
                </c:pt>
                <c:pt idx="61">
                  <c:v>1.6</c:v>
                </c:pt>
                <c:pt idx="62">
                  <c:v>1.5</c:v>
                </c:pt>
                <c:pt idx="63">
                  <c:v>1.4</c:v>
                </c:pt>
                <c:pt idx="64">
                  <c:v>1.3</c:v>
                </c:pt>
                <c:pt idx="65">
                  <c:v>1.2</c:v>
                </c:pt>
                <c:pt idx="66">
                  <c:v>1.1000000000000001</c:v>
                </c:pt>
                <c:pt idx="67">
                  <c:v>1</c:v>
                </c:pt>
                <c:pt idx="68">
                  <c:v>0.89999999999999947</c:v>
                </c:pt>
                <c:pt idx="69">
                  <c:v>0.8</c:v>
                </c:pt>
                <c:pt idx="70">
                  <c:v>0.69999999999999929</c:v>
                </c:pt>
                <c:pt idx="71">
                  <c:v>0.6</c:v>
                </c:pt>
                <c:pt idx="72">
                  <c:v>0.5</c:v>
                </c:pt>
                <c:pt idx="73">
                  <c:v>0.39999999999999947</c:v>
                </c:pt>
                <c:pt idx="74">
                  <c:v>0.3</c:v>
                </c:pt>
                <c:pt idx="75">
                  <c:v>0.19999999999999929</c:v>
                </c:pt>
                <c:pt idx="76">
                  <c:v>9.9999999999999645E-2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01-40D5-9804-265FA1B5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9088"/>
        <c:axId val="132120576"/>
      </c:scatterChart>
      <c:valAx>
        <c:axId val="132249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t-EE"/>
                  <a:t>Area, km2</a:t>
                </a:r>
              </a:p>
            </c:rich>
          </c:tx>
          <c:layout>
            <c:manualLayout>
              <c:xMode val="edge"/>
              <c:yMode val="edge"/>
              <c:x val="0.3860869565217393"/>
              <c:y val="0.92082111436950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20576"/>
        <c:crosses val="autoZero"/>
        <c:crossBetween val="midCat"/>
      </c:valAx>
      <c:valAx>
        <c:axId val="13212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t-EE"/>
                  <a:t>max. depht, m</a:t>
                </a:r>
              </a:p>
            </c:rich>
          </c:tx>
          <c:layout>
            <c:manualLayout>
              <c:xMode val="edge"/>
              <c:yMode val="edge"/>
              <c:x val="8.6956521739130575E-3"/>
              <c:y val="0.35777126099706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4908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78" r="0.75000000000000078" t="1" header="0.5" footer="0.5"/>
    <c:pageSetup paperSize="9" orientation="landscape" horizontalDpi="180" verticalDpi="18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3</xdr:row>
      <xdr:rowOff>28575</xdr:rowOff>
    </xdr:from>
    <xdr:to>
      <xdr:col>20</xdr:col>
      <xdr:colOff>142875</xdr:colOff>
      <xdr:row>25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o/Doktoratuur/Kogu%20materjal%20seire%20andmete%20kohta%20TIINALT/V&#245;rtsu%20andmed/Bat&#252;meetria%202010/V&#245;rtsj&#228;rve%20bat&#252;meetr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fomeetria"/>
      <sheetName val="Joon"/>
      <sheetName val="Joonis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"/>
    </sheetNames>
    <sheetDataSet>
      <sheetData sheetId="0">
        <row r="3">
          <cell r="J3" t="str">
            <v>Keskm. süg.</v>
          </cell>
        </row>
        <row r="4">
          <cell r="C4">
            <v>7.7</v>
          </cell>
          <cell r="E4">
            <v>327</v>
          </cell>
        </row>
        <row r="5">
          <cell r="C5">
            <v>7.6</v>
          </cell>
          <cell r="E5">
            <v>321</v>
          </cell>
        </row>
        <row r="6">
          <cell r="C6">
            <v>7.5</v>
          </cell>
          <cell r="E6">
            <v>315</v>
          </cell>
        </row>
        <row r="7">
          <cell r="C7">
            <v>7.4</v>
          </cell>
          <cell r="E7">
            <v>309</v>
          </cell>
        </row>
        <row r="8">
          <cell r="C8">
            <v>7.3</v>
          </cell>
          <cell r="E8">
            <v>304.39999999999998</v>
          </cell>
        </row>
        <row r="9">
          <cell r="C9">
            <v>7.2</v>
          </cell>
          <cell r="E9">
            <v>299.8</v>
          </cell>
        </row>
        <row r="10">
          <cell r="C10">
            <v>7.1</v>
          </cell>
          <cell r="E10">
            <v>295.2</v>
          </cell>
        </row>
        <row r="11">
          <cell r="C11">
            <v>7</v>
          </cell>
          <cell r="E11">
            <v>290.60000000000002</v>
          </cell>
        </row>
        <row r="12">
          <cell r="C12">
            <v>6.9</v>
          </cell>
          <cell r="E12">
            <v>286</v>
          </cell>
        </row>
        <row r="13">
          <cell r="C13">
            <v>6.8</v>
          </cell>
          <cell r="E13">
            <v>284</v>
          </cell>
        </row>
        <row r="14">
          <cell r="C14">
            <v>6.7</v>
          </cell>
          <cell r="E14">
            <v>282</v>
          </cell>
        </row>
        <row r="15">
          <cell r="C15">
            <v>6.6</v>
          </cell>
          <cell r="E15">
            <v>280</v>
          </cell>
        </row>
        <row r="16">
          <cell r="C16">
            <v>6.5</v>
          </cell>
          <cell r="E16">
            <v>278</v>
          </cell>
        </row>
        <row r="17">
          <cell r="C17">
            <v>6.4</v>
          </cell>
          <cell r="E17">
            <v>276</v>
          </cell>
        </row>
        <row r="18">
          <cell r="C18">
            <v>6.3</v>
          </cell>
          <cell r="E18">
            <v>274.2</v>
          </cell>
        </row>
        <row r="19">
          <cell r="C19">
            <v>6.2</v>
          </cell>
          <cell r="E19">
            <v>272.39999999999998</v>
          </cell>
        </row>
        <row r="20">
          <cell r="C20">
            <v>6.1</v>
          </cell>
          <cell r="E20">
            <v>270.60000000000002</v>
          </cell>
        </row>
        <row r="21">
          <cell r="C21">
            <v>6</v>
          </cell>
          <cell r="E21">
            <v>268.8</v>
          </cell>
        </row>
        <row r="22">
          <cell r="C22">
            <v>5.9</v>
          </cell>
          <cell r="E22">
            <v>267</v>
          </cell>
        </row>
        <row r="23">
          <cell r="C23">
            <v>5.8</v>
          </cell>
          <cell r="E23">
            <v>265.39999999999998</v>
          </cell>
        </row>
        <row r="24">
          <cell r="C24">
            <v>5.7</v>
          </cell>
          <cell r="E24">
            <v>263.8</v>
          </cell>
        </row>
        <row r="25">
          <cell r="C25">
            <v>5.6</v>
          </cell>
          <cell r="E25">
            <v>262.2</v>
          </cell>
        </row>
        <row r="26">
          <cell r="C26">
            <v>5.5</v>
          </cell>
          <cell r="E26">
            <v>260.60000000000002</v>
          </cell>
        </row>
        <row r="27">
          <cell r="C27">
            <v>5.4</v>
          </cell>
          <cell r="E27">
            <v>259</v>
          </cell>
        </row>
        <row r="28">
          <cell r="C28">
            <v>5.3</v>
          </cell>
          <cell r="E28">
            <v>256.8</v>
          </cell>
        </row>
        <row r="29">
          <cell r="C29">
            <v>5.2</v>
          </cell>
          <cell r="E29">
            <v>254.6</v>
          </cell>
        </row>
        <row r="30">
          <cell r="C30">
            <v>5.0999999999999996</v>
          </cell>
          <cell r="E30">
            <v>252.4</v>
          </cell>
        </row>
        <row r="31">
          <cell r="C31">
            <v>5</v>
          </cell>
          <cell r="E31">
            <v>250.2</v>
          </cell>
        </row>
        <row r="32">
          <cell r="C32">
            <v>4.9000000000000004</v>
          </cell>
          <cell r="E32">
            <v>248</v>
          </cell>
        </row>
        <row r="33">
          <cell r="C33">
            <v>4.8</v>
          </cell>
          <cell r="E33">
            <v>244.8</v>
          </cell>
        </row>
        <row r="34">
          <cell r="C34">
            <v>4.7</v>
          </cell>
          <cell r="E34">
            <v>241.6</v>
          </cell>
        </row>
        <row r="35">
          <cell r="C35">
            <v>4.5999999999999996</v>
          </cell>
          <cell r="E35">
            <v>238.4</v>
          </cell>
        </row>
        <row r="36">
          <cell r="C36">
            <v>4.5</v>
          </cell>
          <cell r="E36">
            <v>235.2</v>
          </cell>
        </row>
        <row r="37">
          <cell r="C37">
            <v>4.4000000000000004</v>
          </cell>
          <cell r="E37">
            <v>232</v>
          </cell>
        </row>
        <row r="38">
          <cell r="C38">
            <v>4.3</v>
          </cell>
          <cell r="E38">
            <v>226.6</v>
          </cell>
        </row>
        <row r="39">
          <cell r="C39">
            <v>4.2</v>
          </cell>
          <cell r="E39">
            <v>221.2</v>
          </cell>
        </row>
        <row r="40">
          <cell r="C40">
            <v>4.0999999999999996</v>
          </cell>
          <cell r="E40">
            <v>215.8</v>
          </cell>
        </row>
        <row r="41">
          <cell r="C41">
            <v>4</v>
          </cell>
          <cell r="E41">
            <v>210.4</v>
          </cell>
        </row>
        <row r="42">
          <cell r="C42">
            <v>3.9</v>
          </cell>
          <cell r="E42">
            <v>205</v>
          </cell>
        </row>
        <row r="43">
          <cell r="C43">
            <v>3.8</v>
          </cell>
          <cell r="E43">
            <v>197.4</v>
          </cell>
        </row>
        <row r="44">
          <cell r="C44">
            <v>3.7</v>
          </cell>
          <cell r="E44">
            <v>189.8</v>
          </cell>
        </row>
        <row r="45">
          <cell r="C45">
            <v>3.6</v>
          </cell>
          <cell r="E45">
            <v>182.2</v>
          </cell>
        </row>
        <row r="46">
          <cell r="C46">
            <v>3.5</v>
          </cell>
          <cell r="E46">
            <v>174.6</v>
          </cell>
        </row>
        <row r="47">
          <cell r="C47">
            <v>3.4</v>
          </cell>
          <cell r="E47">
            <v>167</v>
          </cell>
        </row>
        <row r="48">
          <cell r="C48">
            <v>3.3</v>
          </cell>
          <cell r="E48">
            <v>156.4</v>
          </cell>
        </row>
        <row r="49">
          <cell r="C49">
            <v>3.2</v>
          </cell>
          <cell r="E49">
            <v>145.80000000000001</v>
          </cell>
        </row>
        <row r="50">
          <cell r="C50">
            <v>3.1</v>
          </cell>
          <cell r="E50">
            <v>135.19999999999999</v>
          </cell>
        </row>
        <row r="51">
          <cell r="C51">
            <v>3</v>
          </cell>
          <cell r="E51">
            <v>124.6</v>
          </cell>
        </row>
        <row r="52">
          <cell r="C52">
            <v>2.9</v>
          </cell>
          <cell r="E52">
            <v>114</v>
          </cell>
        </row>
        <row r="53">
          <cell r="C53">
            <v>2.8</v>
          </cell>
          <cell r="E53">
            <v>96.6</v>
          </cell>
        </row>
        <row r="54">
          <cell r="C54">
            <v>2.7</v>
          </cell>
          <cell r="E54">
            <v>79.2</v>
          </cell>
        </row>
        <row r="55">
          <cell r="C55">
            <v>2.6</v>
          </cell>
          <cell r="E55">
            <v>61.8</v>
          </cell>
        </row>
        <row r="56">
          <cell r="C56">
            <v>2.5</v>
          </cell>
          <cell r="E56">
            <v>44.4</v>
          </cell>
        </row>
        <row r="57">
          <cell r="C57">
            <v>2.4</v>
          </cell>
          <cell r="E57">
            <v>27</v>
          </cell>
        </row>
        <row r="58">
          <cell r="C58">
            <v>2.2999999999999998</v>
          </cell>
          <cell r="E58">
            <v>23.4</v>
          </cell>
        </row>
        <row r="59">
          <cell r="C59">
            <v>2.2000000000000002</v>
          </cell>
          <cell r="E59">
            <v>19.8</v>
          </cell>
        </row>
        <row r="60">
          <cell r="C60">
            <v>2.1</v>
          </cell>
          <cell r="E60">
            <v>16.2</v>
          </cell>
        </row>
        <row r="61">
          <cell r="C61">
            <v>2</v>
          </cell>
          <cell r="E61">
            <v>12.6</v>
          </cell>
        </row>
        <row r="62">
          <cell r="C62">
            <v>1.9</v>
          </cell>
          <cell r="E62">
            <v>9</v>
          </cell>
        </row>
        <row r="63">
          <cell r="C63">
            <v>1.8</v>
          </cell>
          <cell r="E63">
            <v>8</v>
          </cell>
        </row>
        <row r="64">
          <cell r="C64">
            <v>1.7</v>
          </cell>
          <cell r="E64">
            <v>7</v>
          </cell>
        </row>
        <row r="65">
          <cell r="C65">
            <v>1.6</v>
          </cell>
          <cell r="E65">
            <v>6</v>
          </cell>
        </row>
        <row r="66">
          <cell r="C66">
            <v>1.5</v>
          </cell>
          <cell r="E66">
            <v>5</v>
          </cell>
        </row>
        <row r="67">
          <cell r="C67">
            <v>1.4</v>
          </cell>
          <cell r="E67">
            <v>4</v>
          </cell>
        </row>
        <row r="68">
          <cell r="C68">
            <v>1.3</v>
          </cell>
          <cell r="E68">
            <v>3.5</v>
          </cell>
        </row>
        <row r="69">
          <cell r="C69">
            <v>1.2</v>
          </cell>
          <cell r="E69">
            <v>3</v>
          </cell>
        </row>
        <row r="70">
          <cell r="C70">
            <v>1.1000000000000001</v>
          </cell>
          <cell r="E70">
            <v>2.5</v>
          </cell>
        </row>
        <row r="71">
          <cell r="C71">
            <v>1</v>
          </cell>
          <cell r="E71">
            <v>2</v>
          </cell>
        </row>
        <row r="72">
          <cell r="C72">
            <v>0.89999999999999947</v>
          </cell>
          <cell r="E72">
            <v>1.5</v>
          </cell>
        </row>
        <row r="73">
          <cell r="C73">
            <v>0.8</v>
          </cell>
          <cell r="E73">
            <v>1.36</v>
          </cell>
        </row>
        <row r="74">
          <cell r="C74">
            <v>0.69999999999999929</v>
          </cell>
          <cell r="E74">
            <v>1.22</v>
          </cell>
        </row>
        <row r="75">
          <cell r="C75">
            <v>0.6</v>
          </cell>
          <cell r="E75">
            <v>1.08</v>
          </cell>
        </row>
        <row r="76">
          <cell r="C76">
            <v>0.5</v>
          </cell>
          <cell r="E76">
            <v>0.94</v>
          </cell>
        </row>
        <row r="77">
          <cell r="C77">
            <v>0.39999999999999947</v>
          </cell>
          <cell r="E77">
            <v>0.8</v>
          </cell>
        </row>
        <row r="78">
          <cell r="C78">
            <v>0.3</v>
          </cell>
          <cell r="E78">
            <v>0.6</v>
          </cell>
        </row>
        <row r="79">
          <cell r="C79">
            <v>0.19999999999999929</v>
          </cell>
          <cell r="E79">
            <v>0.4</v>
          </cell>
        </row>
        <row r="80">
          <cell r="C80">
            <v>9.9999999999999645E-2</v>
          </cell>
          <cell r="E80">
            <v>0.2</v>
          </cell>
        </row>
        <row r="81">
          <cell r="C81">
            <v>0</v>
          </cell>
          <cell r="E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M35" sqref="M35"/>
    </sheetView>
  </sheetViews>
  <sheetFormatPr defaultRowHeight="11.25" x14ac:dyDescent="0.2"/>
  <cols>
    <col min="1" max="1" width="10.140625" style="5" customWidth="1"/>
    <col min="2" max="2" width="6.5703125" style="5" bestFit="1" customWidth="1"/>
    <col min="3" max="3" width="5" style="5" bestFit="1" customWidth="1"/>
    <col min="4" max="4" width="7.7109375" style="5" bestFit="1" customWidth="1"/>
    <col min="5" max="5" width="8" style="5" bestFit="1" customWidth="1"/>
    <col min="6" max="7" width="8.7109375" style="5" bestFit="1" customWidth="1"/>
    <col min="8" max="8" width="9.5703125" style="5" bestFit="1" customWidth="1"/>
    <col min="9" max="9" width="6.85546875" style="5" bestFit="1" customWidth="1"/>
    <col min="10" max="10" width="6.7109375" style="5" bestFit="1" customWidth="1"/>
    <col min="11" max="11" width="10.42578125" style="5" bestFit="1" customWidth="1"/>
    <col min="12" max="255" width="9.140625" style="5"/>
    <col min="256" max="257" width="11.28515625" style="5" customWidth="1"/>
    <col min="258" max="258" width="7" style="5" customWidth="1"/>
    <col min="259" max="259" width="4.42578125" style="5" customWidth="1"/>
    <col min="260" max="260" width="8.140625" style="5" customWidth="1"/>
    <col min="261" max="261" width="10.7109375" style="5" customWidth="1"/>
    <col min="262" max="262" width="10.140625" style="5" customWidth="1"/>
    <col min="263" max="263" width="11.7109375" style="5" customWidth="1"/>
    <col min="264" max="264" width="6.28515625" style="5" customWidth="1"/>
    <col min="265" max="265" width="7" style="5" customWidth="1"/>
    <col min="266" max="511" width="9.140625" style="5"/>
    <col min="512" max="513" width="11.28515625" style="5" customWidth="1"/>
    <col min="514" max="514" width="7" style="5" customWidth="1"/>
    <col min="515" max="515" width="4.42578125" style="5" customWidth="1"/>
    <col min="516" max="516" width="8.140625" style="5" customWidth="1"/>
    <col min="517" max="517" width="10.7109375" style="5" customWidth="1"/>
    <col min="518" max="518" width="10.140625" style="5" customWidth="1"/>
    <col min="519" max="519" width="11.7109375" style="5" customWidth="1"/>
    <col min="520" max="520" width="6.28515625" style="5" customWidth="1"/>
    <col min="521" max="521" width="7" style="5" customWidth="1"/>
    <col min="522" max="767" width="9.140625" style="5"/>
    <col min="768" max="769" width="11.28515625" style="5" customWidth="1"/>
    <col min="770" max="770" width="7" style="5" customWidth="1"/>
    <col min="771" max="771" width="4.42578125" style="5" customWidth="1"/>
    <col min="772" max="772" width="8.140625" style="5" customWidth="1"/>
    <col min="773" max="773" width="10.7109375" style="5" customWidth="1"/>
    <col min="774" max="774" width="10.140625" style="5" customWidth="1"/>
    <col min="775" max="775" width="11.7109375" style="5" customWidth="1"/>
    <col min="776" max="776" width="6.28515625" style="5" customWidth="1"/>
    <col min="777" max="777" width="7" style="5" customWidth="1"/>
    <col min="778" max="1023" width="9.140625" style="5"/>
    <col min="1024" max="1025" width="11.28515625" style="5" customWidth="1"/>
    <col min="1026" max="1026" width="7" style="5" customWidth="1"/>
    <col min="1027" max="1027" width="4.42578125" style="5" customWidth="1"/>
    <col min="1028" max="1028" width="8.140625" style="5" customWidth="1"/>
    <col min="1029" max="1029" width="10.7109375" style="5" customWidth="1"/>
    <col min="1030" max="1030" width="10.140625" style="5" customWidth="1"/>
    <col min="1031" max="1031" width="11.7109375" style="5" customWidth="1"/>
    <col min="1032" max="1032" width="6.28515625" style="5" customWidth="1"/>
    <col min="1033" max="1033" width="7" style="5" customWidth="1"/>
    <col min="1034" max="1279" width="9.140625" style="5"/>
    <col min="1280" max="1281" width="11.28515625" style="5" customWidth="1"/>
    <col min="1282" max="1282" width="7" style="5" customWidth="1"/>
    <col min="1283" max="1283" width="4.42578125" style="5" customWidth="1"/>
    <col min="1284" max="1284" width="8.140625" style="5" customWidth="1"/>
    <col min="1285" max="1285" width="10.7109375" style="5" customWidth="1"/>
    <col min="1286" max="1286" width="10.140625" style="5" customWidth="1"/>
    <col min="1287" max="1287" width="11.7109375" style="5" customWidth="1"/>
    <col min="1288" max="1288" width="6.28515625" style="5" customWidth="1"/>
    <col min="1289" max="1289" width="7" style="5" customWidth="1"/>
    <col min="1290" max="1535" width="9.140625" style="5"/>
    <col min="1536" max="1537" width="11.28515625" style="5" customWidth="1"/>
    <col min="1538" max="1538" width="7" style="5" customWidth="1"/>
    <col min="1539" max="1539" width="4.42578125" style="5" customWidth="1"/>
    <col min="1540" max="1540" width="8.140625" style="5" customWidth="1"/>
    <col min="1541" max="1541" width="10.7109375" style="5" customWidth="1"/>
    <col min="1542" max="1542" width="10.140625" style="5" customWidth="1"/>
    <col min="1543" max="1543" width="11.7109375" style="5" customWidth="1"/>
    <col min="1544" max="1544" width="6.28515625" style="5" customWidth="1"/>
    <col min="1545" max="1545" width="7" style="5" customWidth="1"/>
    <col min="1546" max="1791" width="9.140625" style="5"/>
    <col min="1792" max="1793" width="11.28515625" style="5" customWidth="1"/>
    <col min="1794" max="1794" width="7" style="5" customWidth="1"/>
    <col min="1795" max="1795" width="4.42578125" style="5" customWidth="1"/>
    <col min="1796" max="1796" width="8.140625" style="5" customWidth="1"/>
    <col min="1797" max="1797" width="10.7109375" style="5" customWidth="1"/>
    <col min="1798" max="1798" width="10.140625" style="5" customWidth="1"/>
    <col min="1799" max="1799" width="11.7109375" style="5" customWidth="1"/>
    <col min="1800" max="1800" width="6.28515625" style="5" customWidth="1"/>
    <col min="1801" max="1801" width="7" style="5" customWidth="1"/>
    <col min="1802" max="2047" width="9.140625" style="5"/>
    <col min="2048" max="2049" width="11.28515625" style="5" customWidth="1"/>
    <col min="2050" max="2050" width="7" style="5" customWidth="1"/>
    <col min="2051" max="2051" width="4.42578125" style="5" customWidth="1"/>
    <col min="2052" max="2052" width="8.140625" style="5" customWidth="1"/>
    <col min="2053" max="2053" width="10.7109375" style="5" customWidth="1"/>
    <col min="2054" max="2054" width="10.140625" style="5" customWidth="1"/>
    <col min="2055" max="2055" width="11.7109375" style="5" customWidth="1"/>
    <col min="2056" max="2056" width="6.28515625" style="5" customWidth="1"/>
    <col min="2057" max="2057" width="7" style="5" customWidth="1"/>
    <col min="2058" max="2303" width="9.140625" style="5"/>
    <col min="2304" max="2305" width="11.28515625" style="5" customWidth="1"/>
    <col min="2306" max="2306" width="7" style="5" customWidth="1"/>
    <col min="2307" max="2307" width="4.42578125" style="5" customWidth="1"/>
    <col min="2308" max="2308" width="8.140625" style="5" customWidth="1"/>
    <col min="2309" max="2309" width="10.7109375" style="5" customWidth="1"/>
    <col min="2310" max="2310" width="10.140625" style="5" customWidth="1"/>
    <col min="2311" max="2311" width="11.7109375" style="5" customWidth="1"/>
    <col min="2312" max="2312" width="6.28515625" style="5" customWidth="1"/>
    <col min="2313" max="2313" width="7" style="5" customWidth="1"/>
    <col min="2314" max="2559" width="9.140625" style="5"/>
    <col min="2560" max="2561" width="11.28515625" style="5" customWidth="1"/>
    <col min="2562" max="2562" width="7" style="5" customWidth="1"/>
    <col min="2563" max="2563" width="4.42578125" style="5" customWidth="1"/>
    <col min="2564" max="2564" width="8.140625" style="5" customWidth="1"/>
    <col min="2565" max="2565" width="10.7109375" style="5" customWidth="1"/>
    <col min="2566" max="2566" width="10.140625" style="5" customWidth="1"/>
    <col min="2567" max="2567" width="11.7109375" style="5" customWidth="1"/>
    <col min="2568" max="2568" width="6.28515625" style="5" customWidth="1"/>
    <col min="2569" max="2569" width="7" style="5" customWidth="1"/>
    <col min="2570" max="2815" width="9.140625" style="5"/>
    <col min="2816" max="2817" width="11.28515625" style="5" customWidth="1"/>
    <col min="2818" max="2818" width="7" style="5" customWidth="1"/>
    <col min="2819" max="2819" width="4.42578125" style="5" customWidth="1"/>
    <col min="2820" max="2820" width="8.140625" style="5" customWidth="1"/>
    <col min="2821" max="2821" width="10.7109375" style="5" customWidth="1"/>
    <col min="2822" max="2822" width="10.140625" style="5" customWidth="1"/>
    <col min="2823" max="2823" width="11.7109375" style="5" customWidth="1"/>
    <col min="2824" max="2824" width="6.28515625" style="5" customWidth="1"/>
    <col min="2825" max="2825" width="7" style="5" customWidth="1"/>
    <col min="2826" max="3071" width="9.140625" style="5"/>
    <col min="3072" max="3073" width="11.28515625" style="5" customWidth="1"/>
    <col min="3074" max="3074" width="7" style="5" customWidth="1"/>
    <col min="3075" max="3075" width="4.42578125" style="5" customWidth="1"/>
    <col min="3076" max="3076" width="8.140625" style="5" customWidth="1"/>
    <col min="3077" max="3077" width="10.7109375" style="5" customWidth="1"/>
    <col min="3078" max="3078" width="10.140625" style="5" customWidth="1"/>
    <col min="3079" max="3079" width="11.7109375" style="5" customWidth="1"/>
    <col min="3080" max="3080" width="6.28515625" style="5" customWidth="1"/>
    <col min="3081" max="3081" width="7" style="5" customWidth="1"/>
    <col min="3082" max="3327" width="9.140625" style="5"/>
    <col min="3328" max="3329" width="11.28515625" style="5" customWidth="1"/>
    <col min="3330" max="3330" width="7" style="5" customWidth="1"/>
    <col min="3331" max="3331" width="4.42578125" style="5" customWidth="1"/>
    <col min="3332" max="3332" width="8.140625" style="5" customWidth="1"/>
    <col min="3333" max="3333" width="10.7109375" style="5" customWidth="1"/>
    <col min="3334" max="3334" width="10.140625" style="5" customWidth="1"/>
    <col min="3335" max="3335" width="11.7109375" style="5" customWidth="1"/>
    <col min="3336" max="3336" width="6.28515625" style="5" customWidth="1"/>
    <col min="3337" max="3337" width="7" style="5" customWidth="1"/>
    <col min="3338" max="3583" width="9.140625" style="5"/>
    <col min="3584" max="3585" width="11.28515625" style="5" customWidth="1"/>
    <col min="3586" max="3586" width="7" style="5" customWidth="1"/>
    <col min="3587" max="3587" width="4.42578125" style="5" customWidth="1"/>
    <col min="3588" max="3588" width="8.140625" style="5" customWidth="1"/>
    <col min="3589" max="3589" width="10.7109375" style="5" customWidth="1"/>
    <col min="3590" max="3590" width="10.140625" style="5" customWidth="1"/>
    <col min="3591" max="3591" width="11.7109375" style="5" customWidth="1"/>
    <col min="3592" max="3592" width="6.28515625" style="5" customWidth="1"/>
    <col min="3593" max="3593" width="7" style="5" customWidth="1"/>
    <col min="3594" max="3839" width="9.140625" style="5"/>
    <col min="3840" max="3841" width="11.28515625" style="5" customWidth="1"/>
    <col min="3842" max="3842" width="7" style="5" customWidth="1"/>
    <col min="3843" max="3843" width="4.42578125" style="5" customWidth="1"/>
    <col min="3844" max="3844" width="8.140625" style="5" customWidth="1"/>
    <col min="3845" max="3845" width="10.7109375" style="5" customWidth="1"/>
    <col min="3846" max="3846" width="10.140625" style="5" customWidth="1"/>
    <col min="3847" max="3847" width="11.7109375" style="5" customWidth="1"/>
    <col min="3848" max="3848" width="6.28515625" style="5" customWidth="1"/>
    <col min="3849" max="3849" width="7" style="5" customWidth="1"/>
    <col min="3850" max="4095" width="9.140625" style="5"/>
    <col min="4096" max="4097" width="11.28515625" style="5" customWidth="1"/>
    <col min="4098" max="4098" width="7" style="5" customWidth="1"/>
    <col min="4099" max="4099" width="4.42578125" style="5" customWidth="1"/>
    <col min="4100" max="4100" width="8.140625" style="5" customWidth="1"/>
    <col min="4101" max="4101" width="10.7109375" style="5" customWidth="1"/>
    <col min="4102" max="4102" width="10.140625" style="5" customWidth="1"/>
    <col min="4103" max="4103" width="11.7109375" style="5" customWidth="1"/>
    <col min="4104" max="4104" width="6.28515625" style="5" customWidth="1"/>
    <col min="4105" max="4105" width="7" style="5" customWidth="1"/>
    <col min="4106" max="4351" width="9.140625" style="5"/>
    <col min="4352" max="4353" width="11.28515625" style="5" customWidth="1"/>
    <col min="4354" max="4354" width="7" style="5" customWidth="1"/>
    <col min="4355" max="4355" width="4.42578125" style="5" customWidth="1"/>
    <col min="4356" max="4356" width="8.140625" style="5" customWidth="1"/>
    <col min="4357" max="4357" width="10.7109375" style="5" customWidth="1"/>
    <col min="4358" max="4358" width="10.140625" style="5" customWidth="1"/>
    <col min="4359" max="4359" width="11.7109375" style="5" customWidth="1"/>
    <col min="4360" max="4360" width="6.28515625" style="5" customWidth="1"/>
    <col min="4361" max="4361" width="7" style="5" customWidth="1"/>
    <col min="4362" max="4607" width="9.140625" style="5"/>
    <col min="4608" max="4609" width="11.28515625" style="5" customWidth="1"/>
    <col min="4610" max="4610" width="7" style="5" customWidth="1"/>
    <col min="4611" max="4611" width="4.42578125" style="5" customWidth="1"/>
    <col min="4612" max="4612" width="8.140625" style="5" customWidth="1"/>
    <col min="4613" max="4613" width="10.7109375" style="5" customWidth="1"/>
    <col min="4614" max="4614" width="10.140625" style="5" customWidth="1"/>
    <col min="4615" max="4615" width="11.7109375" style="5" customWidth="1"/>
    <col min="4616" max="4616" width="6.28515625" style="5" customWidth="1"/>
    <col min="4617" max="4617" width="7" style="5" customWidth="1"/>
    <col min="4618" max="4863" width="9.140625" style="5"/>
    <col min="4864" max="4865" width="11.28515625" style="5" customWidth="1"/>
    <col min="4866" max="4866" width="7" style="5" customWidth="1"/>
    <col min="4867" max="4867" width="4.42578125" style="5" customWidth="1"/>
    <col min="4868" max="4868" width="8.140625" style="5" customWidth="1"/>
    <col min="4869" max="4869" width="10.7109375" style="5" customWidth="1"/>
    <col min="4870" max="4870" width="10.140625" style="5" customWidth="1"/>
    <col min="4871" max="4871" width="11.7109375" style="5" customWidth="1"/>
    <col min="4872" max="4872" width="6.28515625" style="5" customWidth="1"/>
    <col min="4873" max="4873" width="7" style="5" customWidth="1"/>
    <col min="4874" max="5119" width="9.140625" style="5"/>
    <col min="5120" max="5121" width="11.28515625" style="5" customWidth="1"/>
    <col min="5122" max="5122" width="7" style="5" customWidth="1"/>
    <col min="5123" max="5123" width="4.42578125" style="5" customWidth="1"/>
    <col min="5124" max="5124" width="8.140625" style="5" customWidth="1"/>
    <col min="5125" max="5125" width="10.7109375" style="5" customWidth="1"/>
    <col min="5126" max="5126" width="10.140625" style="5" customWidth="1"/>
    <col min="5127" max="5127" width="11.7109375" style="5" customWidth="1"/>
    <col min="5128" max="5128" width="6.28515625" style="5" customWidth="1"/>
    <col min="5129" max="5129" width="7" style="5" customWidth="1"/>
    <col min="5130" max="5375" width="9.140625" style="5"/>
    <col min="5376" max="5377" width="11.28515625" style="5" customWidth="1"/>
    <col min="5378" max="5378" width="7" style="5" customWidth="1"/>
    <col min="5379" max="5379" width="4.42578125" style="5" customWidth="1"/>
    <col min="5380" max="5380" width="8.140625" style="5" customWidth="1"/>
    <col min="5381" max="5381" width="10.7109375" style="5" customWidth="1"/>
    <col min="5382" max="5382" width="10.140625" style="5" customWidth="1"/>
    <col min="5383" max="5383" width="11.7109375" style="5" customWidth="1"/>
    <col min="5384" max="5384" width="6.28515625" style="5" customWidth="1"/>
    <col min="5385" max="5385" width="7" style="5" customWidth="1"/>
    <col min="5386" max="5631" width="9.140625" style="5"/>
    <col min="5632" max="5633" width="11.28515625" style="5" customWidth="1"/>
    <col min="5634" max="5634" width="7" style="5" customWidth="1"/>
    <col min="5635" max="5635" width="4.42578125" style="5" customWidth="1"/>
    <col min="5636" max="5636" width="8.140625" style="5" customWidth="1"/>
    <col min="5637" max="5637" width="10.7109375" style="5" customWidth="1"/>
    <col min="5638" max="5638" width="10.140625" style="5" customWidth="1"/>
    <col min="5639" max="5639" width="11.7109375" style="5" customWidth="1"/>
    <col min="5640" max="5640" width="6.28515625" style="5" customWidth="1"/>
    <col min="5641" max="5641" width="7" style="5" customWidth="1"/>
    <col min="5642" max="5887" width="9.140625" style="5"/>
    <col min="5888" max="5889" width="11.28515625" style="5" customWidth="1"/>
    <col min="5890" max="5890" width="7" style="5" customWidth="1"/>
    <col min="5891" max="5891" width="4.42578125" style="5" customWidth="1"/>
    <col min="5892" max="5892" width="8.140625" style="5" customWidth="1"/>
    <col min="5893" max="5893" width="10.7109375" style="5" customWidth="1"/>
    <col min="5894" max="5894" width="10.140625" style="5" customWidth="1"/>
    <col min="5895" max="5895" width="11.7109375" style="5" customWidth="1"/>
    <col min="5896" max="5896" width="6.28515625" style="5" customWidth="1"/>
    <col min="5897" max="5897" width="7" style="5" customWidth="1"/>
    <col min="5898" max="6143" width="9.140625" style="5"/>
    <col min="6144" max="6145" width="11.28515625" style="5" customWidth="1"/>
    <col min="6146" max="6146" width="7" style="5" customWidth="1"/>
    <col min="6147" max="6147" width="4.42578125" style="5" customWidth="1"/>
    <col min="6148" max="6148" width="8.140625" style="5" customWidth="1"/>
    <col min="6149" max="6149" width="10.7109375" style="5" customWidth="1"/>
    <col min="6150" max="6150" width="10.140625" style="5" customWidth="1"/>
    <col min="6151" max="6151" width="11.7109375" style="5" customWidth="1"/>
    <col min="6152" max="6152" width="6.28515625" style="5" customWidth="1"/>
    <col min="6153" max="6153" width="7" style="5" customWidth="1"/>
    <col min="6154" max="6399" width="9.140625" style="5"/>
    <col min="6400" max="6401" width="11.28515625" style="5" customWidth="1"/>
    <col min="6402" max="6402" width="7" style="5" customWidth="1"/>
    <col min="6403" max="6403" width="4.42578125" style="5" customWidth="1"/>
    <col min="6404" max="6404" width="8.140625" style="5" customWidth="1"/>
    <col min="6405" max="6405" width="10.7109375" style="5" customWidth="1"/>
    <col min="6406" max="6406" width="10.140625" style="5" customWidth="1"/>
    <col min="6407" max="6407" width="11.7109375" style="5" customWidth="1"/>
    <col min="6408" max="6408" width="6.28515625" style="5" customWidth="1"/>
    <col min="6409" max="6409" width="7" style="5" customWidth="1"/>
    <col min="6410" max="6655" width="9.140625" style="5"/>
    <col min="6656" max="6657" width="11.28515625" style="5" customWidth="1"/>
    <col min="6658" max="6658" width="7" style="5" customWidth="1"/>
    <col min="6659" max="6659" width="4.42578125" style="5" customWidth="1"/>
    <col min="6660" max="6660" width="8.140625" style="5" customWidth="1"/>
    <col min="6661" max="6661" width="10.7109375" style="5" customWidth="1"/>
    <col min="6662" max="6662" width="10.140625" style="5" customWidth="1"/>
    <col min="6663" max="6663" width="11.7109375" style="5" customWidth="1"/>
    <col min="6664" max="6664" width="6.28515625" style="5" customWidth="1"/>
    <col min="6665" max="6665" width="7" style="5" customWidth="1"/>
    <col min="6666" max="6911" width="9.140625" style="5"/>
    <col min="6912" max="6913" width="11.28515625" style="5" customWidth="1"/>
    <col min="6914" max="6914" width="7" style="5" customWidth="1"/>
    <col min="6915" max="6915" width="4.42578125" style="5" customWidth="1"/>
    <col min="6916" max="6916" width="8.140625" style="5" customWidth="1"/>
    <col min="6917" max="6917" width="10.7109375" style="5" customWidth="1"/>
    <col min="6918" max="6918" width="10.140625" style="5" customWidth="1"/>
    <col min="6919" max="6919" width="11.7109375" style="5" customWidth="1"/>
    <col min="6920" max="6920" width="6.28515625" style="5" customWidth="1"/>
    <col min="6921" max="6921" width="7" style="5" customWidth="1"/>
    <col min="6922" max="7167" width="9.140625" style="5"/>
    <col min="7168" max="7169" width="11.28515625" style="5" customWidth="1"/>
    <col min="7170" max="7170" width="7" style="5" customWidth="1"/>
    <col min="7171" max="7171" width="4.42578125" style="5" customWidth="1"/>
    <col min="7172" max="7172" width="8.140625" style="5" customWidth="1"/>
    <col min="7173" max="7173" width="10.7109375" style="5" customWidth="1"/>
    <col min="7174" max="7174" width="10.140625" style="5" customWidth="1"/>
    <col min="7175" max="7175" width="11.7109375" style="5" customWidth="1"/>
    <col min="7176" max="7176" width="6.28515625" style="5" customWidth="1"/>
    <col min="7177" max="7177" width="7" style="5" customWidth="1"/>
    <col min="7178" max="7423" width="9.140625" style="5"/>
    <col min="7424" max="7425" width="11.28515625" style="5" customWidth="1"/>
    <col min="7426" max="7426" width="7" style="5" customWidth="1"/>
    <col min="7427" max="7427" width="4.42578125" style="5" customWidth="1"/>
    <col min="7428" max="7428" width="8.140625" style="5" customWidth="1"/>
    <col min="7429" max="7429" width="10.7109375" style="5" customWidth="1"/>
    <col min="7430" max="7430" width="10.140625" style="5" customWidth="1"/>
    <col min="7431" max="7431" width="11.7109375" style="5" customWidth="1"/>
    <col min="7432" max="7432" width="6.28515625" style="5" customWidth="1"/>
    <col min="7433" max="7433" width="7" style="5" customWidth="1"/>
    <col min="7434" max="7679" width="9.140625" style="5"/>
    <col min="7680" max="7681" width="11.28515625" style="5" customWidth="1"/>
    <col min="7682" max="7682" width="7" style="5" customWidth="1"/>
    <col min="7683" max="7683" width="4.42578125" style="5" customWidth="1"/>
    <col min="7684" max="7684" width="8.140625" style="5" customWidth="1"/>
    <col min="7685" max="7685" width="10.7109375" style="5" customWidth="1"/>
    <col min="7686" max="7686" width="10.140625" style="5" customWidth="1"/>
    <col min="7687" max="7687" width="11.7109375" style="5" customWidth="1"/>
    <col min="7688" max="7688" width="6.28515625" style="5" customWidth="1"/>
    <col min="7689" max="7689" width="7" style="5" customWidth="1"/>
    <col min="7690" max="7935" width="9.140625" style="5"/>
    <col min="7936" max="7937" width="11.28515625" style="5" customWidth="1"/>
    <col min="7938" max="7938" width="7" style="5" customWidth="1"/>
    <col min="7939" max="7939" width="4.42578125" style="5" customWidth="1"/>
    <col min="7940" max="7940" width="8.140625" style="5" customWidth="1"/>
    <col min="7941" max="7941" width="10.7109375" style="5" customWidth="1"/>
    <col min="7942" max="7942" width="10.140625" style="5" customWidth="1"/>
    <col min="7943" max="7943" width="11.7109375" style="5" customWidth="1"/>
    <col min="7944" max="7944" width="6.28515625" style="5" customWidth="1"/>
    <col min="7945" max="7945" width="7" style="5" customWidth="1"/>
    <col min="7946" max="8191" width="9.140625" style="5"/>
    <col min="8192" max="8193" width="11.28515625" style="5" customWidth="1"/>
    <col min="8194" max="8194" width="7" style="5" customWidth="1"/>
    <col min="8195" max="8195" width="4.42578125" style="5" customWidth="1"/>
    <col min="8196" max="8196" width="8.140625" style="5" customWidth="1"/>
    <col min="8197" max="8197" width="10.7109375" style="5" customWidth="1"/>
    <col min="8198" max="8198" width="10.140625" style="5" customWidth="1"/>
    <col min="8199" max="8199" width="11.7109375" style="5" customWidth="1"/>
    <col min="8200" max="8200" width="6.28515625" style="5" customWidth="1"/>
    <col min="8201" max="8201" width="7" style="5" customWidth="1"/>
    <col min="8202" max="8447" width="9.140625" style="5"/>
    <col min="8448" max="8449" width="11.28515625" style="5" customWidth="1"/>
    <col min="8450" max="8450" width="7" style="5" customWidth="1"/>
    <col min="8451" max="8451" width="4.42578125" style="5" customWidth="1"/>
    <col min="8452" max="8452" width="8.140625" style="5" customWidth="1"/>
    <col min="8453" max="8453" width="10.7109375" style="5" customWidth="1"/>
    <col min="8454" max="8454" width="10.140625" style="5" customWidth="1"/>
    <col min="8455" max="8455" width="11.7109375" style="5" customWidth="1"/>
    <col min="8456" max="8456" width="6.28515625" style="5" customWidth="1"/>
    <col min="8457" max="8457" width="7" style="5" customWidth="1"/>
    <col min="8458" max="8703" width="9.140625" style="5"/>
    <col min="8704" max="8705" width="11.28515625" style="5" customWidth="1"/>
    <col min="8706" max="8706" width="7" style="5" customWidth="1"/>
    <col min="8707" max="8707" width="4.42578125" style="5" customWidth="1"/>
    <col min="8708" max="8708" width="8.140625" style="5" customWidth="1"/>
    <col min="8709" max="8709" width="10.7109375" style="5" customWidth="1"/>
    <col min="8710" max="8710" width="10.140625" style="5" customWidth="1"/>
    <col min="8711" max="8711" width="11.7109375" style="5" customWidth="1"/>
    <col min="8712" max="8712" width="6.28515625" style="5" customWidth="1"/>
    <col min="8713" max="8713" width="7" style="5" customWidth="1"/>
    <col min="8714" max="8959" width="9.140625" style="5"/>
    <col min="8960" max="8961" width="11.28515625" style="5" customWidth="1"/>
    <col min="8962" max="8962" width="7" style="5" customWidth="1"/>
    <col min="8963" max="8963" width="4.42578125" style="5" customWidth="1"/>
    <col min="8964" max="8964" width="8.140625" style="5" customWidth="1"/>
    <col min="8965" max="8965" width="10.7109375" style="5" customWidth="1"/>
    <col min="8966" max="8966" width="10.140625" style="5" customWidth="1"/>
    <col min="8967" max="8967" width="11.7109375" style="5" customWidth="1"/>
    <col min="8968" max="8968" width="6.28515625" style="5" customWidth="1"/>
    <col min="8969" max="8969" width="7" style="5" customWidth="1"/>
    <col min="8970" max="9215" width="9.140625" style="5"/>
    <col min="9216" max="9217" width="11.28515625" style="5" customWidth="1"/>
    <col min="9218" max="9218" width="7" style="5" customWidth="1"/>
    <col min="9219" max="9219" width="4.42578125" style="5" customWidth="1"/>
    <col min="9220" max="9220" width="8.140625" style="5" customWidth="1"/>
    <col min="9221" max="9221" width="10.7109375" style="5" customWidth="1"/>
    <col min="9222" max="9222" width="10.140625" style="5" customWidth="1"/>
    <col min="9223" max="9223" width="11.7109375" style="5" customWidth="1"/>
    <col min="9224" max="9224" width="6.28515625" style="5" customWidth="1"/>
    <col min="9225" max="9225" width="7" style="5" customWidth="1"/>
    <col min="9226" max="9471" width="9.140625" style="5"/>
    <col min="9472" max="9473" width="11.28515625" style="5" customWidth="1"/>
    <col min="9474" max="9474" width="7" style="5" customWidth="1"/>
    <col min="9475" max="9475" width="4.42578125" style="5" customWidth="1"/>
    <col min="9476" max="9476" width="8.140625" style="5" customWidth="1"/>
    <col min="9477" max="9477" width="10.7109375" style="5" customWidth="1"/>
    <col min="9478" max="9478" width="10.140625" style="5" customWidth="1"/>
    <col min="9479" max="9479" width="11.7109375" style="5" customWidth="1"/>
    <col min="9480" max="9480" width="6.28515625" style="5" customWidth="1"/>
    <col min="9481" max="9481" width="7" style="5" customWidth="1"/>
    <col min="9482" max="9727" width="9.140625" style="5"/>
    <col min="9728" max="9729" width="11.28515625" style="5" customWidth="1"/>
    <col min="9730" max="9730" width="7" style="5" customWidth="1"/>
    <col min="9731" max="9731" width="4.42578125" style="5" customWidth="1"/>
    <col min="9732" max="9732" width="8.140625" style="5" customWidth="1"/>
    <col min="9733" max="9733" width="10.7109375" style="5" customWidth="1"/>
    <col min="9734" max="9734" width="10.140625" style="5" customWidth="1"/>
    <col min="9735" max="9735" width="11.7109375" style="5" customWidth="1"/>
    <col min="9736" max="9736" width="6.28515625" style="5" customWidth="1"/>
    <col min="9737" max="9737" width="7" style="5" customWidth="1"/>
    <col min="9738" max="9983" width="9.140625" style="5"/>
    <col min="9984" max="9985" width="11.28515625" style="5" customWidth="1"/>
    <col min="9986" max="9986" width="7" style="5" customWidth="1"/>
    <col min="9987" max="9987" width="4.42578125" style="5" customWidth="1"/>
    <col min="9988" max="9988" width="8.140625" style="5" customWidth="1"/>
    <col min="9989" max="9989" width="10.7109375" style="5" customWidth="1"/>
    <col min="9990" max="9990" width="10.140625" style="5" customWidth="1"/>
    <col min="9991" max="9991" width="11.7109375" style="5" customWidth="1"/>
    <col min="9992" max="9992" width="6.28515625" style="5" customWidth="1"/>
    <col min="9993" max="9993" width="7" style="5" customWidth="1"/>
    <col min="9994" max="10239" width="9.140625" style="5"/>
    <col min="10240" max="10241" width="11.28515625" style="5" customWidth="1"/>
    <col min="10242" max="10242" width="7" style="5" customWidth="1"/>
    <col min="10243" max="10243" width="4.42578125" style="5" customWidth="1"/>
    <col min="10244" max="10244" width="8.140625" style="5" customWidth="1"/>
    <col min="10245" max="10245" width="10.7109375" style="5" customWidth="1"/>
    <col min="10246" max="10246" width="10.140625" style="5" customWidth="1"/>
    <col min="10247" max="10247" width="11.7109375" style="5" customWidth="1"/>
    <col min="10248" max="10248" width="6.28515625" style="5" customWidth="1"/>
    <col min="10249" max="10249" width="7" style="5" customWidth="1"/>
    <col min="10250" max="10495" width="9.140625" style="5"/>
    <col min="10496" max="10497" width="11.28515625" style="5" customWidth="1"/>
    <col min="10498" max="10498" width="7" style="5" customWidth="1"/>
    <col min="10499" max="10499" width="4.42578125" style="5" customWidth="1"/>
    <col min="10500" max="10500" width="8.140625" style="5" customWidth="1"/>
    <col min="10501" max="10501" width="10.7109375" style="5" customWidth="1"/>
    <col min="10502" max="10502" width="10.140625" style="5" customWidth="1"/>
    <col min="10503" max="10503" width="11.7109375" style="5" customWidth="1"/>
    <col min="10504" max="10504" width="6.28515625" style="5" customWidth="1"/>
    <col min="10505" max="10505" width="7" style="5" customWidth="1"/>
    <col min="10506" max="10751" width="9.140625" style="5"/>
    <col min="10752" max="10753" width="11.28515625" style="5" customWidth="1"/>
    <col min="10754" max="10754" width="7" style="5" customWidth="1"/>
    <col min="10755" max="10755" width="4.42578125" style="5" customWidth="1"/>
    <col min="10756" max="10756" width="8.140625" style="5" customWidth="1"/>
    <col min="10757" max="10757" width="10.7109375" style="5" customWidth="1"/>
    <col min="10758" max="10758" width="10.140625" style="5" customWidth="1"/>
    <col min="10759" max="10759" width="11.7109375" style="5" customWidth="1"/>
    <col min="10760" max="10760" width="6.28515625" style="5" customWidth="1"/>
    <col min="10761" max="10761" width="7" style="5" customWidth="1"/>
    <col min="10762" max="11007" width="9.140625" style="5"/>
    <col min="11008" max="11009" width="11.28515625" style="5" customWidth="1"/>
    <col min="11010" max="11010" width="7" style="5" customWidth="1"/>
    <col min="11011" max="11011" width="4.42578125" style="5" customWidth="1"/>
    <col min="11012" max="11012" width="8.140625" style="5" customWidth="1"/>
    <col min="11013" max="11013" width="10.7109375" style="5" customWidth="1"/>
    <col min="11014" max="11014" width="10.140625" style="5" customWidth="1"/>
    <col min="11015" max="11015" width="11.7109375" style="5" customWidth="1"/>
    <col min="11016" max="11016" width="6.28515625" style="5" customWidth="1"/>
    <col min="11017" max="11017" width="7" style="5" customWidth="1"/>
    <col min="11018" max="11263" width="9.140625" style="5"/>
    <col min="11264" max="11265" width="11.28515625" style="5" customWidth="1"/>
    <col min="11266" max="11266" width="7" style="5" customWidth="1"/>
    <col min="11267" max="11267" width="4.42578125" style="5" customWidth="1"/>
    <col min="11268" max="11268" width="8.140625" style="5" customWidth="1"/>
    <col min="11269" max="11269" width="10.7109375" style="5" customWidth="1"/>
    <col min="11270" max="11270" width="10.140625" style="5" customWidth="1"/>
    <col min="11271" max="11271" width="11.7109375" style="5" customWidth="1"/>
    <col min="11272" max="11272" width="6.28515625" style="5" customWidth="1"/>
    <col min="11273" max="11273" width="7" style="5" customWidth="1"/>
    <col min="11274" max="11519" width="9.140625" style="5"/>
    <col min="11520" max="11521" width="11.28515625" style="5" customWidth="1"/>
    <col min="11522" max="11522" width="7" style="5" customWidth="1"/>
    <col min="11523" max="11523" width="4.42578125" style="5" customWidth="1"/>
    <col min="11524" max="11524" width="8.140625" style="5" customWidth="1"/>
    <col min="11525" max="11525" width="10.7109375" style="5" customWidth="1"/>
    <col min="11526" max="11526" width="10.140625" style="5" customWidth="1"/>
    <col min="11527" max="11527" width="11.7109375" style="5" customWidth="1"/>
    <col min="11528" max="11528" width="6.28515625" style="5" customWidth="1"/>
    <col min="11529" max="11529" width="7" style="5" customWidth="1"/>
    <col min="11530" max="11775" width="9.140625" style="5"/>
    <col min="11776" max="11777" width="11.28515625" style="5" customWidth="1"/>
    <col min="11778" max="11778" width="7" style="5" customWidth="1"/>
    <col min="11779" max="11779" width="4.42578125" style="5" customWidth="1"/>
    <col min="11780" max="11780" width="8.140625" style="5" customWidth="1"/>
    <col min="11781" max="11781" width="10.7109375" style="5" customWidth="1"/>
    <col min="11782" max="11782" width="10.140625" style="5" customWidth="1"/>
    <col min="11783" max="11783" width="11.7109375" style="5" customWidth="1"/>
    <col min="11784" max="11784" width="6.28515625" style="5" customWidth="1"/>
    <col min="11785" max="11785" width="7" style="5" customWidth="1"/>
    <col min="11786" max="12031" width="9.140625" style="5"/>
    <col min="12032" max="12033" width="11.28515625" style="5" customWidth="1"/>
    <col min="12034" max="12034" width="7" style="5" customWidth="1"/>
    <col min="12035" max="12035" width="4.42578125" style="5" customWidth="1"/>
    <col min="12036" max="12036" width="8.140625" style="5" customWidth="1"/>
    <col min="12037" max="12037" width="10.7109375" style="5" customWidth="1"/>
    <col min="12038" max="12038" width="10.140625" style="5" customWidth="1"/>
    <col min="12039" max="12039" width="11.7109375" style="5" customWidth="1"/>
    <col min="12040" max="12040" width="6.28515625" style="5" customWidth="1"/>
    <col min="12041" max="12041" width="7" style="5" customWidth="1"/>
    <col min="12042" max="12287" width="9.140625" style="5"/>
    <col min="12288" max="12289" width="11.28515625" style="5" customWidth="1"/>
    <col min="12290" max="12290" width="7" style="5" customWidth="1"/>
    <col min="12291" max="12291" width="4.42578125" style="5" customWidth="1"/>
    <col min="12292" max="12292" width="8.140625" style="5" customWidth="1"/>
    <col min="12293" max="12293" width="10.7109375" style="5" customWidth="1"/>
    <col min="12294" max="12294" width="10.140625" style="5" customWidth="1"/>
    <col min="12295" max="12295" width="11.7109375" style="5" customWidth="1"/>
    <col min="12296" max="12296" width="6.28515625" style="5" customWidth="1"/>
    <col min="12297" max="12297" width="7" style="5" customWidth="1"/>
    <col min="12298" max="12543" width="9.140625" style="5"/>
    <col min="12544" max="12545" width="11.28515625" style="5" customWidth="1"/>
    <col min="12546" max="12546" width="7" style="5" customWidth="1"/>
    <col min="12547" max="12547" width="4.42578125" style="5" customWidth="1"/>
    <col min="12548" max="12548" width="8.140625" style="5" customWidth="1"/>
    <col min="12549" max="12549" width="10.7109375" style="5" customWidth="1"/>
    <col min="12550" max="12550" width="10.140625" style="5" customWidth="1"/>
    <col min="12551" max="12551" width="11.7109375" style="5" customWidth="1"/>
    <col min="12552" max="12552" width="6.28515625" style="5" customWidth="1"/>
    <col min="12553" max="12553" width="7" style="5" customWidth="1"/>
    <col min="12554" max="12799" width="9.140625" style="5"/>
    <col min="12800" max="12801" width="11.28515625" style="5" customWidth="1"/>
    <col min="12802" max="12802" width="7" style="5" customWidth="1"/>
    <col min="12803" max="12803" width="4.42578125" style="5" customWidth="1"/>
    <col min="12804" max="12804" width="8.140625" style="5" customWidth="1"/>
    <col min="12805" max="12805" width="10.7109375" style="5" customWidth="1"/>
    <col min="12806" max="12806" width="10.140625" style="5" customWidth="1"/>
    <col min="12807" max="12807" width="11.7109375" style="5" customWidth="1"/>
    <col min="12808" max="12808" width="6.28515625" style="5" customWidth="1"/>
    <col min="12809" max="12809" width="7" style="5" customWidth="1"/>
    <col min="12810" max="13055" width="9.140625" style="5"/>
    <col min="13056" max="13057" width="11.28515625" style="5" customWidth="1"/>
    <col min="13058" max="13058" width="7" style="5" customWidth="1"/>
    <col min="13059" max="13059" width="4.42578125" style="5" customWidth="1"/>
    <col min="13060" max="13060" width="8.140625" style="5" customWidth="1"/>
    <col min="13061" max="13061" width="10.7109375" style="5" customWidth="1"/>
    <col min="13062" max="13062" width="10.140625" style="5" customWidth="1"/>
    <col min="13063" max="13063" width="11.7109375" style="5" customWidth="1"/>
    <col min="13064" max="13064" width="6.28515625" style="5" customWidth="1"/>
    <col min="13065" max="13065" width="7" style="5" customWidth="1"/>
    <col min="13066" max="13311" width="9.140625" style="5"/>
    <col min="13312" max="13313" width="11.28515625" style="5" customWidth="1"/>
    <col min="13314" max="13314" width="7" style="5" customWidth="1"/>
    <col min="13315" max="13315" width="4.42578125" style="5" customWidth="1"/>
    <col min="13316" max="13316" width="8.140625" style="5" customWidth="1"/>
    <col min="13317" max="13317" width="10.7109375" style="5" customWidth="1"/>
    <col min="13318" max="13318" width="10.140625" style="5" customWidth="1"/>
    <col min="13319" max="13319" width="11.7109375" style="5" customWidth="1"/>
    <col min="13320" max="13320" width="6.28515625" style="5" customWidth="1"/>
    <col min="13321" max="13321" width="7" style="5" customWidth="1"/>
    <col min="13322" max="13567" width="9.140625" style="5"/>
    <col min="13568" max="13569" width="11.28515625" style="5" customWidth="1"/>
    <col min="13570" max="13570" width="7" style="5" customWidth="1"/>
    <col min="13571" max="13571" width="4.42578125" style="5" customWidth="1"/>
    <col min="13572" max="13572" width="8.140625" style="5" customWidth="1"/>
    <col min="13573" max="13573" width="10.7109375" style="5" customWidth="1"/>
    <col min="13574" max="13574" width="10.140625" style="5" customWidth="1"/>
    <col min="13575" max="13575" width="11.7109375" style="5" customWidth="1"/>
    <col min="13576" max="13576" width="6.28515625" style="5" customWidth="1"/>
    <col min="13577" max="13577" width="7" style="5" customWidth="1"/>
    <col min="13578" max="13823" width="9.140625" style="5"/>
    <col min="13824" max="13825" width="11.28515625" style="5" customWidth="1"/>
    <col min="13826" max="13826" width="7" style="5" customWidth="1"/>
    <col min="13827" max="13827" width="4.42578125" style="5" customWidth="1"/>
    <col min="13828" max="13828" width="8.140625" style="5" customWidth="1"/>
    <col min="13829" max="13829" width="10.7109375" style="5" customWidth="1"/>
    <col min="13830" max="13830" width="10.140625" style="5" customWidth="1"/>
    <col min="13831" max="13831" width="11.7109375" style="5" customWidth="1"/>
    <col min="13832" max="13832" width="6.28515625" style="5" customWidth="1"/>
    <col min="13833" max="13833" width="7" style="5" customWidth="1"/>
    <col min="13834" max="14079" width="9.140625" style="5"/>
    <col min="14080" max="14081" width="11.28515625" style="5" customWidth="1"/>
    <col min="14082" max="14082" width="7" style="5" customWidth="1"/>
    <col min="14083" max="14083" width="4.42578125" style="5" customWidth="1"/>
    <col min="14084" max="14084" width="8.140625" style="5" customWidth="1"/>
    <col min="14085" max="14085" width="10.7109375" style="5" customWidth="1"/>
    <col min="14086" max="14086" width="10.140625" style="5" customWidth="1"/>
    <col min="14087" max="14087" width="11.7109375" style="5" customWidth="1"/>
    <col min="14088" max="14088" width="6.28515625" style="5" customWidth="1"/>
    <col min="14089" max="14089" width="7" style="5" customWidth="1"/>
    <col min="14090" max="14335" width="9.140625" style="5"/>
    <col min="14336" max="14337" width="11.28515625" style="5" customWidth="1"/>
    <col min="14338" max="14338" width="7" style="5" customWidth="1"/>
    <col min="14339" max="14339" width="4.42578125" style="5" customWidth="1"/>
    <col min="14340" max="14340" width="8.140625" style="5" customWidth="1"/>
    <col min="14341" max="14341" width="10.7109375" style="5" customWidth="1"/>
    <col min="14342" max="14342" width="10.140625" style="5" customWidth="1"/>
    <col min="14343" max="14343" width="11.7109375" style="5" customWidth="1"/>
    <col min="14344" max="14344" width="6.28515625" style="5" customWidth="1"/>
    <col min="14345" max="14345" width="7" style="5" customWidth="1"/>
    <col min="14346" max="14591" width="9.140625" style="5"/>
    <col min="14592" max="14593" width="11.28515625" style="5" customWidth="1"/>
    <col min="14594" max="14594" width="7" style="5" customWidth="1"/>
    <col min="14595" max="14595" width="4.42578125" style="5" customWidth="1"/>
    <col min="14596" max="14596" width="8.140625" style="5" customWidth="1"/>
    <col min="14597" max="14597" width="10.7109375" style="5" customWidth="1"/>
    <col min="14598" max="14598" width="10.140625" style="5" customWidth="1"/>
    <col min="14599" max="14599" width="11.7109375" style="5" customWidth="1"/>
    <col min="14600" max="14600" width="6.28515625" style="5" customWidth="1"/>
    <col min="14601" max="14601" width="7" style="5" customWidth="1"/>
    <col min="14602" max="14847" width="9.140625" style="5"/>
    <col min="14848" max="14849" width="11.28515625" style="5" customWidth="1"/>
    <col min="14850" max="14850" width="7" style="5" customWidth="1"/>
    <col min="14851" max="14851" width="4.42578125" style="5" customWidth="1"/>
    <col min="14852" max="14852" width="8.140625" style="5" customWidth="1"/>
    <col min="14853" max="14853" width="10.7109375" style="5" customWidth="1"/>
    <col min="14854" max="14854" width="10.140625" style="5" customWidth="1"/>
    <col min="14855" max="14855" width="11.7109375" style="5" customWidth="1"/>
    <col min="14856" max="14856" width="6.28515625" style="5" customWidth="1"/>
    <col min="14857" max="14857" width="7" style="5" customWidth="1"/>
    <col min="14858" max="15103" width="9.140625" style="5"/>
    <col min="15104" max="15105" width="11.28515625" style="5" customWidth="1"/>
    <col min="15106" max="15106" width="7" style="5" customWidth="1"/>
    <col min="15107" max="15107" width="4.42578125" style="5" customWidth="1"/>
    <col min="15108" max="15108" width="8.140625" style="5" customWidth="1"/>
    <col min="15109" max="15109" width="10.7109375" style="5" customWidth="1"/>
    <col min="15110" max="15110" width="10.140625" style="5" customWidth="1"/>
    <col min="15111" max="15111" width="11.7109375" style="5" customWidth="1"/>
    <col min="15112" max="15112" width="6.28515625" style="5" customWidth="1"/>
    <col min="15113" max="15113" width="7" style="5" customWidth="1"/>
    <col min="15114" max="15359" width="9.140625" style="5"/>
    <col min="15360" max="15361" width="11.28515625" style="5" customWidth="1"/>
    <col min="15362" max="15362" width="7" style="5" customWidth="1"/>
    <col min="15363" max="15363" width="4.42578125" style="5" customWidth="1"/>
    <col min="15364" max="15364" width="8.140625" style="5" customWidth="1"/>
    <col min="15365" max="15365" width="10.7109375" style="5" customWidth="1"/>
    <col min="15366" max="15366" width="10.140625" style="5" customWidth="1"/>
    <col min="15367" max="15367" width="11.7109375" style="5" customWidth="1"/>
    <col min="15368" max="15368" width="6.28515625" style="5" customWidth="1"/>
    <col min="15369" max="15369" width="7" style="5" customWidth="1"/>
    <col min="15370" max="15615" width="9.140625" style="5"/>
    <col min="15616" max="15617" width="11.28515625" style="5" customWidth="1"/>
    <col min="15618" max="15618" width="7" style="5" customWidth="1"/>
    <col min="15619" max="15619" width="4.42578125" style="5" customWidth="1"/>
    <col min="15620" max="15620" width="8.140625" style="5" customWidth="1"/>
    <col min="15621" max="15621" width="10.7109375" style="5" customWidth="1"/>
    <col min="15622" max="15622" width="10.140625" style="5" customWidth="1"/>
    <col min="15623" max="15623" width="11.7109375" style="5" customWidth="1"/>
    <col min="15624" max="15624" width="6.28515625" style="5" customWidth="1"/>
    <col min="15625" max="15625" width="7" style="5" customWidth="1"/>
    <col min="15626" max="15871" width="9.140625" style="5"/>
    <col min="15872" max="15873" width="11.28515625" style="5" customWidth="1"/>
    <col min="15874" max="15874" width="7" style="5" customWidth="1"/>
    <col min="15875" max="15875" width="4.42578125" style="5" customWidth="1"/>
    <col min="15876" max="15876" width="8.140625" style="5" customWidth="1"/>
    <col min="15877" max="15877" width="10.7109375" style="5" customWidth="1"/>
    <col min="15878" max="15878" width="10.140625" style="5" customWidth="1"/>
    <col min="15879" max="15879" width="11.7109375" style="5" customWidth="1"/>
    <col min="15880" max="15880" width="6.28515625" style="5" customWidth="1"/>
    <col min="15881" max="15881" width="7" style="5" customWidth="1"/>
    <col min="15882" max="16127" width="9.140625" style="5"/>
    <col min="16128" max="16129" width="11.28515625" style="5" customWidth="1"/>
    <col min="16130" max="16130" width="7" style="5" customWidth="1"/>
    <col min="16131" max="16131" width="4.42578125" style="5" customWidth="1"/>
    <col min="16132" max="16132" width="8.140625" style="5" customWidth="1"/>
    <col min="16133" max="16133" width="10.7109375" style="5" customWidth="1"/>
    <col min="16134" max="16134" width="10.140625" style="5" customWidth="1"/>
    <col min="16135" max="16135" width="11.7109375" style="5" customWidth="1"/>
    <col min="16136" max="16136" width="6.28515625" style="5" customWidth="1"/>
    <col min="16137" max="16137" width="7" style="5" customWidth="1"/>
    <col min="16138" max="16384" width="9.140625" style="5"/>
  </cols>
  <sheetData>
    <row r="1" spans="1:11" s="1" customFormat="1" ht="25.9" customHeight="1" x14ac:dyDescent="0.2">
      <c r="A1" s="1" t="s">
        <v>0</v>
      </c>
    </row>
    <row r="3" spans="1:11" s="2" customFormat="1" ht="45" x14ac:dyDescent="0.2">
      <c r="A3" s="2" t="s">
        <v>1</v>
      </c>
      <c r="B3" s="2" t="s">
        <v>2</v>
      </c>
      <c r="C3" s="2" t="s">
        <v>3</v>
      </c>
      <c r="D3" s="2" t="s">
        <v>14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1" x14ac:dyDescent="0.2">
      <c r="A4" s="3">
        <v>35.28</v>
      </c>
      <c r="B4" s="4">
        <f>100*(A4-33.07)</f>
        <v>221.00000000000009</v>
      </c>
      <c r="C4" s="5">
        <v>7.7</v>
      </c>
      <c r="D4" s="5" t="s">
        <v>11</v>
      </c>
      <c r="E4" s="6">
        <v>327</v>
      </c>
      <c r="F4" s="6">
        <f>E4*1000000</f>
        <v>327000000</v>
      </c>
      <c r="G4" s="7">
        <f>(A4-A5)/3*(F4+F5+(SQRT(F4*F5)))</f>
        <v>25919629.621690415</v>
      </c>
      <c r="H4" s="7">
        <f t="shared" ref="H4:H67" si="0">G4+H5</f>
        <v>1214118154.5196483</v>
      </c>
      <c r="I4" s="7">
        <f>H4/1000000</f>
        <v>1214.1181545196482</v>
      </c>
      <c r="J4" s="8">
        <f>H4/F4</f>
        <v>3.7128995551059583</v>
      </c>
      <c r="K4" s="5">
        <f>F4/$F$4*100</f>
        <v>100</v>
      </c>
    </row>
    <row r="5" spans="1:11" x14ac:dyDescent="0.2">
      <c r="A5" s="8">
        <v>35.200000000000003</v>
      </c>
      <c r="B5" s="4">
        <f t="shared" ref="B5:B68" si="1">100*(A5-33.07)</f>
        <v>213.00000000000026</v>
      </c>
      <c r="C5" s="5">
        <v>7.6</v>
      </c>
      <c r="E5" s="6">
        <v>321</v>
      </c>
      <c r="F5" s="6">
        <f>E5*1000000</f>
        <v>321000000</v>
      </c>
      <c r="G5" s="7">
        <f t="shared" ref="G5:G68" si="2">(A5-A6)/3*(F5+F6+(SQRT(F5*F6)))</f>
        <v>31799528.291391537</v>
      </c>
      <c r="H5" s="7">
        <f t="shared" si="0"/>
        <v>1188198524.8979578</v>
      </c>
      <c r="I5" s="7">
        <f t="shared" ref="I5:I68" si="3">H5/1000000</f>
        <v>1188.1985248979579</v>
      </c>
      <c r="J5" s="8">
        <f t="shared" ref="J5:J68" si="4">H5/F5</f>
        <v>3.7015530370652892</v>
      </c>
      <c r="K5" s="5">
        <f>F5/$F$4*100</f>
        <v>98.165137614678898</v>
      </c>
    </row>
    <row r="6" spans="1:11" x14ac:dyDescent="0.2">
      <c r="A6" s="8">
        <v>35.1</v>
      </c>
      <c r="B6" s="4">
        <f t="shared" si="1"/>
        <v>203.00000000000011</v>
      </c>
      <c r="C6" s="5">
        <v>7.5</v>
      </c>
      <c r="E6" s="6">
        <v>315</v>
      </c>
      <c r="F6" s="6">
        <f t="shared" ref="F6:F69" si="5">E6*1000000</f>
        <v>315000000</v>
      </c>
      <c r="G6" s="7">
        <f t="shared" si="2"/>
        <v>31199519.219656702</v>
      </c>
      <c r="H6" s="7">
        <f t="shared" si="0"/>
        <v>1156398996.6065662</v>
      </c>
      <c r="I6" s="7">
        <f t="shared" si="3"/>
        <v>1156.3989966065662</v>
      </c>
      <c r="J6" s="8">
        <f t="shared" si="4"/>
        <v>3.6711079257351309</v>
      </c>
      <c r="K6" s="5">
        <f t="shared" ref="K6:K69" si="6">F6/$F$4*100</f>
        <v>96.330275229357795</v>
      </c>
    </row>
    <row r="7" spans="1:11" x14ac:dyDescent="0.2">
      <c r="A7" s="3">
        <v>35</v>
      </c>
      <c r="B7" s="4">
        <f t="shared" si="1"/>
        <v>192.99999999999997</v>
      </c>
      <c r="C7" s="5">
        <v>7.4</v>
      </c>
      <c r="E7" s="6">
        <v>309</v>
      </c>
      <c r="F7" s="6">
        <f t="shared" si="5"/>
        <v>309000000</v>
      </c>
      <c r="G7" s="7">
        <f t="shared" si="2"/>
        <v>30669712.527205274</v>
      </c>
      <c r="H7" s="7">
        <f t="shared" si="0"/>
        <v>1125199477.3869095</v>
      </c>
      <c r="I7" s="7">
        <f t="shared" si="3"/>
        <v>1125.1994773869094</v>
      </c>
      <c r="J7" s="8">
        <f t="shared" si="4"/>
        <v>3.6414222569155648</v>
      </c>
      <c r="K7" s="5">
        <f t="shared" si="6"/>
        <v>94.495412844036693</v>
      </c>
    </row>
    <row r="8" spans="1:11" x14ac:dyDescent="0.2">
      <c r="A8" s="8">
        <v>34.9</v>
      </c>
      <c r="B8" s="4">
        <f t="shared" si="1"/>
        <v>182.99999999999983</v>
      </c>
      <c r="C8" s="5">
        <v>7.3</v>
      </c>
      <c r="E8" s="6">
        <v>304.39999999999998</v>
      </c>
      <c r="F8" s="6">
        <f t="shared" si="5"/>
        <v>304400000</v>
      </c>
      <c r="G8" s="7">
        <f t="shared" si="2"/>
        <v>30209708.149804085</v>
      </c>
      <c r="H8" s="7">
        <f t="shared" si="0"/>
        <v>1094529764.8597043</v>
      </c>
      <c r="I8" s="7">
        <f t="shared" si="3"/>
        <v>1094.5297648597043</v>
      </c>
      <c r="J8" s="8">
        <f t="shared" si="4"/>
        <v>3.5956956795653885</v>
      </c>
      <c r="K8" s="5">
        <f t="shared" si="6"/>
        <v>93.088685015290523</v>
      </c>
    </row>
    <row r="9" spans="1:11" x14ac:dyDescent="0.2">
      <c r="A9" s="8">
        <v>34.799999999999997</v>
      </c>
      <c r="B9" s="4">
        <f t="shared" si="1"/>
        <v>172.99999999999969</v>
      </c>
      <c r="C9" s="5">
        <v>7.2</v>
      </c>
      <c r="E9" s="6">
        <v>299.8</v>
      </c>
      <c r="F9" s="6">
        <f t="shared" si="5"/>
        <v>299800000</v>
      </c>
      <c r="G9" s="7">
        <f t="shared" si="2"/>
        <v>29749703.63702644</v>
      </c>
      <c r="H9" s="7">
        <f t="shared" si="0"/>
        <v>1064320056.7099001</v>
      </c>
      <c r="I9" s="7">
        <f t="shared" si="3"/>
        <v>1064.3200567099002</v>
      </c>
      <c r="J9" s="8">
        <f t="shared" si="4"/>
        <v>3.5501002558702472</v>
      </c>
      <c r="K9" s="5">
        <f t="shared" si="6"/>
        <v>91.681957186544338</v>
      </c>
    </row>
    <row r="10" spans="1:11" x14ac:dyDescent="0.2">
      <c r="A10" s="8">
        <v>34.700000000000003</v>
      </c>
      <c r="B10" s="4">
        <f t="shared" si="1"/>
        <v>163.00000000000026</v>
      </c>
      <c r="C10" s="5">
        <v>7.1</v>
      </c>
      <c r="E10" s="6">
        <v>295.2</v>
      </c>
      <c r="F10" s="6">
        <f t="shared" si="5"/>
        <v>295200000</v>
      </c>
      <c r="G10" s="7">
        <f t="shared" si="2"/>
        <v>29289698.98250011</v>
      </c>
      <c r="H10" s="7">
        <f t="shared" si="0"/>
        <v>1034570353.0728737</v>
      </c>
      <c r="I10" s="7">
        <f t="shared" si="3"/>
        <v>1034.5703530728738</v>
      </c>
      <c r="J10" s="8">
        <f t="shared" si="4"/>
        <v>3.5046421174555342</v>
      </c>
      <c r="K10" s="5">
        <f t="shared" si="6"/>
        <v>90.275229357798167</v>
      </c>
    </row>
    <row r="11" spans="1:11" x14ac:dyDescent="0.2">
      <c r="A11" s="8">
        <v>34.6</v>
      </c>
      <c r="B11" s="4">
        <f t="shared" si="1"/>
        <v>153.00000000000011</v>
      </c>
      <c r="C11" s="5">
        <v>7</v>
      </c>
      <c r="E11" s="6">
        <v>290.60000000000002</v>
      </c>
      <c r="F11" s="6">
        <f t="shared" si="5"/>
        <v>290600000</v>
      </c>
      <c r="G11" s="7">
        <f t="shared" si="2"/>
        <v>28829694.179433081</v>
      </c>
      <c r="H11" s="7">
        <f t="shared" si="0"/>
        <v>1005280654.0903736</v>
      </c>
      <c r="I11" s="7">
        <f t="shared" si="3"/>
        <v>1005.2806540903737</v>
      </c>
      <c r="J11" s="8">
        <f t="shared" si="4"/>
        <v>3.4593277842063785</v>
      </c>
      <c r="K11" s="5">
        <f t="shared" si="6"/>
        <v>88.868501529051997</v>
      </c>
    </row>
    <row r="12" spans="1:11" x14ac:dyDescent="0.2">
      <c r="A12" s="3">
        <v>34.5</v>
      </c>
      <c r="B12" s="4">
        <f t="shared" si="1"/>
        <v>142.99999999999997</v>
      </c>
      <c r="C12" s="5">
        <v>6.9</v>
      </c>
      <c r="E12" s="6">
        <v>286</v>
      </c>
      <c r="F12" s="6">
        <f t="shared" si="5"/>
        <v>286000000</v>
      </c>
      <c r="G12" s="7">
        <f t="shared" si="2"/>
        <v>28499941.520288248</v>
      </c>
      <c r="H12" s="7">
        <f t="shared" si="0"/>
        <v>976450959.91094053</v>
      </c>
      <c r="I12" s="7">
        <f t="shared" si="3"/>
        <v>976.45095991094058</v>
      </c>
      <c r="J12" s="8">
        <f t="shared" si="4"/>
        <v>3.4141641954927993</v>
      </c>
      <c r="K12" s="5">
        <f t="shared" si="6"/>
        <v>87.461773700305812</v>
      </c>
    </row>
    <row r="13" spans="1:11" x14ac:dyDescent="0.2">
      <c r="A13" s="8">
        <v>34.4</v>
      </c>
      <c r="B13" s="4">
        <f t="shared" si="1"/>
        <v>132.99999999999983</v>
      </c>
      <c r="C13" s="5">
        <v>6.8</v>
      </c>
      <c r="E13" s="6">
        <v>284</v>
      </c>
      <c r="F13" s="6">
        <f t="shared" si="5"/>
        <v>284000000</v>
      </c>
      <c r="G13" s="7">
        <f t="shared" si="2"/>
        <v>28299941.107001487</v>
      </c>
      <c r="H13" s="7">
        <f t="shared" si="0"/>
        <v>947951018.3906523</v>
      </c>
      <c r="I13" s="7">
        <f t="shared" si="3"/>
        <v>947.95101839065228</v>
      </c>
      <c r="J13" s="8">
        <f t="shared" si="4"/>
        <v>3.3378556985586347</v>
      </c>
      <c r="K13" s="5">
        <f t="shared" si="6"/>
        <v>86.850152905198769</v>
      </c>
    </row>
    <row r="14" spans="1:11" x14ac:dyDescent="0.2">
      <c r="A14" s="8">
        <v>34.299999999999997</v>
      </c>
      <c r="B14" s="4">
        <f t="shared" si="1"/>
        <v>122.99999999999969</v>
      </c>
      <c r="C14" s="5">
        <v>6.7</v>
      </c>
      <c r="E14" s="6">
        <v>282</v>
      </c>
      <c r="F14" s="6">
        <f t="shared" si="5"/>
        <v>282000000</v>
      </c>
      <c r="G14" s="7">
        <f t="shared" si="2"/>
        <v>28099940.687829591</v>
      </c>
      <c r="H14" s="7">
        <f t="shared" si="0"/>
        <v>919651077.28365076</v>
      </c>
      <c r="I14" s="7">
        <f t="shared" si="3"/>
        <v>919.65107728365081</v>
      </c>
      <c r="J14" s="8">
        <f t="shared" si="4"/>
        <v>3.2611740329207475</v>
      </c>
      <c r="K14" s="5">
        <f t="shared" si="6"/>
        <v>86.238532110091754</v>
      </c>
    </row>
    <row r="15" spans="1:11" x14ac:dyDescent="0.2">
      <c r="A15" s="8">
        <v>34.200000000000003</v>
      </c>
      <c r="B15" s="4">
        <f t="shared" si="1"/>
        <v>113.00000000000026</v>
      </c>
      <c r="C15" s="5">
        <v>6.6</v>
      </c>
      <c r="E15" s="6">
        <v>280</v>
      </c>
      <c r="F15" s="6">
        <f t="shared" si="5"/>
        <v>280000000</v>
      </c>
      <c r="G15" s="7">
        <f t="shared" si="2"/>
        <v>27899940.262652025</v>
      </c>
      <c r="H15" s="7">
        <f t="shared" si="0"/>
        <v>891551136.59582114</v>
      </c>
      <c r="I15" s="7">
        <f t="shared" si="3"/>
        <v>891.55113659582116</v>
      </c>
      <c r="J15" s="8">
        <f t="shared" si="4"/>
        <v>3.1841112021279327</v>
      </c>
      <c r="K15" s="5">
        <f t="shared" si="6"/>
        <v>85.62691131498471</v>
      </c>
    </row>
    <row r="16" spans="1:11" x14ac:dyDescent="0.2">
      <c r="A16" s="8">
        <v>34.1</v>
      </c>
      <c r="B16" s="4">
        <f t="shared" si="1"/>
        <v>103.00000000000011</v>
      </c>
      <c r="C16" s="5">
        <v>6.5</v>
      </c>
      <c r="E16" s="6">
        <v>278</v>
      </c>
      <c r="F16" s="6">
        <f t="shared" si="5"/>
        <v>278000000</v>
      </c>
      <c r="G16" s="7">
        <f t="shared" si="2"/>
        <v>27699939.831332631</v>
      </c>
      <c r="H16" s="7">
        <f t="shared" si="0"/>
        <v>863651196.3331691</v>
      </c>
      <c r="I16" s="7">
        <f t="shared" si="3"/>
        <v>863.65119633316908</v>
      </c>
      <c r="J16" s="8">
        <f t="shared" si="4"/>
        <v>3.106658979615716</v>
      </c>
      <c r="K16" s="5">
        <f t="shared" si="6"/>
        <v>85.015290519877666</v>
      </c>
    </row>
    <row r="17" spans="1:11" x14ac:dyDescent="0.2">
      <c r="A17" s="3">
        <v>34</v>
      </c>
      <c r="B17" s="4">
        <f t="shared" si="1"/>
        <v>92.999999999999972</v>
      </c>
      <c r="C17" s="5">
        <v>6.4</v>
      </c>
      <c r="E17" s="6">
        <v>276</v>
      </c>
      <c r="F17" s="6">
        <f t="shared" si="5"/>
        <v>276000000</v>
      </c>
      <c r="G17" s="7">
        <f t="shared" si="2"/>
        <v>27509950.92680474</v>
      </c>
      <c r="H17" s="7">
        <f t="shared" si="0"/>
        <v>835951256.50183642</v>
      </c>
      <c r="I17" s="7">
        <f t="shared" si="3"/>
        <v>835.95125650183638</v>
      </c>
      <c r="J17" s="8">
        <f t="shared" si="4"/>
        <v>3.0288089003689724</v>
      </c>
      <c r="K17" s="5">
        <f t="shared" si="6"/>
        <v>84.403669724770651</v>
      </c>
    </row>
    <row r="18" spans="1:11" x14ac:dyDescent="0.2">
      <c r="A18" s="8">
        <v>33.9</v>
      </c>
      <c r="B18" s="4">
        <f t="shared" si="1"/>
        <v>82.999999999999829</v>
      </c>
      <c r="C18" s="5">
        <v>6.3</v>
      </c>
      <c r="E18" s="6">
        <v>274.2</v>
      </c>
      <c r="F18" s="6">
        <f t="shared" si="5"/>
        <v>274200000</v>
      </c>
      <c r="G18" s="7">
        <f t="shared" si="2"/>
        <v>27329950.603598632</v>
      </c>
      <c r="H18" s="7">
        <f t="shared" si="0"/>
        <v>808441305.57503164</v>
      </c>
      <c r="I18" s="7">
        <f t="shared" si="3"/>
        <v>808.44130557503161</v>
      </c>
      <c r="J18" s="8">
        <f t="shared" si="4"/>
        <v>2.9483636235413262</v>
      </c>
      <c r="K18" s="5">
        <f t="shared" si="6"/>
        <v>83.853211009174316</v>
      </c>
    </row>
    <row r="19" spans="1:11" x14ac:dyDescent="0.2">
      <c r="A19" s="8">
        <v>33.799999999999997</v>
      </c>
      <c r="B19" s="4">
        <f t="shared" si="1"/>
        <v>72.999999999999687</v>
      </c>
      <c r="C19" s="5">
        <v>6.2</v>
      </c>
      <c r="E19" s="6">
        <v>272.39999999999998</v>
      </c>
      <c r="F19" s="6">
        <f t="shared" si="5"/>
        <v>272400000</v>
      </c>
      <c r="G19" s="7">
        <f t="shared" si="2"/>
        <v>27149950.276104949</v>
      </c>
      <c r="H19" s="7">
        <f t="shared" si="0"/>
        <v>781111354.97143304</v>
      </c>
      <c r="I19" s="7">
        <f t="shared" si="3"/>
        <v>781.111354971433</v>
      </c>
      <c r="J19" s="8">
        <f t="shared" si="4"/>
        <v>2.8675159874134839</v>
      </c>
      <c r="K19" s="5">
        <f t="shared" si="6"/>
        <v>83.302752293577981</v>
      </c>
    </row>
    <row r="20" spans="1:11" x14ac:dyDescent="0.2">
      <c r="A20" s="9">
        <v>33.700000000000003</v>
      </c>
      <c r="B20" s="10">
        <f t="shared" si="1"/>
        <v>63.000000000000256</v>
      </c>
      <c r="C20" s="11">
        <v>6.1</v>
      </c>
      <c r="D20" s="11" t="s">
        <v>12</v>
      </c>
      <c r="E20" s="12">
        <v>270.60000000000002</v>
      </c>
      <c r="F20" s="12">
        <f t="shared" si="5"/>
        <v>270600000</v>
      </c>
      <c r="G20" s="13">
        <f t="shared" si="2"/>
        <v>26969949.944243677</v>
      </c>
      <c r="H20" s="13">
        <f t="shared" si="0"/>
        <v>753961404.69532812</v>
      </c>
      <c r="I20" s="13">
        <f t="shared" si="3"/>
        <v>753.96140469532816</v>
      </c>
      <c r="J20" s="9">
        <f t="shared" si="4"/>
        <v>2.7862579626582709</v>
      </c>
      <c r="K20" s="11">
        <f t="shared" si="6"/>
        <v>82.752293577981646</v>
      </c>
    </row>
    <row r="21" spans="1:11" x14ac:dyDescent="0.2">
      <c r="A21" s="8">
        <v>33.6</v>
      </c>
      <c r="B21" s="4">
        <f t="shared" si="1"/>
        <v>53.000000000000114</v>
      </c>
      <c r="C21" s="5">
        <v>6</v>
      </c>
      <c r="E21" s="6">
        <v>268.8</v>
      </c>
      <c r="F21" s="6">
        <f t="shared" si="5"/>
        <v>268800000</v>
      </c>
      <c r="G21" s="7">
        <f t="shared" si="2"/>
        <v>26789949.607920907</v>
      </c>
      <c r="H21" s="7">
        <f t="shared" si="0"/>
        <v>726991454.75108445</v>
      </c>
      <c r="I21" s="7">
        <f t="shared" si="3"/>
        <v>726.99145475108446</v>
      </c>
      <c r="J21" s="8">
        <f t="shared" si="4"/>
        <v>2.7045813048775464</v>
      </c>
      <c r="K21" s="5">
        <f t="shared" si="6"/>
        <v>82.201834862385326</v>
      </c>
    </row>
    <row r="22" spans="1:11" x14ac:dyDescent="0.2">
      <c r="A22" s="3">
        <v>33.5</v>
      </c>
      <c r="B22" s="4">
        <f t="shared" si="1"/>
        <v>42.999999999999972</v>
      </c>
      <c r="C22" s="8">
        <v>5.9</v>
      </c>
      <c r="E22" s="6">
        <v>267</v>
      </c>
      <c r="F22" s="6">
        <f t="shared" si="5"/>
        <v>267000000</v>
      </c>
      <c r="G22" s="7">
        <f t="shared" si="2"/>
        <v>26619959.929787185</v>
      </c>
      <c r="H22" s="7">
        <f t="shared" si="0"/>
        <v>700201505.14316356</v>
      </c>
      <c r="I22" s="7">
        <f t="shared" si="3"/>
        <v>700.20150514316356</v>
      </c>
      <c r="J22" s="8">
        <f t="shared" si="4"/>
        <v>2.6224775473526725</v>
      </c>
      <c r="K22" s="5">
        <f t="shared" si="6"/>
        <v>81.651376146788991</v>
      </c>
    </row>
    <row r="23" spans="1:11" x14ac:dyDescent="0.2">
      <c r="A23" s="8">
        <v>33.4</v>
      </c>
      <c r="B23" s="4">
        <f t="shared" si="1"/>
        <v>32.999999999999829</v>
      </c>
      <c r="C23" s="8">
        <v>5.8</v>
      </c>
      <c r="E23" s="6">
        <v>265.39999999999998</v>
      </c>
      <c r="F23" s="6">
        <f t="shared" si="5"/>
        <v>265399999.99999997</v>
      </c>
      <c r="G23" s="7">
        <f t="shared" si="2"/>
        <v>26459959.687486984</v>
      </c>
      <c r="H23" s="7">
        <f t="shared" si="0"/>
        <v>673581545.2133764</v>
      </c>
      <c r="I23" s="7">
        <f t="shared" si="3"/>
        <v>673.58154521337644</v>
      </c>
      <c r="J23" s="8">
        <f t="shared" si="4"/>
        <v>2.53798622913857</v>
      </c>
      <c r="K23" s="5">
        <f t="shared" si="6"/>
        <v>81.16207951070335</v>
      </c>
    </row>
    <row r="24" spans="1:11" x14ac:dyDescent="0.2">
      <c r="A24" s="8">
        <v>33.299999999999997</v>
      </c>
      <c r="B24" s="4">
        <f t="shared" si="1"/>
        <v>22.999999999999687</v>
      </c>
      <c r="C24" s="8">
        <v>5.7</v>
      </c>
      <c r="E24" s="6">
        <v>263.8</v>
      </c>
      <c r="F24" s="6">
        <f t="shared" si="5"/>
        <v>263800000</v>
      </c>
      <c r="G24" s="7">
        <f t="shared" si="2"/>
        <v>26299959.442236751</v>
      </c>
      <c r="H24" s="7">
        <f t="shared" si="0"/>
        <v>647121585.5258894</v>
      </c>
      <c r="I24" s="7">
        <f t="shared" si="3"/>
        <v>647.12158552588937</v>
      </c>
      <c r="J24" s="8">
        <f t="shared" si="4"/>
        <v>2.4530765182937428</v>
      </c>
      <c r="K24" s="5">
        <f t="shared" si="6"/>
        <v>80.672782874617738</v>
      </c>
    </row>
    <row r="25" spans="1:11" x14ac:dyDescent="0.2">
      <c r="A25" s="8">
        <v>33.200000000000003</v>
      </c>
      <c r="B25" s="4">
        <f t="shared" si="1"/>
        <v>13.000000000000256</v>
      </c>
      <c r="C25" s="8">
        <v>5.6</v>
      </c>
      <c r="E25" s="6">
        <v>262.2</v>
      </c>
      <c r="F25" s="6">
        <f t="shared" si="5"/>
        <v>262200000</v>
      </c>
      <c r="G25" s="7">
        <f t="shared" si="2"/>
        <v>26139959.193987962</v>
      </c>
      <c r="H25" s="7">
        <f t="shared" si="0"/>
        <v>620821626.08365262</v>
      </c>
      <c r="I25" s="7">
        <f t="shared" si="3"/>
        <v>620.82162608365263</v>
      </c>
      <c r="J25" s="8">
        <f t="shared" si="4"/>
        <v>2.3677407554677825</v>
      </c>
      <c r="K25" s="5">
        <f t="shared" si="6"/>
        <v>80.183486238532112</v>
      </c>
    </row>
    <row r="26" spans="1:11" x14ac:dyDescent="0.2">
      <c r="A26" s="8">
        <v>33.1</v>
      </c>
      <c r="B26" s="4">
        <f t="shared" si="1"/>
        <v>3.0000000000001137</v>
      </c>
      <c r="C26" s="8">
        <v>5.5</v>
      </c>
      <c r="E26" s="6">
        <v>260.60000000000002</v>
      </c>
      <c r="F26" s="6">
        <f t="shared" si="5"/>
        <v>260600000.00000003</v>
      </c>
      <c r="G26" s="7">
        <f t="shared" si="2"/>
        <v>25979958.942679536</v>
      </c>
      <c r="H26" s="7">
        <f t="shared" si="0"/>
        <v>594681666.88966465</v>
      </c>
      <c r="I26" s="7">
        <f t="shared" si="3"/>
        <v>594.6816668896646</v>
      </c>
      <c r="J26" s="8">
        <f t="shared" si="4"/>
        <v>2.2819710932066943</v>
      </c>
      <c r="K26" s="5">
        <f t="shared" si="6"/>
        <v>79.6941896024465</v>
      </c>
    </row>
    <row r="27" spans="1:11" x14ac:dyDescent="0.2">
      <c r="A27" s="3">
        <v>33</v>
      </c>
      <c r="B27" s="4">
        <f t="shared" si="1"/>
        <v>-7.0000000000000284</v>
      </c>
      <c r="C27" s="8">
        <v>5.4</v>
      </c>
      <c r="E27" s="6">
        <v>259</v>
      </c>
      <c r="F27" s="6">
        <f t="shared" si="5"/>
        <v>259000000</v>
      </c>
      <c r="G27" s="7">
        <f t="shared" si="2"/>
        <v>25789921.803961646</v>
      </c>
      <c r="H27" s="7">
        <f t="shared" si="0"/>
        <v>568701707.94698513</v>
      </c>
      <c r="I27" s="7">
        <f t="shared" si="3"/>
        <v>568.70170794698515</v>
      </c>
      <c r="J27" s="8">
        <f t="shared" si="4"/>
        <v>2.1957594901427999</v>
      </c>
      <c r="K27" s="5">
        <f t="shared" si="6"/>
        <v>79.204892966360845</v>
      </c>
    </row>
    <row r="28" spans="1:11" x14ac:dyDescent="0.2">
      <c r="A28" s="8">
        <v>32.9</v>
      </c>
      <c r="B28" s="4">
        <f t="shared" si="1"/>
        <v>-17.000000000000171</v>
      </c>
      <c r="C28" s="8">
        <v>5.3</v>
      </c>
      <c r="E28" s="6">
        <v>256.8</v>
      </c>
      <c r="F28" s="6">
        <f t="shared" si="5"/>
        <v>256800000</v>
      </c>
      <c r="G28" s="7">
        <f t="shared" si="2"/>
        <v>25569921.131169815</v>
      </c>
      <c r="H28" s="7">
        <f t="shared" si="0"/>
        <v>542911786.14302349</v>
      </c>
      <c r="I28" s="7">
        <f t="shared" si="3"/>
        <v>542.91178614302351</v>
      </c>
      <c r="J28" s="8">
        <f t="shared" si="4"/>
        <v>2.114142469404297</v>
      </c>
      <c r="K28" s="5">
        <f t="shared" si="6"/>
        <v>78.532110091743121</v>
      </c>
    </row>
    <row r="29" spans="1:11" x14ac:dyDescent="0.2">
      <c r="A29" s="8">
        <v>32.799999999999997</v>
      </c>
      <c r="B29" s="4">
        <f t="shared" si="1"/>
        <v>-27.000000000000313</v>
      </c>
      <c r="C29" s="8">
        <v>5.2</v>
      </c>
      <c r="E29" s="6">
        <v>254.6</v>
      </c>
      <c r="F29" s="6">
        <f t="shared" si="5"/>
        <v>254600000</v>
      </c>
      <c r="G29" s="7">
        <f t="shared" si="2"/>
        <v>25349920.446698368</v>
      </c>
      <c r="H29" s="7">
        <f t="shared" si="0"/>
        <v>517341865.01185364</v>
      </c>
      <c r="I29" s="7">
        <f t="shared" si="3"/>
        <v>517.34186501185366</v>
      </c>
      <c r="J29" s="8">
        <f t="shared" si="4"/>
        <v>2.0319790456082232</v>
      </c>
      <c r="K29" s="5">
        <f t="shared" si="6"/>
        <v>77.859327217125383</v>
      </c>
    </row>
    <row r="30" spans="1:11" x14ac:dyDescent="0.2">
      <c r="A30" s="8">
        <v>32.700000000000003</v>
      </c>
      <c r="B30" s="4">
        <f t="shared" si="1"/>
        <v>-36.999999999999744</v>
      </c>
      <c r="C30" s="8">
        <v>5.0999999999999996</v>
      </c>
      <c r="E30" s="6">
        <v>252.4</v>
      </c>
      <c r="F30" s="6">
        <f t="shared" si="5"/>
        <v>252400000</v>
      </c>
      <c r="G30" s="7">
        <f t="shared" si="2"/>
        <v>25129919.750246011</v>
      </c>
      <c r="H30" s="7">
        <f t="shared" si="0"/>
        <v>491991944.56515527</v>
      </c>
      <c r="I30" s="7">
        <f t="shared" si="3"/>
        <v>491.99194456515528</v>
      </c>
      <c r="J30" s="8">
        <f t="shared" si="4"/>
        <v>1.949254930923753</v>
      </c>
      <c r="K30" s="5">
        <f t="shared" si="6"/>
        <v>77.186544342507645</v>
      </c>
    </row>
    <row r="31" spans="1:11" x14ac:dyDescent="0.2">
      <c r="A31" s="8">
        <v>32.6</v>
      </c>
      <c r="B31" s="4">
        <f t="shared" si="1"/>
        <v>-46.999999999999886</v>
      </c>
      <c r="C31" s="8">
        <v>5</v>
      </c>
      <c r="E31" s="6">
        <v>250.2</v>
      </c>
      <c r="F31" s="6">
        <f t="shared" si="5"/>
        <v>250200000</v>
      </c>
      <c r="G31" s="7">
        <f t="shared" si="2"/>
        <v>24909919.041489791</v>
      </c>
      <c r="H31" s="7">
        <f t="shared" si="0"/>
        <v>466862024.81490928</v>
      </c>
      <c r="I31" s="7">
        <f t="shared" si="3"/>
        <v>466.86202481490926</v>
      </c>
      <c r="J31" s="8">
        <f t="shared" si="4"/>
        <v>1.8659553349916438</v>
      </c>
      <c r="K31" s="5">
        <f t="shared" si="6"/>
        <v>76.513761467889907</v>
      </c>
    </row>
    <row r="32" spans="1:11" x14ac:dyDescent="0.2">
      <c r="A32" s="3">
        <v>32.5</v>
      </c>
      <c r="B32" s="4">
        <f t="shared" si="1"/>
        <v>-57.000000000000028</v>
      </c>
      <c r="C32" s="8">
        <v>4.9000000000000004</v>
      </c>
      <c r="E32" s="6">
        <v>248</v>
      </c>
      <c r="F32" s="6">
        <f t="shared" si="5"/>
        <v>248000000</v>
      </c>
      <c r="G32" s="7">
        <f t="shared" si="2"/>
        <v>24639826.838001799</v>
      </c>
      <c r="H32" s="7">
        <f t="shared" si="0"/>
        <v>441952105.7734195</v>
      </c>
      <c r="I32" s="7">
        <f t="shared" si="3"/>
        <v>441.95210577341948</v>
      </c>
      <c r="J32" s="8">
        <f t="shared" si="4"/>
        <v>1.7820649426347561</v>
      </c>
      <c r="K32" s="5">
        <f t="shared" si="6"/>
        <v>75.840978593272169</v>
      </c>
    </row>
    <row r="33" spans="1:11" x14ac:dyDescent="0.2">
      <c r="A33" s="8">
        <v>32.4</v>
      </c>
      <c r="B33" s="4">
        <f t="shared" si="1"/>
        <v>-67.000000000000171</v>
      </c>
      <c r="C33" s="8">
        <v>4.8</v>
      </c>
      <c r="E33" s="6">
        <v>244.8</v>
      </c>
      <c r="F33" s="6">
        <f t="shared" si="5"/>
        <v>244800000</v>
      </c>
      <c r="G33" s="7">
        <f t="shared" si="2"/>
        <v>24319824.559505451</v>
      </c>
      <c r="H33" s="7">
        <f t="shared" si="0"/>
        <v>417312278.93541771</v>
      </c>
      <c r="I33" s="7">
        <f t="shared" si="3"/>
        <v>417.31227893541774</v>
      </c>
      <c r="J33" s="8">
        <f t="shared" si="4"/>
        <v>1.7047070217950069</v>
      </c>
      <c r="K33" s="5">
        <f t="shared" si="6"/>
        <v>74.862385321100916</v>
      </c>
    </row>
    <row r="34" spans="1:11" x14ac:dyDescent="0.2">
      <c r="A34" s="8">
        <v>32.299999999999997</v>
      </c>
      <c r="B34" s="4">
        <f t="shared" si="1"/>
        <v>-77.000000000000313</v>
      </c>
      <c r="C34" s="8">
        <v>4.7</v>
      </c>
      <c r="E34" s="6">
        <v>241.6</v>
      </c>
      <c r="F34" s="6">
        <f t="shared" si="5"/>
        <v>241600000</v>
      </c>
      <c r="G34" s="7">
        <f t="shared" si="2"/>
        <v>23999822.220245507</v>
      </c>
      <c r="H34" s="7">
        <f t="shared" si="0"/>
        <v>392992454.37591225</v>
      </c>
      <c r="I34" s="7">
        <f t="shared" si="3"/>
        <v>392.99245437591225</v>
      </c>
      <c r="J34" s="8">
        <f t="shared" si="4"/>
        <v>1.6266243972512924</v>
      </c>
      <c r="K34" s="5">
        <f t="shared" si="6"/>
        <v>73.883792048929664</v>
      </c>
    </row>
    <row r="35" spans="1:11" x14ac:dyDescent="0.2">
      <c r="A35" s="8">
        <v>32.200000000000003</v>
      </c>
      <c r="B35" s="4">
        <f t="shared" si="1"/>
        <v>-86.999999999999744</v>
      </c>
      <c r="C35" s="8">
        <v>4.5999999999999996</v>
      </c>
      <c r="E35" s="6">
        <v>238.4</v>
      </c>
      <c r="F35" s="6">
        <f t="shared" si="5"/>
        <v>238400000</v>
      </c>
      <c r="G35" s="7">
        <f t="shared" si="2"/>
        <v>23679819.81776363</v>
      </c>
      <c r="H35" s="7">
        <f t="shared" si="0"/>
        <v>368992632.15566677</v>
      </c>
      <c r="I35" s="7">
        <f t="shared" si="3"/>
        <v>368.99263215566674</v>
      </c>
      <c r="J35" s="8">
        <f t="shared" si="4"/>
        <v>1.5477878865590049</v>
      </c>
      <c r="K35" s="5">
        <f t="shared" si="6"/>
        <v>72.905198776758411</v>
      </c>
    </row>
    <row r="36" spans="1:11" x14ac:dyDescent="0.2">
      <c r="A36" s="8">
        <v>32.1</v>
      </c>
      <c r="B36" s="4">
        <f t="shared" si="1"/>
        <v>-96.999999999999886</v>
      </c>
      <c r="C36" s="8">
        <v>4.5</v>
      </c>
      <c r="D36" s="5" t="s">
        <v>13</v>
      </c>
      <c r="E36" s="6">
        <v>235.2</v>
      </c>
      <c r="F36" s="6">
        <f t="shared" si="5"/>
        <v>235200000</v>
      </c>
      <c r="G36" s="7">
        <f t="shared" si="2"/>
        <v>23359817.349456303</v>
      </c>
      <c r="H36" s="7">
        <f t="shared" si="0"/>
        <v>345312812.33790314</v>
      </c>
      <c r="I36" s="7">
        <f t="shared" si="3"/>
        <v>345.31281233790315</v>
      </c>
      <c r="J36" s="8">
        <f t="shared" si="4"/>
        <v>1.4681667191237378</v>
      </c>
      <c r="K36" s="5">
        <f t="shared" si="6"/>
        <v>71.926605504587158</v>
      </c>
    </row>
    <row r="37" spans="1:11" x14ac:dyDescent="0.2">
      <c r="A37" s="3">
        <v>32</v>
      </c>
      <c r="B37" s="4">
        <f t="shared" si="1"/>
        <v>-107.00000000000003</v>
      </c>
      <c r="C37" s="8">
        <v>4.4000000000000004</v>
      </c>
      <c r="E37" s="6">
        <v>232</v>
      </c>
      <c r="F37" s="6">
        <f t="shared" si="5"/>
        <v>232000000</v>
      </c>
      <c r="G37" s="7">
        <f t="shared" si="2"/>
        <v>22929470.108104199</v>
      </c>
      <c r="H37" s="7">
        <f t="shared" si="0"/>
        <v>321952994.98844683</v>
      </c>
      <c r="I37" s="7">
        <f t="shared" si="3"/>
        <v>321.95299498844685</v>
      </c>
      <c r="J37" s="8">
        <f t="shared" si="4"/>
        <v>1.3877284266743397</v>
      </c>
      <c r="K37" s="5">
        <f t="shared" si="6"/>
        <v>70.948012232415905</v>
      </c>
    </row>
    <row r="38" spans="1:11" x14ac:dyDescent="0.2">
      <c r="A38" s="8">
        <v>31.9</v>
      </c>
      <c r="B38" s="4">
        <f t="shared" si="1"/>
        <v>-117.00000000000017</v>
      </c>
      <c r="C38" s="8">
        <v>4.3</v>
      </c>
      <c r="E38" s="6">
        <v>226.6</v>
      </c>
      <c r="F38" s="6">
        <f t="shared" si="5"/>
        <v>226600000</v>
      </c>
      <c r="G38" s="7">
        <f t="shared" si="2"/>
        <v>22389457.327300079</v>
      </c>
      <c r="H38" s="7">
        <f t="shared" si="0"/>
        <v>299023524.8803426</v>
      </c>
      <c r="I38" s="7">
        <f t="shared" si="3"/>
        <v>299.02352488034262</v>
      </c>
      <c r="J38" s="8">
        <f t="shared" si="4"/>
        <v>1.3196095537526151</v>
      </c>
      <c r="K38" s="5">
        <f t="shared" si="6"/>
        <v>69.296636085626901</v>
      </c>
    </row>
    <row r="39" spans="1:11" x14ac:dyDescent="0.2">
      <c r="A39" s="8">
        <v>31.8</v>
      </c>
      <c r="B39" s="4">
        <f t="shared" si="1"/>
        <v>-126.99999999999996</v>
      </c>
      <c r="C39" s="8">
        <v>4.2</v>
      </c>
      <c r="E39" s="6">
        <v>221.2</v>
      </c>
      <c r="F39" s="6">
        <f t="shared" si="5"/>
        <v>221200000</v>
      </c>
      <c r="G39" s="7">
        <f t="shared" si="2"/>
        <v>21849443.914698418</v>
      </c>
      <c r="H39" s="7">
        <f t="shared" si="0"/>
        <v>276634067.55304253</v>
      </c>
      <c r="I39" s="7">
        <f t="shared" si="3"/>
        <v>276.63406755304254</v>
      </c>
      <c r="J39" s="8">
        <f t="shared" si="4"/>
        <v>1.2506060920119464</v>
      </c>
      <c r="K39" s="5">
        <f t="shared" si="6"/>
        <v>67.645259938837924</v>
      </c>
    </row>
    <row r="40" spans="1:11" x14ac:dyDescent="0.2">
      <c r="A40" s="8">
        <v>31.7</v>
      </c>
      <c r="B40" s="4">
        <f t="shared" si="1"/>
        <v>-137.00000000000011</v>
      </c>
      <c r="C40" s="8">
        <v>4.0999999999999996</v>
      </c>
      <c r="E40" s="6">
        <v>215.8</v>
      </c>
      <c r="F40" s="6">
        <f t="shared" si="5"/>
        <v>215800000</v>
      </c>
      <c r="G40" s="7">
        <f t="shared" si="2"/>
        <v>21309429.822258864</v>
      </c>
      <c r="H40" s="7">
        <f t="shared" si="0"/>
        <v>254784623.63834411</v>
      </c>
      <c r="I40" s="7">
        <f t="shared" si="3"/>
        <v>254.7846236383441</v>
      </c>
      <c r="J40" s="8">
        <f t="shared" si="4"/>
        <v>1.1806516387319004</v>
      </c>
      <c r="K40" s="5">
        <f t="shared" si="6"/>
        <v>65.993883792048933</v>
      </c>
    </row>
    <row r="41" spans="1:11" x14ac:dyDescent="0.2">
      <c r="A41" s="8">
        <v>31.6</v>
      </c>
      <c r="B41" s="4">
        <f t="shared" si="1"/>
        <v>-146.99999999999989</v>
      </c>
      <c r="C41" s="8">
        <v>4</v>
      </c>
      <c r="E41" s="6">
        <v>210.4</v>
      </c>
      <c r="F41" s="6">
        <f t="shared" si="5"/>
        <v>210400000</v>
      </c>
      <c r="G41" s="7">
        <f t="shared" si="2"/>
        <v>20769414.996950567</v>
      </c>
      <c r="H41" s="7">
        <f t="shared" si="0"/>
        <v>233475193.81608525</v>
      </c>
      <c r="I41" s="7">
        <f t="shared" si="3"/>
        <v>233.47519381608524</v>
      </c>
      <c r="J41" s="8">
        <f t="shared" si="4"/>
        <v>1.1096729744110516</v>
      </c>
      <c r="K41" s="5">
        <f t="shared" si="6"/>
        <v>64.342507645259943</v>
      </c>
    </row>
    <row r="42" spans="1:11" x14ac:dyDescent="0.2">
      <c r="A42" s="3">
        <v>31.5</v>
      </c>
      <c r="B42" s="4">
        <f t="shared" si="1"/>
        <v>-157.00000000000003</v>
      </c>
      <c r="C42" s="8">
        <v>3.9</v>
      </c>
      <c r="E42" s="6">
        <v>205</v>
      </c>
      <c r="F42" s="6">
        <f t="shared" si="5"/>
        <v>205000000</v>
      </c>
      <c r="G42" s="7">
        <f t="shared" si="2"/>
        <v>20118803.736917049</v>
      </c>
      <c r="H42" s="7">
        <f t="shared" si="0"/>
        <v>212705778.81913468</v>
      </c>
      <c r="I42" s="7">
        <f t="shared" si="3"/>
        <v>212.70577881913468</v>
      </c>
      <c r="J42" s="8">
        <f t="shared" si="4"/>
        <v>1.0375891649713886</v>
      </c>
      <c r="K42" s="5">
        <f t="shared" si="6"/>
        <v>62.691131498470952</v>
      </c>
    </row>
    <row r="43" spans="1:11" x14ac:dyDescent="0.2">
      <c r="A43" s="8">
        <v>31.4</v>
      </c>
      <c r="B43" s="4">
        <f t="shared" si="1"/>
        <v>-167.00000000000017</v>
      </c>
      <c r="C43" s="8">
        <v>3.8</v>
      </c>
      <c r="E43" s="6">
        <v>197.4</v>
      </c>
      <c r="F43" s="6">
        <f t="shared" si="5"/>
        <v>197400000</v>
      </c>
      <c r="G43" s="7">
        <f t="shared" si="2"/>
        <v>19358756.76729773</v>
      </c>
      <c r="H43" s="7">
        <f t="shared" si="0"/>
        <v>192586975.08221763</v>
      </c>
      <c r="I43" s="7">
        <f t="shared" si="3"/>
        <v>192.58697508221763</v>
      </c>
      <c r="J43" s="8">
        <f t="shared" si="4"/>
        <v>0.97561790821792116</v>
      </c>
      <c r="K43" s="5">
        <f t="shared" si="6"/>
        <v>60.366972477064216</v>
      </c>
    </row>
    <row r="44" spans="1:11" x14ac:dyDescent="0.2">
      <c r="A44" s="8">
        <v>31.3</v>
      </c>
      <c r="B44" s="4">
        <f t="shared" si="1"/>
        <v>-176.99999999999994</v>
      </c>
      <c r="C44" s="8">
        <v>3.7</v>
      </c>
      <c r="E44" s="6">
        <v>189.8</v>
      </c>
      <c r="F44" s="6">
        <f t="shared" si="5"/>
        <v>189800000</v>
      </c>
      <c r="G44" s="7">
        <f t="shared" si="2"/>
        <v>18598705.95814633</v>
      </c>
      <c r="H44" s="7">
        <f t="shared" si="0"/>
        <v>173228218.31491992</v>
      </c>
      <c r="I44" s="7">
        <f t="shared" si="3"/>
        <v>173.22821831491993</v>
      </c>
      <c r="J44" s="8">
        <f t="shared" si="4"/>
        <v>0.91268818922507855</v>
      </c>
      <c r="K44" s="5">
        <f t="shared" si="6"/>
        <v>58.042813455657495</v>
      </c>
    </row>
    <row r="45" spans="1:11" x14ac:dyDescent="0.2">
      <c r="A45" s="8">
        <v>31.2</v>
      </c>
      <c r="B45" s="4">
        <f t="shared" si="1"/>
        <v>-187.00000000000011</v>
      </c>
      <c r="C45" s="8">
        <v>3.6</v>
      </c>
      <c r="E45" s="6">
        <v>182.2</v>
      </c>
      <c r="F45" s="6">
        <f t="shared" si="5"/>
        <v>182200000</v>
      </c>
      <c r="G45" s="7">
        <f t="shared" si="2"/>
        <v>17838650.818547685</v>
      </c>
      <c r="H45" s="7">
        <f t="shared" si="0"/>
        <v>154629512.35677359</v>
      </c>
      <c r="I45" s="7">
        <f t="shared" si="3"/>
        <v>154.62951235677357</v>
      </c>
      <c r="J45" s="8">
        <f t="shared" si="4"/>
        <v>0.84868008977372988</v>
      </c>
      <c r="K45" s="5">
        <f t="shared" si="6"/>
        <v>55.718654434250766</v>
      </c>
    </row>
    <row r="46" spans="1:11" x14ac:dyDescent="0.2">
      <c r="A46" s="8">
        <v>31.1</v>
      </c>
      <c r="B46" s="4">
        <f t="shared" si="1"/>
        <v>-196.99999999999989</v>
      </c>
      <c r="C46" s="8">
        <v>3.5</v>
      </c>
      <c r="E46" s="6">
        <v>174.6</v>
      </c>
      <c r="F46" s="6">
        <f t="shared" si="5"/>
        <v>174600000</v>
      </c>
      <c r="G46" s="7">
        <f t="shared" si="2"/>
        <v>17078590.770166531</v>
      </c>
      <c r="H46" s="7">
        <f t="shared" si="0"/>
        <v>136790861.53822589</v>
      </c>
      <c r="I46" s="7">
        <f t="shared" si="3"/>
        <v>136.7908615382259</v>
      </c>
      <c r="J46" s="8">
        <f t="shared" si="4"/>
        <v>0.78345281522466148</v>
      </c>
      <c r="K46" s="5">
        <f t="shared" si="6"/>
        <v>53.394495412844037</v>
      </c>
    </row>
    <row r="47" spans="1:11" x14ac:dyDescent="0.2">
      <c r="A47" s="3">
        <v>31</v>
      </c>
      <c r="B47" s="4">
        <f t="shared" si="1"/>
        <v>-207.00000000000003</v>
      </c>
      <c r="C47" s="8">
        <v>3.4</v>
      </c>
      <c r="E47" s="6">
        <v>167</v>
      </c>
      <c r="F47" s="6">
        <f t="shared" si="5"/>
        <v>167000000</v>
      </c>
      <c r="G47" s="7">
        <f t="shared" si="2"/>
        <v>16167103.942647789</v>
      </c>
      <c r="H47" s="7">
        <f t="shared" si="0"/>
        <v>119712270.76805937</v>
      </c>
      <c r="I47" s="7">
        <f t="shared" si="3"/>
        <v>119.71227076805937</v>
      </c>
      <c r="J47" s="8">
        <f t="shared" si="4"/>
        <v>0.71683994471891843</v>
      </c>
      <c r="K47" s="5">
        <f t="shared" si="6"/>
        <v>51.070336391437309</v>
      </c>
    </row>
    <row r="48" spans="1:11" x14ac:dyDescent="0.2">
      <c r="A48" s="8">
        <v>30.9</v>
      </c>
      <c r="B48" s="4">
        <f t="shared" si="1"/>
        <v>-217.00000000000017</v>
      </c>
      <c r="C48" s="8">
        <v>3.3</v>
      </c>
      <c r="E48" s="6">
        <v>156.4</v>
      </c>
      <c r="F48" s="6">
        <f t="shared" si="5"/>
        <v>156400000</v>
      </c>
      <c r="G48" s="7">
        <f t="shared" si="2"/>
        <v>15106900.656812454</v>
      </c>
      <c r="H48" s="7">
        <f t="shared" si="0"/>
        <v>103545166.82541159</v>
      </c>
      <c r="I48" s="7">
        <f t="shared" si="3"/>
        <v>103.54516682541158</v>
      </c>
      <c r="J48" s="8">
        <f t="shared" si="4"/>
        <v>0.66205349632616106</v>
      </c>
      <c r="K48" s="5">
        <f t="shared" si="6"/>
        <v>47.828746177370029</v>
      </c>
    </row>
    <row r="49" spans="1:11" x14ac:dyDescent="0.2">
      <c r="A49" s="8">
        <v>30.8</v>
      </c>
      <c r="B49" s="4">
        <f t="shared" si="1"/>
        <v>-226.99999999999994</v>
      </c>
      <c r="C49" s="8">
        <v>3.2</v>
      </c>
      <c r="E49" s="6">
        <v>145.80000000000001</v>
      </c>
      <c r="F49" s="6">
        <f t="shared" si="5"/>
        <v>145800000</v>
      </c>
      <c r="G49" s="7">
        <f t="shared" si="2"/>
        <v>14046666.666666865</v>
      </c>
      <c r="H49" s="7">
        <f t="shared" si="0"/>
        <v>88438266.168599129</v>
      </c>
      <c r="I49" s="7">
        <f t="shared" si="3"/>
        <v>88.438266168599128</v>
      </c>
      <c r="J49" s="8">
        <f t="shared" si="4"/>
        <v>0.60657247029217509</v>
      </c>
      <c r="K49" s="5">
        <f t="shared" si="6"/>
        <v>44.587155963302756</v>
      </c>
    </row>
    <row r="50" spans="1:11" x14ac:dyDescent="0.2">
      <c r="A50" s="8">
        <v>30.7</v>
      </c>
      <c r="B50" s="4">
        <f t="shared" si="1"/>
        <v>-237.00000000000011</v>
      </c>
      <c r="C50" s="8">
        <v>3.1</v>
      </c>
      <c r="E50" s="6">
        <v>135.19999999999999</v>
      </c>
      <c r="F50" s="6">
        <f t="shared" si="5"/>
        <v>135200000</v>
      </c>
      <c r="G50" s="7">
        <f t="shared" si="2"/>
        <v>12986394.444440601</v>
      </c>
      <c r="H50" s="7">
        <f t="shared" si="0"/>
        <v>74391599.501932263</v>
      </c>
      <c r="I50" s="7">
        <f t="shared" si="3"/>
        <v>74.391599501932262</v>
      </c>
      <c r="J50" s="8">
        <f t="shared" si="4"/>
        <v>0.55023372412671789</v>
      </c>
      <c r="K50" s="5">
        <f t="shared" si="6"/>
        <v>41.345565749235476</v>
      </c>
    </row>
    <row r="51" spans="1:11" x14ac:dyDescent="0.2">
      <c r="A51" s="8">
        <v>30.6</v>
      </c>
      <c r="B51" s="4">
        <f t="shared" si="1"/>
        <v>-246.99999999999989</v>
      </c>
      <c r="C51" s="8">
        <v>3</v>
      </c>
      <c r="E51" s="6">
        <v>124.6</v>
      </c>
      <c r="F51" s="6">
        <f t="shared" si="5"/>
        <v>124600000</v>
      </c>
      <c r="G51" s="7">
        <f t="shared" si="2"/>
        <v>11926073.781269494</v>
      </c>
      <c r="H51" s="7">
        <f t="shared" si="0"/>
        <v>61405205.05749166</v>
      </c>
      <c r="I51" s="7">
        <f t="shared" si="3"/>
        <v>61.405205057491663</v>
      </c>
      <c r="J51" s="8">
        <f t="shared" si="4"/>
        <v>0.49281866017248521</v>
      </c>
      <c r="K51" s="5">
        <f t="shared" si="6"/>
        <v>38.103975535168196</v>
      </c>
    </row>
    <row r="52" spans="1:11" x14ac:dyDescent="0.2">
      <c r="A52" s="3">
        <v>30.5</v>
      </c>
      <c r="B52" s="4">
        <f t="shared" si="1"/>
        <v>-257</v>
      </c>
      <c r="C52" s="8">
        <v>2.9</v>
      </c>
      <c r="E52" s="6">
        <v>114</v>
      </c>
      <c r="F52" s="6">
        <f t="shared" si="5"/>
        <v>114000000</v>
      </c>
      <c r="G52" s="7">
        <f t="shared" si="2"/>
        <v>10517999.428244812</v>
      </c>
      <c r="H52" s="7">
        <f t="shared" si="0"/>
        <v>49479131.276222169</v>
      </c>
      <c r="I52" s="7">
        <f t="shared" si="3"/>
        <v>49.479131276222169</v>
      </c>
      <c r="J52" s="8">
        <f t="shared" si="4"/>
        <v>0.43402746733528219</v>
      </c>
      <c r="K52" s="5">
        <f t="shared" si="6"/>
        <v>34.862385321100916</v>
      </c>
    </row>
    <row r="53" spans="1:11" x14ac:dyDescent="0.2">
      <c r="A53" s="8">
        <v>30.4</v>
      </c>
      <c r="B53" s="4">
        <f t="shared" si="1"/>
        <v>-267.00000000000017</v>
      </c>
      <c r="C53" s="8">
        <v>2.8</v>
      </c>
      <c r="E53" s="6">
        <v>96.6</v>
      </c>
      <c r="F53" s="6">
        <f t="shared" si="5"/>
        <v>96600000</v>
      </c>
      <c r="G53" s="7">
        <f t="shared" si="2"/>
        <v>8775613.1430625208</v>
      </c>
      <c r="H53" s="7">
        <f t="shared" si="0"/>
        <v>38961131.847977355</v>
      </c>
      <c r="I53" s="7">
        <f t="shared" si="3"/>
        <v>38.961131847977356</v>
      </c>
      <c r="J53" s="8">
        <f t="shared" si="4"/>
        <v>0.40332434625235358</v>
      </c>
      <c r="K53" s="5">
        <f t="shared" si="6"/>
        <v>29.541284403669728</v>
      </c>
    </row>
    <row r="54" spans="1:11" x14ac:dyDescent="0.2">
      <c r="A54" s="8">
        <v>30.3</v>
      </c>
      <c r="B54" s="4">
        <f t="shared" si="1"/>
        <v>-276.99999999999994</v>
      </c>
      <c r="C54" s="8">
        <v>2.7</v>
      </c>
      <c r="E54" s="6">
        <v>79.2</v>
      </c>
      <c r="F54" s="6">
        <f t="shared" si="5"/>
        <v>79200000</v>
      </c>
      <c r="G54" s="7">
        <f t="shared" si="2"/>
        <v>7032037.7355438452</v>
      </c>
      <c r="H54" s="7">
        <f t="shared" si="0"/>
        <v>30185518.704914838</v>
      </c>
      <c r="I54" s="7">
        <f t="shared" si="3"/>
        <v>30.185518704914838</v>
      </c>
      <c r="J54" s="8">
        <f t="shared" si="4"/>
        <v>0.38113028667821763</v>
      </c>
      <c r="K54" s="5">
        <f t="shared" si="6"/>
        <v>24.220183486238533</v>
      </c>
    </row>
    <row r="55" spans="1:11" x14ac:dyDescent="0.2">
      <c r="A55" s="8">
        <v>30.2</v>
      </c>
      <c r="B55" s="4">
        <f t="shared" si="1"/>
        <v>-287.00000000000011</v>
      </c>
      <c r="C55" s="8">
        <v>2.6</v>
      </c>
      <c r="E55" s="6">
        <v>61.8</v>
      </c>
      <c r="F55" s="6">
        <f t="shared" si="5"/>
        <v>61800000</v>
      </c>
      <c r="G55" s="7">
        <f t="shared" si="2"/>
        <v>5286081.3268572595</v>
      </c>
      <c r="H55" s="7">
        <f t="shared" si="0"/>
        <v>23153480.969370991</v>
      </c>
      <c r="I55" s="7">
        <f t="shared" si="3"/>
        <v>23.153480969370992</v>
      </c>
      <c r="J55" s="8">
        <f t="shared" si="4"/>
        <v>0.37465179562088985</v>
      </c>
      <c r="K55" s="5">
        <f t="shared" si="6"/>
        <v>18.899082568807341</v>
      </c>
    </row>
    <row r="56" spans="1:11" x14ac:dyDescent="0.2">
      <c r="A56" s="8">
        <v>30.1</v>
      </c>
      <c r="B56" s="4">
        <f t="shared" si="1"/>
        <v>-296.99999999999989</v>
      </c>
      <c r="C56" s="8">
        <v>2.5</v>
      </c>
      <c r="E56" s="6">
        <v>44.4</v>
      </c>
      <c r="F56" s="6">
        <f t="shared" si="5"/>
        <v>44400000</v>
      </c>
      <c r="G56" s="7">
        <f t="shared" si="2"/>
        <v>3534123.0437003309</v>
      </c>
      <c r="H56" s="7">
        <f t="shared" si="0"/>
        <v>17867399.642513733</v>
      </c>
      <c r="I56" s="7">
        <f t="shared" si="3"/>
        <v>17.867399642513732</v>
      </c>
      <c r="J56" s="8">
        <f t="shared" si="4"/>
        <v>0.40241891086742643</v>
      </c>
      <c r="K56" s="5">
        <f t="shared" si="6"/>
        <v>13.577981651376147</v>
      </c>
    </row>
    <row r="57" spans="1:11" x14ac:dyDescent="0.2">
      <c r="A57" s="3">
        <v>30</v>
      </c>
      <c r="B57" s="4">
        <f t="shared" si="1"/>
        <v>-307</v>
      </c>
      <c r="C57" s="8">
        <v>2.4</v>
      </c>
      <c r="E57" s="6">
        <v>27</v>
      </c>
      <c r="F57" s="6">
        <f t="shared" si="5"/>
        <v>27000000</v>
      </c>
      <c r="G57" s="7">
        <f t="shared" si="2"/>
        <v>2517854.4026261722</v>
      </c>
      <c r="H57" s="7">
        <f t="shared" si="0"/>
        <v>14333276.598813402</v>
      </c>
      <c r="I57" s="7">
        <f t="shared" si="3"/>
        <v>14.333276598813402</v>
      </c>
      <c r="J57" s="8">
        <f t="shared" si="4"/>
        <v>0.53086209625234826</v>
      </c>
      <c r="K57" s="5">
        <f t="shared" si="6"/>
        <v>8.2568807339449553</v>
      </c>
    </row>
    <row r="58" spans="1:11" x14ac:dyDescent="0.2">
      <c r="A58" s="8">
        <v>29.9</v>
      </c>
      <c r="B58" s="4">
        <f t="shared" si="1"/>
        <v>-317.00000000000017</v>
      </c>
      <c r="C58" s="8">
        <v>2.2999999999999998</v>
      </c>
      <c r="E58" s="6">
        <v>23.4</v>
      </c>
      <c r="F58" s="6">
        <f t="shared" si="5"/>
        <v>23400000</v>
      </c>
      <c r="G58" s="7">
        <f t="shared" si="2"/>
        <v>2157495.6445860378</v>
      </c>
      <c r="H58" s="7">
        <f t="shared" si="0"/>
        <v>11815422.19618723</v>
      </c>
      <c r="I58" s="7">
        <f t="shared" si="3"/>
        <v>11.81542219618723</v>
      </c>
      <c r="J58" s="8">
        <f t="shared" si="4"/>
        <v>0.5049325724866337</v>
      </c>
      <c r="K58" s="5">
        <f t="shared" si="6"/>
        <v>7.1559633027522942</v>
      </c>
    </row>
    <row r="59" spans="1:11" x14ac:dyDescent="0.2">
      <c r="A59" s="8">
        <v>29.8</v>
      </c>
      <c r="B59" s="4">
        <f t="shared" si="1"/>
        <v>-326.99999999999994</v>
      </c>
      <c r="C59" s="8">
        <v>2.2000000000000002</v>
      </c>
      <c r="E59" s="6">
        <v>19.8</v>
      </c>
      <c r="F59" s="6">
        <f t="shared" si="5"/>
        <v>19800000</v>
      </c>
      <c r="G59" s="7">
        <f t="shared" si="2"/>
        <v>1796992.4622639974</v>
      </c>
      <c r="H59" s="7">
        <f t="shared" si="0"/>
        <v>9657926.551601192</v>
      </c>
      <c r="I59" s="7">
        <f t="shared" si="3"/>
        <v>9.6579265516011912</v>
      </c>
      <c r="J59" s="8">
        <f t="shared" si="4"/>
        <v>0.48777406826268649</v>
      </c>
      <c r="K59" s="5">
        <f t="shared" si="6"/>
        <v>6.0550458715596331</v>
      </c>
    </row>
    <row r="60" spans="1:11" x14ac:dyDescent="0.2">
      <c r="A60" s="8">
        <v>29.7</v>
      </c>
      <c r="B60" s="4">
        <f t="shared" si="1"/>
        <v>-337.00000000000011</v>
      </c>
      <c r="C60" s="8">
        <v>2.1</v>
      </c>
      <c r="E60" s="6">
        <v>16.2</v>
      </c>
      <c r="F60" s="6">
        <f t="shared" si="5"/>
        <v>16200000</v>
      </c>
      <c r="G60" s="7">
        <f t="shared" si="2"/>
        <v>1436235.2359915958</v>
      </c>
      <c r="H60" s="7">
        <f t="shared" si="0"/>
        <v>7860934.0893371943</v>
      </c>
      <c r="I60" s="7">
        <f t="shared" si="3"/>
        <v>7.860934089337194</v>
      </c>
      <c r="J60" s="8">
        <f t="shared" si="4"/>
        <v>0.48524284502081444</v>
      </c>
      <c r="K60" s="5">
        <f t="shared" si="6"/>
        <v>4.954128440366973</v>
      </c>
    </row>
    <row r="61" spans="1:11" x14ac:dyDescent="0.2">
      <c r="A61" s="8">
        <v>29.6</v>
      </c>
      <c r="B61" s="4">
        <f t="shared" si="1"/>
        <v>-346.99999999999989</v>
      </c>
      <c r="C61" s="8">
        <v>2</v>
      </c>
      <c r="E61" s="6">
        <v>12.6</v>
      </c>
      <c r="F61" s="6">
        <f t="shared" si="5"/>
        <v>12600000</v>
      </c>
      <c r="G61" s="7">
        <f t="shared" si="2"/>
        <v>1074964.7869859922</v>
      </c>
      <c r="H61" s="7">
        <f t="shared" si="0"/>
        <v>6424698.8533455981</v>
      </c>
      <c r="I61" s="7">
        <f t="shared" si="3"/>
        <v>6.424698853345598</v>
      </c>
      <c r="J61" s="8">
        <f t="shared" si="4"/>
        <v>0.50989673439250782</v>
      </c>
      <c r="K61" s="5">
        <f t="shared" si="6"/>
        <v>3.8532110091743119</v>
      </c>
    </row>
    <row r="62" spans="1:11" x14ac:dyDescent="0.2">
      <c r="A62" s="3">
        <v>29.5</v>
      </c>
      <c r="B62" s="4">
        <f t="shared" si="1"/>
        <v>-357</v>
      </c>
      <c r="C62" s="8">
        <v>1.9</v>
      </c>
      <c r="E62" s="6">
        <v>9</v>
      </c>
      <c r="F62" s="6">
        <f t="shared" si="5"/>
        <v>9000000</v>
      </c>
      <c r="G62" s="7">
        <f t="shared" si="2"/>
        <v>849509.37914129777</v>
      </c>
      <c r="H62" s="7">
        <f t="shared" si="0"/>
        <v>5349734.0663596056</v>
      </c>
      <c r="I62" s="7">
        <f t="shared" si="3"/>
        <v>5.3497340663596056</v>
      </c>
      <c r="J62" s="8">
        <f t="shared" si="4"/>
        <v>0.59441489626217836</v>
      </c>
      <c r="K62" s="5">
        <f t="shared" si="6"/>
        <v>2.7522935779816518</v>
      </c>
    </row>
    <row r="63" spans="1:11" x14ac:dyDescent="0.2">
      <c r="A63" s="8">
        <v>29.4</v>
      </c>
      <c r="B63" s="4">
        <f t="shared" si="1"/>
        <v>-367.00000000000017</v>
      </c>
      <c r="C63" s="8">
        <v>1.8</v>
      </c>
      <c r="E63" s="6">
        <v>8</v>
      </c>
      <c r="F63" s="6">
        <f t="shared" si="5"/>
        <v>8000000</v>
      </c>
      <c r="G63" s="7">
        <f t="shared" si="2"/>
        <v>749443.8257849135</v>
      </c>
      <c r="H63" s="7">
        <f t="shared" si="0"/>
        <v>4500224.6872183075</v>
      </c>
      <c r="I63" s="7">
        <f t="shared" si="3"/>
        <v>4.5002246872183074</v>
      </c>
      <c r="J63" s="8">
        <f t="shared" si="4"/>
        <v>0.56252808590228842</v>
      </c>
      <c r="K63" s="5">
        <f t="shared" si="6"/>
        <v>2.4464831804281344</v>
      </c>
    </row>
    <row r="64" spans="1:11" x14ac:dyDescent="0.2">
      <c r="A64" s="8">
        <v>29.3</v>
      </c>
      <c r="B64" s="4">
        <f t="shared" si="1"/>
        <v>-376.99999999999994</v>
      </c>
      <c r="C64" s="8">
        <v>1.7</v>
      </c>
      <c r="E64" s="6">
        <v>7</v>
      </c>
      <c r="F64" s="6">
        <f t="shared" si="5"/>
        <v>7000000</v>
      </c>
      <c r="G64" s="7">
        <f t="shared" si="2"/>
        <v>649358.0232802711</v>
      </c>
      <c r="H64" s="7">
        <f t="shared" si="0"/>
        <v>3750780.8614333943</v>
      </c>
      <c r="I64" s="7">
        <f t="shared" si="3"/>
        <v>3.7507808614333942</v>
      </c>
      <c r="J64" s="8">
        <f t="shared" si="4"/>
        <v>0.53582583734762779</v>
      </c>
      <c r="K64" s="5">
        <f t="shared" si="6"/>
        <v>2.1406727828746175</v>
      </c>
    </row>
    <row r="65" spans="1:11" x14ac:dyDescent="0.2">
      <c r="A65" s="8">
        <v>29.2</v>
      </c>
      <c r="B65" s="4">
        <f t="shared" si="1"/>
        <v>-387.00000000000011</v>
      </c>
      <c r="C65" s="8">
        <v>1.6</v>
      </c>
      <c r="E65" s="6">
        <v>6</v>
      </c>
      <c r="F65" s="6">
        <f t="shared" si="5"/>
        <v>6000000</v>
      </c>
      <c r="G65" s="7">
        <f t="shared" si="2"/>
        <v>549240.85250171041</v>
      </c>
      <c r="H65" s="7">
        <f t="shared" si="0"/>
        <v>3101422.8381531234</v>
      </c>
      <c r="I65" s="7">
        <f t="shared" si="3"/>
        <v>3.1014228381531233</v>
      </c>
      <c r="J65" s="8">
        <f t="shared" si="4"/>
        <v>0.51690380635885391</v>
      </c>
      <c r="K65" s="5">
        <f t="shared" si="6"/>
        <v>1.834862385321101</v>
      </c>
    </row>
    <row r="66" spans="1:11" x14ac:dyDescent="0.2">
      <c r="A66" s="8">
        <v>29.1</v>
      </c>
      <c r="B66" s="4">
        <f t="shared" si="1"/>
        <v>-396.99999999999989</v>
      </c>
      <c r="C66" s="8">
        <v>1.5</v>
      </c>
      <c r="E66" s="6">
        <v>5</v>
      </c>
      <c r="F66" s="6">
        <f t="shared" si="5"/>
        <v>5000000</v>
      </c>
      <c r="G66" s="7">
        <f t="shared" si="2"/>
        <v>449071.19849999232</v>
      </c>
      <c r="H66" s="7">
        <f t="shared" si="0"/>
        <v>2552181.985651413</v>
      </c>
      <c r="I66" s="7">
        <f t="shared" si="3"/>
        <v>2.552181985651413</v>
      </c>
      <c r="J66" s="8">
        <f t="shared" si="4"/>
        <v>0.51043639713028255</v>
      </c>
      <c r="K66" s="5">
        <f t="shared" si="6"/>
        <v>1.5290519877675841</v>
      </c>
    </row>
    <row r="67" spans="1:11" x14ac:dyDescent="0.2">
      <c r="A67" s="3">
        <v>29</v>
      </c>
      <c r="B67" s="4">
        <f t="shared" si="1"/>
        <v>-407</v>
      </c>
      <c r="C67" s="8">
        <v>1.4</v>
      </c>
      <c r="E67" s="6">
        <v>4</v>
      </c>
      <c r="F67" s="6">
        <f t="shared" si="5"/>
        <v>4000000</v>
      </c>
      <c r="G67" s="7">
        <f t="shared" si="2"/>
        <v>374721.91289247002</v>
      </c>
      <c r="H67" s="7">
        <f t="shared" si="0"/>
        <v>2103110.7871514205</v>
      </c>
      <c r="I67" s="7">
        <f t="shared" si="3"/>
        <v>2.1031107871514205</v>
      </c>
      <c r="J67" s="8">
        <f t="shared" si="4"/>
        <v>0.52577769678785513</v>
      </c>
      <c r="K67" s="5">
        <f t="shared" si="6"/>
        <v>1.2232415902140672</v>
      </c>
    </row>
    <row r="68" spans="1:11" x14ac:dyDescent="0.2">
      <c r="A68" s="8">
        <v>28.9</v>
      </c>
      <c r="B68" s="4">
        <f t="shared" si="1"/>
        <v>-417.00000000000017</v>
      </c>
      <c r="C68" s="8">
        <v>1.3</v>
      </c>
      <c r="E68" s="6">
        <v>3.5</v>
      </c>
      <c r="F68" s="6">
        <f t="shared" si="5"/>
        <v>3500000</v>
      </c>
      <c r="G68" s="7">
        <f t="shared" si="2"/>
        <v>324679.01164012408</v>
      </c>
      <c r="H68" s="7">
        <f t="shared" ref="H68:H78" si="7">G68+H69</f>
        <v>1728388.8742589504</v>
      </c>
      <c r="I68" s="7">
        <f t="shared" si="3"/>
        <v>1.7283888742589504</v>
      </c>
      <c r="J68" s="8">
        <f t="shared" si="4"/>
        <v>0.49382539264541436</v>
      </c>
      <c r="K68" s="5">
        <f t="shared" si="6"/>
        <v>1.0703363914373087</v>
      </c>
    </row>
    <row r="69" spans="1:11" x14ac:dyDescent="0.2">
      <c r="A69" s="8">
        <v>28.8</v>
      </c>
      <c r="B69" s="4">
        <f t="shared" ref="B69:B81" si="8">100*(A69-33.07)</f>
        <v>-426.99999999999994</v>
      </c>
      <c r="C69" s="8">
        <v>1.2</v>
      </c>
      <c r="E69" s="6">
        <v>3</v>
      </c>
      <c r="F69" s="6">
        <f t="shared" si="5"/>
        <v>3000000</v>
      </c>
      <c r="G69" s="7">
        <f t="shared" ref="G69:G80" si="9">(A69-A70)/3*(F69+F70+(SQRT(F69*F70)))</f>
        <v>274620.42625086493</v>
      </c>
      <c r="H69" s="7">
        <f t="shared" si="7"/>
        <v>1403709.8626188263</v>
      </c>
      <c r="I69" s="7">
        <f t="shared" ref="I69:I80" si="10">H69/1000000</f>
        <v>1.4037098626188262</v>
      </c>
      <c r="J69" s="8">
        <f t="shared" ref="J69:J80" si="11">H69/F69</f>
        <v>0.4679032875396088</v>
      </c>
      <c r="K69" s="5">
        <f t="shared" si="6"/>
        <v>0.91743119266055051</v>
      </c>
    </row>
    <row r="70" spans="1:11" x14ac:dyDescent="0.2">
      <c r="A70" s="8">
        <v>28.7</v>
      </c>
      <c r="B70" s="4">
        <f t="shared" si="8"/>
        <v>-437.00000000000011</v>
      </c>
      <c r="C70" s="8">
        <v>1.1000000000000001</v>
      </c>
      <c r="E70" s="6">
        <v>2.5</v>
      </c>
      <c r="F70" s="6">
        <f t="shared" ref="F70:F81" si="12">E70*1000000</f>
        <v>2500000</v>
      </c>
      <c r="G70" s="7">
        <f t="shared" si="9"/>
        <v>224535.59924998821</v>
      </c>
      <c r="H70" s="7">
        <f t="shared" si="7"/>
        <v>1129089.4363679613</v>
      </c>
      <c r="I70" s="7">
        <f t="shared" si="10"/>
        <v>1.1290894363679613</v>
      </c>
      <c r="J70" s="8">
        <f t="shared" si="11"/>
        <v>0.45163577454718457</v>
      </c>
      <c r="K70" s="5">
        <f t="shared" ref="K70:K81" si="13">F70/$F$4*100</f>
        <v>0.76452599388379205</v>
      </c>
    </row>
    <row r="71" spans="1:11" x14ac:dyDescent="0.2">
      <c r="A71" s="8">
        <v>28.6</v>
      </c>
      <c r="B71" s="4">
        <f t="shared" si="8"/>
        <v>-446.99999999999989</v>
      </c>
      <c r="C71" s="8">
        <v>1</v>
      </c>
      <c r="E71" s="6">
        <v>2</v>
      </c>
      <c r="F71" s="6">
        <f t="shared" si="12"/>
        <v>2000000</v>
      </c>
      <c r="G71" s="7">
        <f t="shared" si="9"/>
        <v>174401.6935856317</v>
      </c>
      <c r="H71" s="7">
        <f t="shared" si="7"/>
        <v>904553.83711797313</v>
      </c>
      <c r="I71" s="7">
        <f t="shared" si="10"/>
        <v>0.9045538371179731</v>
      </c>
      <c r="J71" s="8">
        <f t="shared" si="11"/>
        <v>0.45227691855898655</v>
      </c>
      <c r="K71" s="5">
        <f t="shared" si="13"/>
        <v>0.6116207951070336</v>
      </c>
    </row>
    <row r="72" spans="1:11" x14ac:dyDescent="0.2">
      <c r="A72" s="3">
        <v>28.5</v>
      </c>
      <c r="B72" s="4">
        <f t="shared" si="8"/>
        <v>-457</v>
      </c>
      <c r="C72" s="8">
        <v>0.89999999999999947</v>
      </c>
      <c r="E72" s="6">
        <v>1.5</v>
      </c>
      <c r="F72" s="6">
        <f t="shared" si="12"/>
        <v>1500000</v>
      </c>
      <c r="G72" s="7">
        <f t="shared" si="9"/>
        <v>142942.85619028771</v>
      </c>
      <c r="H72" s="7">
        <f t="shared" si="7"/>
        <v>730152.14353234146</v>
      </c>
      <c r="I72" s="7">
        <f t="shared" si="10"/>
        <v>0.73015214353234148</v>
      </c>
      <c r="J72" s="8">
        <f t="shared" si="11"/>
        <v>0.48676809568822765</v>
      </c>
      <c r="K72" s="5">
        <f t="shared" si="13"/>
        <v>0.45871559633027525</v>
      </c>
    </row>
    <row r="73" spans="1:11" x14ac:dyDescent="0.2">
      <c r="A73" s="8">
        <v>28.4</v>
      </c>
      <c r="B73" s="4">
        <f t="shared" si="8"/>
        <v>-467.00000000000017</v>
      </c>
      <c r="C73" s="8">
        <v>0.8</v>
      </c>
      <c r="E73" s="6">
        <v>1.36</v>
      </c>
      <c r="F73" s="6">
        <f t="shared" si="12"/>
        <v>1360000</v>
      </c>
      <c r="G73" s="7">
        <f t="shared" si="9"/>
        <v>128936.6458349429</v>
      </c>
      <c r="H73" s="7">
        <f t="shared" si="7"/>
        <v>587209.28734205372</v>
      </c>
      <c r="I73" s="7">
        <f t="shared" si="10"/>
        <v>0.58720928734205369</v>
      </c>
      <c r="J73" s="8">
        <f t="shared" si="11"/>
        <v>0.43177153481033365</v>
      </c>
      <c r="K73" s="5">
        <f t="shared" si="13"/>
        <v>0.41590214067278292</v>
      </c>
    </row>
    <row r="74" spans="1:11" x14ac:dyDescent="0.2">
      <c r="A74" s="8">
        <v>28.3</v>
      </c>
      <c r="B74" s="4">
        <f t="shared" si="8"/>
        <v>-476.99999999999994</v>
      </c>
      <c r="C74" s="8">
        <v>0.69999999999999929</v>
      </c>
      <c r="E74" s="6">
        <v>1.22</v>
      </c>
      <c r="F74" s="6">
        <f t="shared" si="12"/>
        <v>1220000</v>
      </c>
      <c r="G74" s="7">
        <f t="shared" si="9"/>
        <v>114928.91960608627</v>
      </c>
      <c r="H74" s="7">
        <f t="shared" si="7"/>
        <v>458272.64150711079</v>
      </c>
      <c r="I74" s="7">
        <f t="shared" si="10"/>
        <v>0.45827264150711078</v>
      </c>
      <c r="J74" s="8">
        <f t="shared" si="11"/>
        <v>0.37563331271074657</v>
      </c>
      <c r="K74" s="5">
        <f t="shared" si="13"/>
        <v>0.37308868501529052</v>
      </c>
    </row>
    <row r="75" spans="1:11" x14ac:dyDescent="0.2">
      <c r="A75" s="8">
        <v>28.2</v>
      </c>
      <c r="B75" s="4">
        <f t="shared" si="8"/>
        <v>-487.00000000000011</v>
      </c>
      <c r="C75" s="8">
        <v>0.6</v>
      </c>
      <c r="E75" s="6">
        <v>1.08</v>
      </c>
      <c r="F75" s="6">
        <f t="shared" si="12"/>
        <v>1080000</v>
      </c>
      <c r="G75" s="7">
        <f t="shared" si="9"/>
        <v>100919.04458082451</v>
      </c>
      <c r="H75" s="7">
        <f t="shared" si="7"/>
        <v>343343.72190102452</v>
      </c>
      <c r="I75" s="7">
        <f t="shared" si="10"/>
        <v>0.34334372190102452</v>
      </c>
      <c r="J75" s="8">
        <f t="shared" si="11"/>
        <v>0.31791085361205973</v>
      </c>
      <c r="K75" s="5">
        <f t="shared" si="13"/>
        <v>0.33027522935779818</v>
      </c>
    </row>
    <row r="76" spans="1:11" x14ac:dyDescent="0.2">
      <c r="A76" s="8">
        <v>28.1</v>
      </c>
      <c r="B76" s="4">
        <f t="shared" si="8"/>
        <v>-496.99999999999989</v>
      </c>
      <c r="C76" s="8">
        <v>0.5</v>
      </c>
      <c r="E76" s="6">
        <v>0.94</v>
      </c>
      <c r="F76" s="6">
        <f t="shared" si="12"/>
        <v>940000</v>
      </c>
      <c r="G76" s="7">
        <f t="shared" si="9"/>
        <v>86905.977851572956</v>
      </c>
      <c r="H76" s="7">
        <f t="shared" si="7"/>
        <v>242424.67732020002</v>
      </c>
      <c r="I76" s="7">
        <f t="shared" si="10"/>
        <v>0.24242467732020001</v>
      </c>
      <c r="J76" s="8">
        <f t="shared" si="11"/>
        <v>0.25789859289382983</v>
      </c>
      <c r="K76" s="5">
        <f t="shared" si="13"/>
        <v>0.28746177370030584</v>
      </c>
    </row>
    <row r="77" spans="1:11" x14ac:dyDescent="0.2">
      <c r="A77" s="3">
        <v>28</v>
      </c>
      <c r="B77" s="4">
        <f t="shared" si="8"/>
        <v>-507</v>
      </c>
      <c r="C77" s="8">
        <v>0.39999999999999947</v>
      </c>
      <c r="E77" s="6">
        <v>0.8</v>
      </c>
      <c r="F77" s="6">
        <f t="shared" si="12"/>
        <v>800000</v>
      </c>
      <c r="G77" s="7">
        <f t="shared" si="9"/>
        <v>69760.677434252691</v>
      </c>
      <c r="H77" s="7">
        <f t="shared" si="7"/>
        <v>155518.69946862705</v>
      </c>
      <c r="I77" s="7">
        <f t="shared" si="10"/>
        <v>0.15551869946862704</v>
      </c>
      <c r="J77" s="8">
        <f t="shared" si="11"/>
        <v>0.1943983743357838</v>
      </c>
      <c r="K77" s="5">
        <f t="shared" si="13"/>
        <v>0.24464831804281345</v>
      </c>
    </row>
    <row r="78" spans="1:11" x14ac:dyDescent="0.2">
      <c r="A78" s="8">
        <v>27.9</v>
      </c>
      <c r="B78" s="4">
        <f t="shared" si="8"/>
        <v>-517.00000000000023</v>
      </c>
      <c r="C78" s="8">
        <v>0.3</v>
      </c>
      <c r="E78" s="6">
        <v>0.6</v>
      </c>
      <c r="F78" s="6">
        <f t="shared" si="12"/>
        <v>600000</v>
      </c>
      <c r="G78" s="7">
        <f t="shared" si="9"/>
        <v>49663.264951886798</v>
      </c>
      <c r="H78" s="7">
        <f t="shared" si="7"/>
        <v>85758.022034374371</v>
      </c>
      <c r="I78" s="7">
        <f t="shared" si="10"/>
        <v>8.5758022034374368E-2</v>
      </c>
      <c r="J78" s="8">
        <f t="shared" si="11"/>
        <v>0.14293003672395729</v>
      </c>
      <c r="K78" s="5">
        <f t="shared" si="13"/>
        <v>0.1834862385321101</v>
      </c>
    </row>
    <row r="79" spans="1:11" x14ac:dyDescent="0.2">
      <c r="A79" s="8">
        <v>27.8</v>
      </c>
      <c r="B79" s="4">
        <f t="shared" si="8"/>
        <v>-527</v>
      </c>
      <c r="C79" s="8">
        <v>0.19999999999999929</v>
      </c>
      <c r="E79" s="6">
        <v>0.4</v>
      </c>
      <c r="F79" s="6">
        <f t="shared" si="12"/>
        <v>400000</v>
      </c>
      <c r="G79" s="7">
        <f t="shared" si="9"/>
        <v>29428.090415821051</v>
      </c>
      <c r="H79" s="7">
        <f>G79+H80</f>
        <v>36094.757082487573</v>
      </c>
      <c r="I79" s="7">
        <f t="shared" si="10"/>
        <v>3.609475708248757E-2</v>
      </c>
      <c r="J79" s="8">
        <f t="shared" si="11"/>
        <v>9.023689270621893E-2</v>
      </c>
      <c r="K79" s="5">
        <f t="shared" si="13"/>
        <v>0.12232415902140673</v>
      </c>
    </row>
    <row r="80" spans="1:11" x14ac:dyDescent="0.2">
      <c r="A80" s="3">
        <v>27.7</v>
      </c>
      <c r="B80" s="4">
        <f t="shared" si="8"/>
        <v>-537.00000000000011</v>
      </c>
      <c r="C80" s="8">
        <v>9.9999999999999645E-2</v>
      </c>
      <c r="E80" s="6">
        <v>0.2</v>
      </c>
      <c r="F80" s="6">
        <f t="shared" si="12"/>
        <v>200000</v>
      </c>
      <c r="G80" s="7">
        <f t="shared" si="9"/>
        <v>6666.6666666665251</v>
      </c>
      <c r="H80" s="7">
        <f>G80</f>
        <v>6666.6666666665251</v>
      </c>
      <c r="I80" s="7">
        <f t="shared" si="10"/>
        <v>6.6666666666665248E-3</v>
      </c>
      <c r="J80" s="8">
        <f t="shared" si="11"/>
        <v>3.3333333333332625E-2</v>
      </c>
      <c r="K80" s="5">
        <f t="shared" si="13"/>
        <v>6.1162079510703363E-2</v>
      </c>
    </row>
    <row r="81" spans="1:11" x14ac:dyDescent="0.2">
      <c r="A81" s="5">
        <v>27.6</v>
      </c>
      <c r="B81" s="4">
        <f t="shared" si="8"/>
        <v>-546.99999999999989</v>
      </c>
      <c r="C81" s="8">
        <v>0</v>
      </c>
      <c r="E81" s="5">
        <v>0</v>
      </c>
      <c r="F81" s="6">
        <f t="shared" si="12"/>
        <v>0</v>
      </c>
      <c r="H81" s="7"/>
      <c r="I81" s="7"/>
      <c r="K81" s="5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 Laas</dc:creator>
  <cp:lastModifiedBy>Alo Laas</cp:lastModifiedBy>
  <dcterms:created xsi:type="dcterms:W3CDTF">2018-07-25T08:11:24Z</dcterms:created>
  <dcterms:modified xsi:type="dcterms:W3CDTF">2018-07-25T08:13:43Z</dcterms:modified>
</cp:coreProperties>
</file>