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785E1FF0-3AC7-40A6-B5D4-42007FE0B4DF}" xr6:coauthVersionLast="47" xr6:coauthVersionMax="47" xr10:uidLastSave="{00000000-0000-0000-0000-000000000000}"/>
  <bookViews>
    <workbookView xWindow="-120" yWindow="-120" windowWidth="20730" windowHeight="11160" xr2:uid="{8DCC4882-6AFD-42C4-85D6-CEBCC8769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M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M5" i="1"/>
  <c r="M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<sst xmlns="http://schemas.openxmlformats.org/spreadsheetml/2006/main" count="17" uniqueCount="15">
  <si>
    <t>DATES</t>
  </si>
  <si>
    <t>SAMPLE OUT</t>
  </si>
  <si>
    <t>RETURNS</t>
  </si>
  <si>
    <t>C.I</t>
  </si>
  <si>
    <t>HISTORICAL VAR</t>
  </si>
  <si>
    <t>SAMPLE SIZE</t>
  </si>
  <si>
    <t>we don’t expect losses to go above this return rate 99% of the time</t>
  </si>
  <si>
    <t>VIOLATIONS</t>
  </si>
  <si>
    <t>figure out whether return breaches historical return if so yes 1 if not 0</t>
  </si>
  <si>
    <t>Violations</t>
  </si>
  <si>
    <t>sum of violations column</t>
  </si>
  <si>
    <t>number</t>
  </si>
  <si>
    <t>propotions</t>
  </si>
  <si>
    <t>this is close t o 1%</t>
  </si>
  <si>
    <t>SAMPLE IN PORTFOLIO A SCHOOL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</si>
</sst>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3EE6-F85B-4594-90F9-D279EB0648FB}">
  <dimension ref="B2:R28"/>
  <sheetViews>
    <sheetView tabSelected="1" workbookViewId="0">
      <selection activeCell="G13" sqref="G13"/>
    </sheetView>
  </sheetViews>
  <sheetFormatPr defaultRowHeight="15" x14ac:dyDescent="0.25"/>
  <cols>
    <col min="2" max="2" width="16" customWidth="1"/>
    <col min="3" max="3" width="37.28515625" customWidth="1"/>
    <col min="6" max="6" width="15.85546875" customWidth="1"/>
    <col min="7" max="7" width="13.85546875" bestFit="1" customWidth="1"/>
    <col min="9" max="9" width="14" customWidth="1"/>
    <col min="10" max="10" width="64.140625" bestFit="1" customWidth="1"/>
    <col min="11" max="11" width="9.140625" customWidth="1"/>
    <col min="12" max="12" width="22.85546875" customWidth="1"/>
    <col min="13" max="13" width="13.5703125" customWidth="1"/>
    <col min="16" max="16" width="16.28515625" customWidth="1"/>
  </cols>
  <sheetData>
    <row r="2" spans="2:18" x14ac:dyDescent="0.25">
      <c r="B2" t="s">
        <v>0</v>
      </c>
      <c r="C2" t="s">
        <v>14</v>
      </c>
      <c r="D2" t="s">
        <v>2</v>
      </c>
      <c r="F2" t="s">
        <v>0</v>
      </c>
      <c r="G2" t="s">
        <v>1</v>
      </c>
      <c r="H2" t="s">
        <v>2</v>
      </c>
      <c r="I2" t="s">
        <v>7</v>
      </c>
    </row>
    <row r="3" spans="2:18" x14ac:dyDescent="0.25">
      <c r="B3" s="1">
        <v>43434</v>
      </c>
      <c r="C3">
        <v>2973917.648</v>
      </c>
      <c r="F3" s="1">
        <v>44592</v>
      </c>
      <c r="G3">
        <v>2974317.648</v>
      </c>
      <c r="L3" t="s">
        <v>3</v>
      </c>
      <c r="M3" s="2">
        <v>0.01</v>
      </c>
    </row>
    <row r="4" spans="2:18" x14ac:dyDescent="0.25">
      <c r="B4" s="1">
        <v>43465</v>
      </c>
      <c r="C4">
        <v>1543804.9210000001</v>
      </c>
      <c r="D4">
        <f>C4/C3-1</f>
        <v>-0.48088511393776157</v>
      </c>
      <c r="F4" s="1">
        <v>44620</v>
      </c>
      <c r="G4">
        <v>1544204.9210000001</v>
      </c>
      <c r="H4">
        <f>G4/G3-1</f>
        <v>-0.48082044228249821</v>
      </c>
      <c r="I4">
        <f>IF(H4&lt;$M$5,1,0)</f>
        <v>1</v>
      </c>
      <c r="J4" t="s">
        <v>8</v>
      </c>
      <c r="L4" t="s">
        <v>5</v>
      </c>
      <c r="M4">
        <f>COUNT(H4:H28)</f>
        <v>25</v>
      </c>
    </row>
    <row r="5" spans="2:18" x14ac:dyDescent="0.25">
      <c r="B5" s="1">
        <v>43496</v>
      </c>
      <c r="C5">
        <v>865104.28689999995</v>
      </c>
      <c r="D5">
        <f t="shared" ref="D5:D28" si="0">C5/C4-1</f>
        <v>-0.43962849506942336</v>
      </c>
      <c r="F5" s="1">
        <v>44651</v>
      </c>
      <c r="G5">
        <v>865504.28689999995</v>
      </c>
      <c r="H5">
        <f t="shared" ref="H5:H28" si="1">G5/G4-1</f>
        <v>-0.43951461679094084</v>
      </c>
      <c r="I5">
        <f t="shared" ref="I5:I28" si="2">IF(H5&lt;$M$5,1,0)</f>
        <v>1</v>
      </c>
      <c r="L5" t="s">
        <v>4</v>
      </c>
      <c r="M5">
        <f>_xlfn.PERCENTRANK.EXC(D3:D28,M3)</f>
        <v>0.50900000000000001</v>
      </c>
      <c r="N5" t="s">
        <v>6</v>
      </c>
    </row>
    <row r="6" spans="2:18" x14ac:dyDescent="0.25">
      <c r="B6" s="1">
        <v>43524</v>
      </c>
      <c r="C6">
        <v>731675.11159999995</v>
      </c>
      <c r="D6">
        <f t="shared" si="0"/>
        <v>-0.15423478685804215</v>
      </c>
      <c r="F6" s="1">
        <v>44681</v>
      </c>
      <c r="G6">
        <v>732075.11159999995</v>
      </c>
      <c r="H6">
        <f t="shared" si="1"/>
        <v>-0.15416350596934292</v>
      </c>
      <c r="I6">
        <f t="shared" si="2"/>
        <v>1</v>
      </c>
    </row>
    <row r="7" spans="2:18" x14ac:dyDescent="0.25">
      <c r="B7" s="1">
        <v>43555</v>
      </c>
      <c r="C7">
        <v>655159.38549999997</v>
      </c>
      <c r="D7">
        <f t="shared" si="0"/>
        <v>-0.10457609516425703</v>
      </c>
      <c r="F7" s="1">
        <v>44712</v>
      </c>
      <c r="G7">
        <v>655559.38549999997</v>
      </c>
      <c r="H7">
        <f t="shared" si="1"/>
        <v>-0.10451895562023639</v>
      </c>
      <c r="I7">
        <f t="shared" si="2"/>
        <v>1</v>
      </c>
    </row>
    <row r="8" spans="2:18" x14ac:dyDescent="0.25">
      <c r="B8" s="1">
        <v>43585</v>
      </c>
      <c r="C8">
        <v>547865.90410000004</v>
      </c>
      <c r="D8">
        <f t="shared" si="0"/>
        <v>-0.16376699132244965</v>
      </c>
      <c r="F8" s="1">
        <v>44742</v>
      </c>
      <c r="G8">
        <v>548265.90410000004</v>
      </c>
      <c r="H8">
        <f t="shared" si="1"/>
        <v>-0.16366706628441663</v>
      </c>
      <c r="I8">
        <f t="shared" si="2"/>
        <v>1</v>
      </c>
      <c r="M8" t="s">
        <v>11</v>
      </c>
      <c r="Q8" t="s">
        <v>12</v>
      </c>
    </row>
    <row r="9" spans="2:18" x14ac:dyDescent="0.25">
      <c r="B9" s="1">
        <v>43616</v>
      </c>
      <c r="C9">
        <v>527001.45460000006</v>
      </c>
      <c r="D9">
        <f t="shared" si="0"/>
        <v>-3.8083131919433466E-2</v>
      </c>
      <c r="F9" s="1">
        <v>44773</v>
      </c>
      <c r="G9">
        <v>527401.45460000006</v>
      </c>
      <c r="H9">
        <f t="shared" si="1"/>
        <v>-3.8055347494660996E-2</v>
      </c>
      <c r="I9">
        <f t="shared" si="2"/>
        <v>1</v>
      </c>
      <c r="L9" t="s">
        <v>9</v>
      </c>
      <c r="M9">
        <f>SUM(I4:I28)</f>
        <v>22</v>
      </c>
      <c r="N9" t="s">
        <v>10</v>
      </c>
      <c r="Q9">
        <f>M9/M4</f>
        <v>0.88</v>
      </c>
      <c r="R9" t="s">
        <v>13</v>
      </c>
    </row>
    <row r="10" spans="2:18" x14ac:dyDescent="0.25">
      <c r="B10" s="1">
        <v>43646</v>
      </c>
      <c r="C10">
        <v>521962.86129999999</v>
      </c>
      <c r="D10">
        <f t="shared" si="0"/>
        <v>-9.5608717130096776E-3</v>
      </c>
      <c r="F10" s="1">
        <v>44804</v>
      </c>
      <c r="G10">
        <v>522362.86129999999</v>
      </c>
      <c r="H10">
        <f t="shared" si="1"/>
        <v>-9.553620408236263E-3</v>
      </c>
      <c r="I10">
        <f t="shared" si="2"/>
        <v>1</v>
      </c>
    </row>
    <row r="11" spans="2:18" x14ac:dyDescent="0.25">
      <c r="B11" s="1">
        <v>43677</v>
      </c>
      <c r="C11">
        <v>402581.2071</v>
      </c>
      <c r="D11">
        <f t="shared" si="0"/>
        <v>-0.22871675946956882</v>
      </c>
      <c r="F11" s="1">
        <v>44834</v>
      </c>
      <c r="G11">
        <v>402181.2071</v>
      </c>
      <c r="H11">
        <f t="shared" si="1"/>
        <v>-0.23007312177765649</v>
      </c>
      <c r="I11">
        <f t="shared" si="2"/>
        <v>1</v>
      </c>
    </row>
    <row r="12" spans="2:18" x14ac:dyDescent="0.25">
      <c r="B12" s="1">
        <v>43708</v>
      </c>
      <c r="C12">
        <v>276019.95600000001</v>
      </c>
      <c r="D12">
        <f t="shared" si="0"/>
        <v>-0.3143744637552407</v>
      </c>
      <c r="F12" s="1">
        <v>44865</v>
      </c>
      <c r="G12">
        <v>275619.95600000001</v>
      </c>
      <c r="H12">
        <f t="shared" si="1"/>
        <v>-0.31468713322681752</v>
      </c>
      <c r="I12">
        <f t="shared" si="2"/>
        <v>1</v>
      </c>
    </row>
    <row r="13" spans="2:18" x14ac:dyDescent="0.25">
      <c r="B13" s="1">
        <v>43738</v>
      </c>
      <c r="C13">
        <v>44600.406459999998</v>
      </c>
      <c r="D13">
        <f t="shared" si="0"/>
        <v>-0.83841600764547619</v>
      </c>
      <c r="F13" s="1">
        <v>44895</v>
      </c>
      <c r="G13">
        <v>44200.406459999998</v>
      </c>
      <c r="H13">
        <f t="shared" si="1"/>
        <v>-0.83963277876729658</v>
      </c>
      <c r="I13">
        <f t="shared" si="2"/>
        <v>1</v>
      </c>
    </row>
    <row r="14" spans="2:18" x14ac:dyDescent="0.25">
      <c r="B14" s="1">
        <v>43769</v>
      </c>
      <c r="C14">
        <v>42425.242610000001</v>
      </c>
      <c r="D14">
        <f t="shared" si="0"/>
        <v>-4.8770045446800969E-2</v>
      </c>
      <c r="F14" s="1">
        <v>44926</v>
      </c>
      <c r="G14">
        <v>42025.242610000001</v>
      </c>
      <c r="H14">
        <f t="shared" si="1"/>
        <v>-4.9211399265489897E-2</v>
      </c>
      <c r="I14">
        <f t="shared" si="2"/>
        <v>1</v>
      </c>
    </row>
    <row r="15" spans="2:18" x14ac:dyDescent="0.25">
      <c r="B15" s="1">
        <v>43799</v>
      </c>
      <c r="C15">
        <v>36698.933620000003</v>
      </c>
      <c r="D15">
        <f t="shared" si="0"/>
        <v>-0.13497410121233477</v>
      </c>
      <c r="F15" s="1">
        <v>44957</v>
      </c>
      <c r="G15">
        <v>36298.933620000003</v>
      </c>
      <c r="H15">
        <f t="shared" si="1"/>
        <v>-0.13625879672226826</v>
      </c>
      <c r="I15">
        <f t="shared" si="2"/>
        <v>1</v>
      </c>
    </row>
    <row r="16" spans="2:18" x14ac:dyDescent="0.25">
      <c r="B16" s="1">
        <v>44196</v>
      </c>
      <c r="C16">
        <v>-211188.83489999999</v>
      </c>
      <c r="D16">
        <f t="shared" si="0"/>
        <v>-6.7546313766705017</v>
      </c>
      <c r="F16" s="1">
        <v>44985</v>
      </c>
      <c r="G16">
        <v>-211588.83489999999</v>
      </c>
      <c r="H16">
        <f t="shared" si="1"/>
        <v>-6.8290647630325614</v>
      </c>
      <c r="I16">
        <f t="shared" si="2"/>
        <v>1</v>
      </c>
    </row>
    <row r="17" spans="2:9" x14ac:dyDescent="0.25">
      <c r="B17" s="1">
        <v>44227</v>
      </c>
      <c r="C17">
        <v>-344268.69040000002</v>
      </c>
      <c r="D17">
        <f t="shared" si="0"/>
        <v>0.63014626489612802</v>
      </c>
      <c r="F17" s="1">
        <v>45016</v>
      </c>
      <c r="G17">
        <v>-344668.69040000002</v>
      </c>
      <c r="H17">
        <f t="shared" si="1"/>
        <v>0.62895499926967102</v>
      </c>
      <c r="I17">
        <f t="shared" si="2"/>
        <v>0</v>
      </c>
    </row>
    <row r="18" spans="2:9" x14ac:dyDescent="0.25">
      <c r="B18" s="1">
        <v>44255</v>
      </c>
      <c r="C18">
        <v>-473595.6348</v>
      </c>
      <c r="D18">
        <f t="shared" si="0"/>
        <v>0.37565700281874936</v>
      </c>
      <c r="F18" s="1">
        <v>45046</v>
      </c>
      <c r="G18">
        <v>-473995.6348</v>
      </c>
      <c r="H18">
        <f t="shared" si="1"/>
        <v>0.37522103980466448</v>
      </c>
      <c r="I18">
        <f t="shared" si="2"/>
        <v>1</v>
      </c>
    </row>
    <row r="19" spans="2:9" x14ac:dyDescent="0.25">
      <c r="B19" s="1">
        <v>44286</v>
      </c>
      <c r="C19">
        <v>-529384.29059999995</v>
      </c>
      <c r="D19">
        <f t="shared" si="0"/>
        <v>0.11779807857299951</v>
      </c>
      <c r="F19" s="1">
        <v>45077</v>
      </c>
      <c r="G19">
        <v>-531384.29059999995</v>
      </c>
      <c r="H19">
        <f t="shared" si="1"/>
        <v>0.1210742285089077</v>
      </c>
      <c r="I19">
        <f t="shared" si="2"/>
        <v>1</v>
      </c>
    </row>
    <row r="20" spans="2:9" x14ac:dyDescent="0.25">
      <c r="B20" s="1">
        <v>44316</v>
      </c>
      <c r="C20">
        <v>-569921.52170000004</v>
      </c>
      <c r="D20">
        <f t="shared" si="0"/>
        <v>7.6574299275211866E-2</v>
      </c>
      <c r="F20" s="1">
        <v>45107</v>
      </c>
      <c r="G20">
        <v>-571921.52170000004</v>
      </c>
      <c r="H20">
        <f t="shared" si="1"/>
        <v>7.6286092413888396E-2</v>
      </c>
      <c r="I20">
        <f t="shared" si="2"/>
        <v>1</v>
      </c>
    </row>
    <row r="21" spans="2:9" x14ac:dyDescent="0.25">
      <c r="B21" s="1">
        <v>45077</v>
      </c>
      <c r="C21">
        <v>-616498.5233</v>
      </c>
      <c r="D21">
        <f t="shared" si="0"/>
        <v>8.1725289933019196E-2</v>
      </c>
      <c r="F21" s="1">
        <v>45138</v>
      </c>
      <c r="G21">
        <v>-618498.5233</v>
      </c>
      <c r="H21">
        <f t="shared" si="1"/>
        <v>8.1439497960406948E-2</v>
      </c>
      <c r="I21">
        <f t="shared" si="2"/>
        <v>1</v>
      </c>
    </row>
    <row r="22" spans="2:9" x14ac:dyDescent="0.25">
      <c r="B22" s="1">
        <v>44377</v>
      </c>
      <c r="C22">
        <v>-660156.4473</v>
      </c>
      <c r="D22">
        <f t="shared" si="0"/>
        <v>7.0815942536743393E-2</v>
      </c>
      <c r="F22" s="1">
        <v>45169</v>
      </c>
      <c r="G22">
        <v>-662156.4473</v>
      </c>
      <c r="H22">
        <f t="shared" si="1"/>
        <v>7.0586949451492798E-2</v>
      </c>
      <c r="I22">
        <f t="shared" si="2"/>
        <v>1</v>
      </c>
    </row>
    <row r="23" spans="2:9" x14ac:dyDescent="0.25">
      <c r="B23" s="1">
        <v>44408</v>
      </c>
      <c r="C23">
        <v>-800307.50540000002</v>
      </c>
      <c r="D23">
        <f t="shared" si="0"/>
        <v>0.21229976420469621</v>
      </c>
      <c r="F23" s="1">
        <v>45199</v>
      </c>
      <c r="G23">
        <v>-798307.50540000002</v>
      </c>
      <c r="H23">
        <f t="shared" si="1"/>
        <v>0.20561765826666445</v>
      </c>
      <c r="I23">
        <f t="shared" si="2"/>
        <v>1</v>
      </c>
    </row>
    <row r="24" spans="2:9" x14ac:dyDescent="0.25">
      <c r="B24" s="1">
        <v>44439</v>
      </c>
      <c r="C24">
        <v>-871165.49540000001</v>
      </c>
      <c r="D24">
        <f t="shared" si="0"/>
        <v>8.8538454933750232E-2</v>
      </c>
      <c r="F24" s="1">
        <v>45230</v>
      </c>
      <c r="G24">
        <v>-869165.49540000001</v>
      </c>
      <c r="H24">
        <f t="shared" si="1"/>
        <v>8.8760270347822745E-2</v>
      </c>
      <c r="I24">
        <f t="shared" si="2"/>
        <v>1</v>
      </c>
    </row>
    <row r="25" spans="2:9" x14ac:dyDescent="0.25">
      <c r="B25" s="1">
        <v>44469</v>
      </c>
      <c r="C25">
        <v>-1243787.9609999999</v>
      </c>
      <c r="D25">
        <f t="shared" si="0"/>
        <v>0.42772867792348501</v>
      </c>
      <c r="F25" s="1">
        <v>45260</v>
      </c>
      <c r="G25">
        <v>-1241787.9609999999</v>
      </c>
      <c r="H25">
        <f t="shared" si="1"/>
        <v>0.42871290631310055</v>
      </c>
      <c r="I25">
        <f t="shared" si="2"/>
        <v>1</v>
      </c>
    </row>
    <row r="26" spans="2:9" x14ac:dyDescent="0.25">
      <c r="B26" s="1">
        <v>44500</v>
      </c>
      <c r="C26">
        <v>-1405483.2080000001</v>
      </c>
      <c r="D26">
        <f t="shared" si="0"/>
        <v>0.13000226089179856</v>
      </c>
      <c r="F26" s="1">
        <v>45291</v>
      </c>
      <c r="G26">
        <v>-1403483.2080000001</v>
      </c>
      <c r="H26">
        <f t="shared" si="1"/>
        <v>0.13021164005309616</v>
      </c>
      <c r="I26">
        <f t="shared" si="2"/>
        <v>1</v>
      </c>
    </row>
    <row r="27" spans="2:9" x14ac:dyDescent="0.25">
      <c r="B27" s="1">
        <v>44530</v>
      </c>
      <c r="C27">
        <v>-3575772.585</v>
      </c>
      <c r="D27">
        <f t="shared" si="0"/>
        <v>1.5441588804809112</v>
      </c>
      <c r="F27" s="1">
        <v>45322</v>
      </c>
      <c r="G27">
        <v>-3576772.585</v>
      </c>
      <c r="H27">
        <f t="shared" si="1"/>
        <v>1.5484968858993287</v>
      </c>
      <c r="I27">
        <f t="shared" si="2"/>
        <v>0</v>
      </c>
    </row>
    <row r="28" spans="2:9" x14ac:dyDescent="0.25">
      <c r="B28" s="1">
        <v>44561</v>
      </c>
      <c r="C28">
        <v>-7116969.6770000001</v>
      </c>
      <c r="D28">
        <f t="shared" si="0"/>
        <v>0.99033062305331154</v>
      </c>
      <c r="F28" s="1">
        <v>45351</v>
      </c>
      <c r="G28">
        <v>-7115969.6770000001</v>
      </c>
      <c r="H28">
        <f t="shared" si="1"/>
        <v>0.98949458146777869</v>
      </c>
      <c r="I2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Nzivo</dc:creator>
  <cp:lastModifiedBy>Gloria Nzivo</cp:lastModifiedBy>
  <dcterms:created xsi:type="dcterms:W3CDTF">2024-03-22T23:26:35Z</dcterms:created>
  <dcterms:modified xsi:type="dcterms:W3CDTF">2024-10-09T23:19:04Z</dcterms:modified>
</cp:coreProperties>
</file>