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PERVISION2020\TARJETA PATAYPAMPA\"/>
    </mc:Choice>
  </mc:AlternateContent>
  <bookViews>
    <workbookView xWindow="0" yWindow="0" windowWidth="9525" windowHeight="6990" activeTab="6"/>
  </bookViews>
  <sheets>
    <sheet name="PRINCIPAL" sheetId="2" r:id="rId1"/>
    <sheet name="GENERAL" sheetId="1" r:id="rId2"/>
    <sheet name="CD Y GG" sheetId="4" r:id="rId3"/>
    <sheet name="CAPACITA" sheetId="5" r:id="rId4"/>
    <sheet name="EXPE.TECN." sheetId="6" r:id="rId5"/>
    <sheet name="EQUI" sheetId="7" r:id="rId6"/>
    <sheet name="SUPERVI" sheetId="3" r:id="rId7"/>
  </sheets>
  <definedNames>
    <definedName name="_xlnm._FilterDatabase" localSheetId="0" hidden="1">PRINCIPAL!$B$11:$AA$19</definedName>
    <definedName name="_xlnm.Print_Area" localSheetId="5">EQUI!$A$1:$J$14</definedName>
    <definedName name="_xlnm.Print_Area" localSheetId="4">EXPE.TECN.!$A$1:$I$14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4" i="5"/>
  <c r="G11" i="1" l="1"/>
  <c r="G12" i="1" s="1"/>
  <c r="S12" i="1"/>
  <c r="Q12" i="1"/>
  <c r="R12" i="1"/>
  <c r="S11" i="1"/>
  <c r="R11" i="1"/>
  <c r="I14" i="7" l="1"/>
  <c r="H14" i="7"/>
  <c r="G13" i="7"/>
  <c r="G14" i="7" s="1"/>
  <c r="H14" i="6"/>
  <c r="G13" i="6"/>
  <c r="G14" i="6" s="1"/>
  <c r="I14" i="5"/>
  <c r="J13" i="5"/>
  <c r="J14" i="5" s="1"/>
  <c r="H13" i="5"/>
  <c r="H14" i="5" s="1"/>
  <c r="H14" i="4"/>
  <c r="J13" i="4"/>
  <c r="J14" i="4" s="1"/>
  <c r="I13" i="4"/>
  <c r="I14" i="4" s="1"/>
  <c r="G13" i="4" l="1"/>
  <c r="G14" i="4" s="1"/>
  <c r="H15" i="3"/>
  <c r="J14" i="3"/>
  <c r="J15" i="3" s="1"/>
  <c r="I14" i="3"/>
  <c r="I15" i="3" s="1"/>
  <c r="O10" i="1"/>
  <c r="O12" i="1" s="1"/>
  <c r="H12" i="1"/>
  <c r="M10" i="1"/>
  <c r="M12" i="1" s="1"/>
  <c r="J10" i="1"/>
  <c r="J12" i="1" s="1"/>
  <c r="I10" i="1"/>
  <c r="I12" i="1" s="1"/>
  <c r="K12" i="1"/>
  <c r="L12" i="1"/>
  <c r="N12" i="1"/>
  <c r="P12" i="1"/>
  <c r="G14" i="3" l="1"/>
  <c r="I21" i="2"/>
  <c r="H21" i="2"/>
  <c r="G21" i="2"/>
  <c r="G10" i="1"/>
  <c r="G15" i="3" l="1"/>
</calcChain>
</file>

<file path=xl/comments1.xml><?xml version="1.0" encoding="utf-8"?>
<comments xmlns="http://schemas.openxmlformats.org/spreadsheetml/2006/main">
  <authors>
    <author>SUPERVISION</author>
  </authors>
  <commentList>
    <comment ref="G14" authorId="0" shapeId="0">
      <text>
        <r>
          <rPr>
            <b/>
            <sz val="9"/>
            <color indexed="81"/>
            <rFont val="Tahoma"/>
            <charset val="1"/>
          </rPr>
          <t>SUPERVISION:</t>
        </r>
        <r>
          <rPr>
            <sz val="9"/>
            <color indexed="81"/>
            <rFont val="Tahoma"/>
            <charset val="1"/>
          </rPr>
          <t xml:space="preserve">
CONCILIADO CON LA NOTA CONTABLE 
</t>
        </r>
      </text>
    </comment>
  </commentList>
</comments>
</file>

<file path=xl/sharedStrings.xml><?xml version="1.0" encoding="utf-8"?>
<sst xmlns="http://schemas.openxmlformats.org/spreadsheetml/2006/main" count="364" uniqueCount="125">
  <si>
    <t>COSTO DIRECTO</t>
  </si>
  <si>
    <t>META</t>
  </si>
  <si>
    <t>: 0311 - 2012</t>
  </si>
  <si>
    <t xml:space="preserve">PROYECTO                                                                  </t>
  </si>
  <si>
    <t>: 2.149886 CONSTRUCCION Y EQUIPAMIENTO DEL PUESTO DE SALUD EN LA LOCALIDAD DE SAN NICOLAS DE PIYAY DEL DISTRITO DE PATAYPAMPA, PROVINCIA DE GRAU - APURIMAC.</t>
  </si>
  <si>
    <t xml:space="preserve">OBRA                </t>
  </si>
  <si>
    <t>: CONSTRUCCION Y EQUIPAMIENTO DEL PUESTO DE SALUD EN LA LOCALIDAD DE SAN NICOLAS DE PIYAY DEL DISTRITO DE PATAYPAMPA, PROVINCIA DE GRAU - APURIMAC.</t>
  </si>
  <si>
    <t>FTE. FTO.</t>
  </si>
  <si>
    <t>: RECURSOS ORDINARIOS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</si>
  <si>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</si>
  <si>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</si>
  <si>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</si>
  <si>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</si>
  <si>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</si>
  <si>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</si>
  <si>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</si>
  <si>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</si>
  <si>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</si>
  <si>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</si>
  <si>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2.6.2.2.3.3</t>
  </si>
  <si>
    <t>2.6.2.2.3.4</t>
  </si>
  <si>
    <t>2.6.2.2.3.5</t>
  </si>
  <si>
    <t>2.6.3.2.4.1</t>
  </si>
  <si>
    <t>2.6.3.2.4.2</t>
  </si>
  <si>
    <t>2.6.7.1.5.1</t>
  </si>
  <si>
    <t>2.6.7.1.5.2</t>
  </si>
  <si>
    <t>2.6.7.1.5.3</t>
  </si>
  <si>
    <t>2.6.8.1.3.1</t>
  </si>
  <si>
    <t>2.6.8.1.4.1</t>
  </si>
  <si>
    <t>2.6.8.1.4.2</t>
  </si>
  <si>
    <t>2.6.8.1.4.3</t>
  </si>
  <si>
    <t>0000005739</t>
  </si>
  <si>
    <t>IMPORTE QUE SE GIRA LA TRANSFERENCIA A FAVOR DEL GERENCIA SUB REGIONAL DE GRAU SEGUN EL MEMO Nº 1523-2012-ADM Y RESOLUCION GERENCIAL GENERAL REGIONAL Nº 078-2012-GR-APURIMAC/GG CON CARGO A RENDIR LA CUENTA CON AFECTACION PRESUPUESTAL OBRA-CONSTRUCCION YA</t>
  </si>
  <si>
    <t>10975</t>
  </si>
  <si>
    <t>TOTAL</t>
  </si>
  <si>
    <t>Ejecucion Detallada de Gastos</t>
  </si>
  <si>
    <t>Año: 2012</t>
  </si>
  <si>
    <t>Producto/Proyecto: 2.149886 CONSTRUCCION Y EQUIPAMIENTO DEL PUESTO DE SALUD EN LA LOCALIDAD DE SAN NICOLAS DE PIYAY DEL DISTRITO DE PATAYPAMPA, PROVINCIA DE GRAU -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</si>
  <si>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</si>
  <si>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</si>
  <si>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</si>
  <si>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</si>
  <si>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</si>
  <si>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</si>
  <si>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</si>
  <si>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</si>
  <si>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</si>
  <si>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</si>
  <si>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</si>
  <si>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</si>
  <si>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</si>
  <si>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</si>
  <si>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</si>
  <si>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</si>
  <si>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</si>
  <si>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</si>
  <si>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</si>
  <si>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</si>
  <si>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</si>
  <si>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</si>
  <si>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</si>
  <si>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C</t>
  </si>
  <si>
    <t>GC</t>
  </si>
  <si>
    <t>N</t>
  </si>
  <si>
    <t>0001</t>
  </si>
  <si>
    <t>DISPOSITIVO LEGAL O ACTO DE ADMINISTRACION 1</t>
  </si>
  <si>
    <t>077.MEMO 1523-ADMYF</t>
  </si>
  <si>
    <t>           </t>
  </si>
  <si>
    <t>EO</t>
  </si>
  <si>
    <t>CER-02413</t>
  </si>
  <si>
    <t>9002</t>
  </si>
  <si>
    <t>2.149886</t>
  </si>
  <si>
    <t>4.000010</t>
  </si>
  <si>
    <t>0311</t>
  </si>
  <si>
    <t>00-0 </t>
  </si>
  <si>
    <t>MEMORANDUM Nº 1523-2012-GRAP/07.DRAF Y R.G.G.R. Nº 077-2012-GR-APURIMAC/GG</t>
  </si>
  <si>
    <t>GD</t>
  </si>
  <si>
    <t>0002</t>
  </si>
  <si>
    <t>RESOLUCION ADMINISTRATIVA</t>
  </si>
  <si>
    <t>077/GG</t>
  </si>
  <si>
    <t>GG</t>
  </si>
  <si>
    <t>D</t>
  </si>
  <si>
    <t>0003</t>
  </si>
  <si>
    <t>PAPELETA DE DEPOSITO (T6)</t>
  </si>
  <si>
    <t>CARTA ORDEN</t>
  </si>
  <si>
    <t>12100404</t>
  </si>
  <si>
    <t>BANCO DE LA NACION</t>
  </si>
  <si>
    <t>COMPROBANTES DE PAGO (EMITIDO POR LA UE)</t>
  </si>
  <si>
    <t>998.PR.MEMO.2156.DRA</t>
  </si>
  <si>
    <t>C </t>
  </si>
  <si>
    <t>CER-03596</t>
  </si>
  <si>
    <t>MEMO.2156.DRAF</t>
  </si>
  <si>
    <t>RECIBO DE INGRESOS</t>
  </si>
  <si>
    <t>000</t>
  </si>
  <si>
    <t>IMPORTE QUE SE GIRA PARA EL MANEJO Y OTORGAMIENTO DE FONDOSDE CAJA CHICA SEGUN RESOLUCION EJECUTIVA REGIONAL Nª 998-2012-GR-APURIMAC /PR COMPROMETIDO Y DEVENGADO EN EL MES DE DICIEMBRE CORRELATIVO META 0070-0166-0311...(RMPG)</t>
  </si>
  <si>
    <t>15188</t>
  </si>
  <si>
    <t>CHEQUE GIRADO</t>
  </si>
  <si>
    <t>71978655</t>
  </si>
  <si>
    <t>MIGUEL ANGEL VALENZUELA RODRIGUEZ</t>
  </si>
  <si>
    <t>T O T A L</t>
  </si>
  <si>
    <t>INFORMACION AL 21/01/2020 08:26:36 PM</t>
  </si>
  <si>
    <t/>
  </si>
  <si>
    <t>11/08/2020</t>
  </si>
  <si>
    <t>ELABORADO POR:  Melissa v2.0</t>
  </si>
  <si>
    <t>COSTO DIRECTO Y GASTOS GENERALES</t>
  </si>
  <si>
    <t>EQUIPAMIENTO</t>
  </si>
  <si>
    <t>GASTOS DE SUPERVISION</t>
  </si>
  <si>
    <t>R/C</t>
  </si>
  <si>
    <t>s/n</t>
  </si>
  <si>
    <t>11105-2013</t>
  </si>
  <si>
    <t>8574-2012</t>
  </si>
  <si>
    <t>Abancay, Agosto del 2020</t>
  </si>
  <si>
    <t>5739-2012</t>
  </si>
  <si>
    <t>TARJETA DE LIQUIDACION FINANCIERA</t>
  </si>
  <si>
    <t xml:space="preserve">  EJECUCION PRESUPUESTAL POR ADMINISTRACION DIRECTA</t>
  </si>
  <si>
    <t>:</t>
  </si>
  <si>
    <t>2.149886 CONSTRUCCION Y EQUIPAMIENTO DEL PUESTO DE SALUD EN LA LOCALIDAD DE SAN NICOLAS DE PIYAY DEL DISTRITO DE PATAYPAMPA, PROVINCIA DE GRAU - APURIMAC.</t>
  </si>
  <si>
    <t>0311 - 2012</t>
  </si>
  <si>
    <t>CONSTRUCCION Y EQUIPAMIENTO DEL PUESTO DE SALUD EN LA LOCALIDAD DE SAN NICOLAS DE PIYAY DEL DISTRITO DE PATAYPAMPA, PROVINCIA DE GRAU - APURIMAC.</t>
  </si>
  <si>
    <t>RECURSOS ORDINARIOS</t>
  </si>
  <si>
    <t>VAN . . .</t>
  </si>
  <si>
    <t>Rendicion al Habilito Otorgado Según C/P 11105-2013 - Miguel Angel Valenzuela Rodriguez</t>
  </si>
  <si>
    <t>Rendicion al Habilito Otorgado Según C/P 11105-2012 - Miguel Angel Valenzuela Rodriguez</t>
  </si>
  <si>
    <t>EXPEDIENTE TECNICO</t>
  </si>
  <si>
    <t>CAPACITACION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</si>
</sst>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,##0.00;\-#,##0.00;&quot;&quot;"/>
    <numFmt numFmtId="166" formatCode="#,##0.###;\-#,##0.###;&quot;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5"/>
      <color rgb="FFFF0000"/>
      <name val="Broadway"/>
      <family val="5"/>
    </font>
    <font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63"/>
      <name val="Arial Narrow"/>
      <family val="2"/>
    </font>
    <font>
      <sz val="12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2"/>
      <color theme="1"/>
      <name val="Arial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indexed="63"/>
      <name val="Arial Narrow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3">
    <xf numFmtId="0" fontId="0" fillId="0" borderId="0" xfId="0"/>
    <xf numFmtId="0" fontId="4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3" fillId="0" borderId="0" xfId="1"/>
    <xf numFmtId="0" fontId="5" fillId="0" borderId="0" xfId="1" quotePrefix="1" applyFont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4" fillId="0" borderId="0" xfId="1" applyFont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vertical="top" wrapText="1"/>
    </xf>
    <xf numFmtId="0" fontId="10" fillId="3" borderId="9" xfId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2" fillId="4" borderId="11" xfId="0" applyNumberFormat="1" applyFont="1" applyFill="1" applyBorder="1" applyAlignment="1">
      <alignment horizontal="centerContinuous" vertical="center" wrapText="1"/>
    </xf>
    <xf numFmtId="0" fontId="12" fillId="4" borderId="14" xfId="0" applyNumberFormat="1" applyFont="1" applyFill="1" applyBorder="1" applyAlignment="1">
      <alignment horizontal="centerContinuous" vertical="center" wrapText="1"/>
    </xf>
    <xf numFmtId="0" fontId="12" fillId="2" borderId="11" xfId="0" applyNumberFormat="1" applyFont="1" applyFill="1" applyBorder="1" applyAlignment="1">
      <alignment horizontal="centerContinuous" vertical="center" wrapText="1"/>
    </xf>
    <xf numFmtId="0" fontId="12" fillId="2" borderId="14" xfId="0" applyNumberFormat="1" applyFont="1" applyFill="1" applyBorder="1" applyAlignment="1">
      <alignment horizontal="centerContinuous" vertical="center" wrapText="1"/>
    </xf>
    <xf numFmtId="0" fontId="9" fillId="0" borderId="15" xfId="0" applyNumberFormat="1" applyFont="1" applyFill="1" applyBorder="1" applyAlignment="1">
      <alignment vertical="top"/>
    </xf>
    <xf numFmtId="165" fontId="9" fillId="0" borderId="8" xfId="0" applyNumberFormat="1" applyFont="1" applyFill="1" applyBorder="1" applyAlignment="1">
      <alignment vertical="top"/>
    </xf>
    <xf numFmtId="14" fontId="9" fillId="0" borderId="16" xfId="0" applyNumberFormat="1" applyFont="1" applyFill="1" applyBorder="1" applyAlignment="1">
      <alignment vertical="top"/>
    </xf>
    <xf numFmtId="166" fontId="9" fillId="0" borderId="8" xfId="0" applyNumberFormat="1" applyFont="1" applyFill="1" applyBorder="1" applyAlignment="1">
      <alignment horizontal="center" vertical="top"/>
    </xf>
    <xf numFmtId="0" fontId="12" fillId="0" borderId="17" xfId="0" applyNumberFormat="1" applyFont="1" applyFill="1" applyBorder="1" applyAlignment="1">
      <alignment vertical="top"/>
    </xf>
    <xf numFmtId="0" fontId="12" fillId="0" borderId="18" xfId="0" applyNumberFormat="1" applyFont="1" applyFill="1" applyBorder="1" applyAlignment="1">
      <alignment vertical="top"/>
    </xf>
    <xf numFmtId="165" fontId="12" fillId="0" borderId="19" xfId="0" applyNumberFormat="1" applyFont="1" applyFill="1" applyBorder="1" applyAlignment="1">
      <alignment vertical="top"/>
    </xf>
    <xf numFmtId="14" fontId="12" fillId="0" borderId="20" xfId="0" applyNumberFormat="1" applyFont="1" applyFill="1" applyBorder="1" applyAlignment="1">
      <alignment vertical="top"/>
    </xf>
    <xf numFmtId="166" fontId="12" fillId="0" borderId="19" xfId="0" applyNumberFormat="1" applyFont="1" applyFill="1" applyBorder="1" applyAlignment="1">
      <alignment horizontal="center" vertical="top"/>
    </xf>
    <xf numFmtId="0" fontId="12" fillId="0" borderId="19" xfId="0" applyNumberFormat="1" applyFont="1" applyFill="1" applyBorder="1" applyAlignment="1">
      <alignment vertical="top" wrapText="1"/>
    </xf>
    <xf numFmtId="0" fontId="12" fillId="0" borderId="21" xfId="0" applyNumberFormat="1" applyFont="1" applyFill="1" applyBorder="1" applyAlignment="1">
      <alignment horizontal="centerContinuous" vertical="top"/>
    </xf>
    <xf numFmtId="0" fontId="12" fillId="0" borderId="22" xfId="0" applyNumberFormat="1" applyFont="1" applyFill="1" applyBorder="1" applyAlignment="1">
      <alignment horizontal="centerContinuous" vertical="top"/>
    </xf>
    <xf numFmtId="165" fontId="12" fillId="0" borderId="7" xfId="0" applyNumberFormat="1" applyFont="1" applyFill="1" applyBorder="1" applyAlignment="1">
      <alignment vertical="top"/>
    </xf>
    <xf numFmtId="14" fontId="12" fillId="0" borderId="23" xfId="0" applyNumberFormat="1" applyFont="1" applyFill="1" applyBorder="1" applyAlignment="1">
      <alignment vertical="top"/>
    </xf>
    <xf numFmtId="0" fontId="12" fillId="0" borderId="22" xfId="0" applyNumberFormat="1" applyFont="1" applyFill="1" applyBorder="1" applyAlignment="1">
      <alignment vertical="top"/>
    </xf>
    <xf numFmtId="166" fontId="12" fillId="0" borderId="7" xfId="0" applyNumberFormat="1" applyFont="1" applyFill="1" applyBorder="1" applyAlignment="1">
      <alignment horizontal="center" vertical="top"/>
    </xf>
    <xf numFmtId="0" fontId="12" fillId="0" borderId="7" xfId="0" applyNumberFormat="1" applyFont="1" applyFill="1" applyBorder="1" applyAlignment="1">
      <alignment vertical="top" wrapText="1"/>
    </xf>
    <xf numFmtId="49" fontId="12" fillId="0" borderId="0" xfId="0" applyNumberFormat="1" applyFont="1" applyFill="1" applyBorder="1" applyAlignment="1"/>
    <xf numFmtId="2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8" fillId="0" borderId="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6" fillId="0" borderId="26" xfId="0" applyNumberFormat="1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vertical="center"/>
    </xf>
    <xf numFmtId="164" fontId="15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0" borderId="27" xfId="0" applyNumberFormat="1" applyFont="1" applyFill="1" applyBorder="1" applyAlignment="1">
      <alignment vertical="center" wrapText="1"/>
    </xf>
    <xf numFmtId="17" fontId="15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5" fillId="0" borderId="26" xfId="0" applyFont="1" applyBorder="1" applyAlignment="1">
      <alignment horizontal="center" vertical="center" wrapText="1"/>
    </xf>
    <xf numFmtId="164" fontId="1" fillId="0" borderId="31" xfId="0" applyNumberFormat="1" applyFont="1" applyBorder="1"/>
    <xf numFmtId="0" fontId="0" fillId="0" borderId="31" xfId="0" applyBorder="1"/>
    <xf numFmtId="4" fontId="1" fillId="0" borderId="31" xfId="0" applyNumberFormat="1" applyFont="1" applyBorder="1"/>
    <xf numFmtId="0" fontId="9" fillId="0" borderId="31" xfId="0" applyNumberFormat="1" applyFont="1" applyFill="1" applyBorder="1" applyAlignment="1">
      <alignment vertical="top" wrapText="1"/>
    </xf>
    <xf numFmtId="0" fontId="10" fillId="3" borderId="32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64" fontId="15" fillId="0" borderId="33" xfId="0" applyNumberFormat="1" applyFont="1" applyBorder="1"/>
    <xf numFmtId="4" fontId="15" fillId="0" borderId="33" xfId="0" applyNumberFormat="1" applyFont="1" applyBorder="1" applyAlignment="1">
      <alignment vertical="center"/>
    </xf>
    <xf numFmtId="0" fontId="15" fillId="0" borderId="26" xfId="0" applyFont="1" applyBorder="1"/>
    <xf numFmtId="0" fontId="16" fillId="0" borderId="27" xfId="0" applyNumberFormat="1" applyFont="1" applyFill="1" applyBorder="1" applyAlignment="1">
      <alignment vertical="top" wrapText="1"/>
    </xf>
    <xf numFmtId="4" fontId="15" fillId="0" borderId="33" xfId="0" applyNumberFormat="1" applyFont="1" applyBorder="1" applyAlignment="1">
      <alignment horizontal="center" vertical="center" wrapText="1"/>
    </xf>
    <xf numFmtId="4" fontId="16" fillId="0" borderId="26" xfId="0" applyNumberFormat="1" applyFont="1" applyFill="1" applyBorder="1" applyAlignment="1">
      <alignment vertical="center"/>
    </xf>
    <xf numFmtId="0" fontId="16" fillId="0" borderId="30" xfId="0" applyNumberFormat="1" applyFont="1" applyFill="1" applyBorder="1" applyAlignment="1">
      <alignment horizontal="center" vertical="center"/>
    </xf>
    <xf numFmtId="4" fontId="15" fillId="2" borderId="26" xfId="0" applyNumberFormat="1" applyFont="1" applyFill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20" fillId="0" borderId="15" xfId="0" applyNumberFormat="1" applyFont="1" applyFill="1" applyBorder="1" applyAlignment="1">
      <alignment horizontal="center" vertical="center" wrapText="1"/>
    </xf>
    <xf numFmtId="0" fontId="20" fillId="2" borderId="15" xfId="0" applyNumberFormat="1" applyFont="1" applyFill="1" applyBorder="1" applyAlignment="1">
      <alignment horizontal="center" vertical="center" wrapText="1"/>
    </xf>
    <xf numFmtId="0" fontId="22" fillId="0" borderId="0" xfId="1" applyFont="1" applyAlignment="1">
      <alignment horizontal="center" vertical="center"/>
    </xf>
    <xf numFmtId="0" fontId="23" fillId="0" borderId="0" xfId="1" quotePrefix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12" fillId="2" borderId="11" xfId="0" applyNumberFormat="1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 shrinkToFit="1"/>
    </xf>
    <xf numFmtId="0" fontId="8" fillId="0" borderId="5" xfId="1" applyFont="1" applyBorder="1" applyAlignment="1">
      <alignment horizontal="center" vertical="center" wrapText="1" shrinkToFit="1"/>
    </xf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 shrinkToFit="1"/>
    </xf>
    <xf numFmtId="0" fontId="8" fillId="0" borderId="6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shrinkToFit="1"/>
    </xf>
    <xf numFmtId="0" fontId="8" fillId="0" borderId="24" xfId="1" applyFont="1" applyBorder="1" applyAlignment="1">
      <alignment horizontal="center" vertical="center"/>
    </xf>
    <xf numFmtId="0" fontId="16" fillId="0" borderId="33" xfId="0" applyNumberFormat="1" applyFont="1" applyFill="1" applyBorder="1" applyAlignment="1">
      <alignment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23" fillId="0" borderId="0" xfId="1" applyFont="1" applyBorder="1" applyAlignment="1">
      <alignment horizontal="center" vertical="center"/>
    </xf>
    <xf numFmtId="0" fontId="3" fillId="0" borderId="0" xfId="1" applyBorder="1"/>
    <xf numFmtId="0" fontId="4" fillId="0" borderId="0" xfId="1" applyFont="1" applyBorder="1" applyAlignment="1">
      <alignment vertical="center"/>
    </xf>
    <xf numFmtId="0" fontId="0" fillId="0" borderId="0" xfId="0" applyBorder="1"/>
    <xf numFmtId="0" fontId="3" fillId="0" borderId="34" xfId="1" applyBorder="1"/>
    <xf numFmtId="0" fontId="7" fillId="0" borderId="0" xfId="1" quotePrefix="1" applyFont="1" applyBorder="1" applyAlignment="1">
      <alignment horizontal="left" vertical="center"/>
    </xf>
    <xf numFmtId="17" fontId="10" fillId="0" borderId="31" xfId="1" quotePrefix="1" applyNumberFormat="1" applyFont="1" applyFill="1" applyBorder="1" applyAlignment="1">
      <alignment horizontal="center" vertical="center"/>
    </xf>
    <xf numFmtId="164" fontId="17" fillId="5" borderId="29" xfId="0" applyNumberFormat="1" applyFont="1" applyFill="1" applyBorder="1" applyAlignment="1">
      <alignment horizontal="center" vertical="center"/>
    </xf>
    <xf numFmtId="164" fontId="17" fillId="5" borderId="30" xfId="0" applyNumberFormat="1" applyFont="1" applyFill="1" applyBorder="1" applyAlignment="1">
      <alignment horizontal="center" vertical="center"/>
    </xf>
    <xf numFmtId="164" fontId="17" fillId="5" borderId="28" xfId="0" applyNumberFormat="1" applyFont="1" applyFill="1" applyBorder="1" applyAlignment="1">
      <alignment horizontal="center" vertical="center"/>
    </xf>
    <xf numFmtId="4" fontId="17" fillId="5" borderId="2" xfId="0" applyNumberFormat="1" applyFont="1" applyFill="1" applyBorder="1" applyAlignment="1">
      <alignment vertical="center"/>
    </xf>
    <xf numFmtId="0" fontId="16" fillId="5" borderId="28" xfId="0" applyNumberFormat="1" applyFont="1" applyFill="1" applyBorder="1" applyAlignment="1">
      <alignment vertical="center" wrapText="1"/>
    </xf>
    <xf numFmtId="0" fontId="16" fillId="5" borderId="27" xfId="0" applyNumberFormat="1" applyFont="1" applyFill="1" applyBorder="1" applyAlignment="1">
      <alignment vertical="top" wrapText="1"/>
    </xf>
    <xf numFmtId="0" fontId="15" fillId="0" borderId="33" xfId="0" applyNumberFormat="1" applyFont="1" applyBorder="1" applyAlignment="1">
      <alignment vertical="center"/>
    </xf>
    <xf numFmtId="164" fontId="0" fillId="0" borderId="35" xfId="0" applyNumberFormat="1" applyBorder="1"/>
    <xf numFmtId="17" fontId="10" fillId="0" borderId="33" xfId="1" quotePrefix="1" applyNumberFormat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" fontId="15" fillId="0" borderId="33" xfId="0" applyNumberFormat="1" applyFont="1" applyBorder="1" applyAlignment="1">
      <alignment horizontal="right" vertical="center"/>
    </xf>
    <xf numFmtId="4" fontId="16" fillId="0" borderId="33" xfId="0" applyNumberFormat="1" applyFont="1" applyFill="1" applyBorder="1" applyAlignment="1">
      <alignment horizontal="right" vertical="center"/>
    </xf>
    <xf numFmtId="0" fontId="16" fillId="0" borderId="37" xfId="0" applyNumberFormat="1" applyFont="1" applyFill="1" applyBorder="1" applyAlignment="1">
      <alignment horizontal="left" vertical="center" wrapText="1"/>
    </xf>
    <xf numFmtId="164" fontId="1" fillId="5" borderId="29" xfId="0" applyNumberFormat="1" applyFont="1" applyFill="1" applyBorder="1" applyAlignment="1">
      <alignment horizontal="center"/>
    </xf>
    <xf numFmtId="164" fontId="1" fillId="5" borderId="30" xfId="0" applyNumberFormat="1" applyFont="1" applyFill="1" applyBorder="1" applyAlignment="1">
      <alignment horizontal="center"/>
    </xf>
    <xf numFmtId="164" fontId="1" fillId="5" borderId="29" xfId="0" applyNumberFormat="1" applyFont="1" applyFill="1" applyBorder="1" applyAlignment="1">
      <alignment horizontal="center" vertical="center"/>
    </xf>
    <xf numFmtId="164" fontId="1" fillId="5" borderId="30" xfId="0" applyNumberFormat="1" applyFont="1" applyFill="1" applyBorder="1" applyAlignment="1">
      <alignment horizontal="center" vertical="center"/>
    </xf>
    <xf numFmtId="164" fontId="1" fillId="5" borderId="32" xfId="0" applyNumberFormat="1" applyFont="1" applyFill="1" applyBorder="1" applyAlignment="1">
      <alignment horizontal="center" vertical="center"/>
    </xf>
    <xf numFmtId="4" fontId="1" fillId="5" borderId="26" xfId="0" applyNumberFormat="1" applyFont="1" applyFill="1" applyBorder="1" applyAlignment="1">
      <alignment horizontal="center" vertical="center"/>
    </xf>
    <xf numFmtId="0" fontId="9" fillId="5" borderId="27" xfId="0" applyNumberFormat="1" applyFont="1" applyFill="1" applyBorder="1" applyAlignment="1">
      <alignment horizontal="center" vertical="center" wrapText="1"/>
    </xf>
    <xf numFmtId="164" fontId="17" fillId="5" borderId="32" xfId="0" applyNumberFormat="1" applyFont="1" applyFill="1" applyBorder="1" applyAlignment="1">
      <alignment horizontal="center" vertical="center"/>
    </xf>
    <xf numFmtId="4" fontId="17" fillId="5" borderId="26" xfId="0" applyNumberFormat="1" applyFont="1" applyFill="1" applyBorder="1" applyAlignment="1">
      <alignment vertical="center"/>
    </xf>
    <xf numFmtId="164" fontId="15" fillId="0" borderId="33" xfId="0" applyNumberFormat="1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6" fillId="0" borderId="33" xfId="0" applyNumberFormat="1" applyFont="1" applyFill="1" applyBorder="1" applyAlignment="1">
      <alignment horizontal="left" vertical="center" wrapText="1"/>
    </xf>
    <xf numFmtId="4" fontId="1" fillId="5" borderId="2" xfId="0" applyNumberFormat="1" applyFont="1" applyFill="1" applyBorder="1"/>
    <xf numFmtId="4" fontId="1" fillId="5" borderId="30" xfId="0" applyNumberFormat="1" applyFont="1" applyFill="1" applyBorder="1"/>
    <xf numFmtId="0" fontId="9" fillId="5" borderId="28" xfId="0" applyNumberFormat="1" applyFont="1" applyFill="1" applyBorder="1" applyAlignment="1">
      <alignment vertical="top" wrapText="1"/>
    </xf>
    <xf numFmtId="0" fontId="17" fillId="5" borderId="29" xfId="0" applyFont="1" applyFill="1" applyBorder="1" applyAlignment="1">
      <alignment horizontal="center"/>
    </xf>
    <xf numFmtId="0" fontId="17" fillId="5" borderId="30" xfId="0" applyFont="1" applyFill="1" applyBorder="1" applyAlignment="1">
      <alignment horizontal="center"/>
    </xf>
    <xf numFmtId="0" fontId="17" fillId="5" borderId="28" xfId="0" applyFont="1" applyFill="1" applyBorder="1" applyAlignment="1">
      <alignment horizontal="center"/>
    </xf>
    <xf numFmtId="4" fontId="17" fillId="5" borderId="2" xfId="0" applyNumberFormat="1" applyFont="1" applyFill="1" applyBorder="1"/>
    <xf numFmtId="0" fontId="15" fillId="5" borderId="2" xfId="0" applyFont="1" applyFill="1" applyBorder="1"/>
    <xf numFmtId="4" fontId="17" fillId="5" borderId="30" xfId="0" applyNumberFormat="1" applyFont="1" applyFill="1" applyBorder="1"/>
    <xf numFmtId="164" fontId="15" fillId="0" borderId="38" xfId="0" applyNumberFormat="1" applyFont="1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6" fillId="0" borderId="39" xfId="0" applyNumberFormat="1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4" fontId="15" fillId="0" borderId="39" xfId="0" applyNumberFormat="1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6" fillId="0" borderId="4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4"/>
  <sheetViews>
    <sheetView topLeftCell="A5" zoomScale="70" zoomScaleNormal="70" workbookViewId="0">
      <selection activeCell="P12" sqref="P12"/>
    </sheetView>
  </sheetViews>
  <sheetFormatPr baseColWidth="10" defaultRowHeight="15" x14ac:dyDescent="0.25"/>
  <cols>
    <col min="1" max="1" width="8" customWidth="1"/>
    <col min="2" max="2" width="22.7109375" style="45" customWidth="1"/>
    <col min="3" max="3" width="3.7109375" style="45" customWidth="1"/>
    <col min="4" max="4" width="2.7109375" style="45" customWidth="1"/>
    <col min="5" max="6" width="10.7109375" style="45" hidden="1" customWidth="1"/>
    <col min="7" max="9" width="12.7109375" style="46" customWidth="1"/>
    <col min="10" max="10" width="9.7109375" customWidth="1"/>
    <col min="11" max="11" width="34.140625" style="45" customWidth="1"/>
    <col min="12" max="12" width="15.7109375" style="45" customWidth="1"/>
    <col min="13" max="13" width="10.7109375" style="45" customWidth="1"/>
    <col min="14" max="14" width="30.7109375" style="45" customWidth="1"/>
    <col min="15" max="15" width="3.7109375" style="45" customWidth="1"/>
    <col min="16" max="16" width="10.7109375" style="45" customWidth="1"/>
    <col min="17" max="17" width="5.7109375" style="45" customWidth="1"/>
    <col min="18" max="19" width="7.7109375" style="45" customWidth="1"/>
    <col min="20" max="20" width="5.28515625" style="45" customWidth="1"/>
    <col min="21" max="21" width="5.7109375" style="45" customWidth="1"/>
    <col min="22" max="22" width="11.28515625" style="45" customWidth="1"/>
    <col min="23" max="23" width="9.7109375" customWidth="1"/>
    <col min="24" max="25" width="15.7109375" style="45" customWidth="1"/>
    <col min="26" max="26" width="30.7109375" style="45" customWidth="1"/>
    <col min="27" max="27" width="40.7109375" style="45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7" width="34.140625" customWidth="1"/>
    <col min="268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3" width="34.140625" customWidth="1"/>
    <col min="524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79" width="34.140625" customWidth="1"/>
    <col min="780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5" width="34.140625" customWidth="1"/>
    <col min="1036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1" width="34.140625" customWidth="1"/>
    <col min="1292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7" width="34.140625" customWidth="1"/>
    <col min="1548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3" width="34.140625" customWidth="1"/>
    <col min="1804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59" width="34.140625" customWidth="1"/>
    <col min="2060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5" width="34.140625" customWidth="1"/>
    <col min="2316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1" width="34.140625" customWidth="1"/>
    <col min="2572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7" width="34.140625" customWidth="1"/>
    <col min="2828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3" width="34.140625" customWidth="1"/>
    <col min="3084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39" width="34.140625" customWidth="1"/>
    <col min="3340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5" width="34.140625" customWidth="1"/>
    <col min="3596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1" width="34.140625" customWidth="1"/>
    <col min="3852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7" width="34.140625" customWidth="1"/>
    <col min="4108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3" width="34.140625" customWidth="1"/>
    <col min="4364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19" width="34.140625" customWidth="1"/>
    <col min="4620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5" width="34.140625" customWidth="1"/>
    <col min="4876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1" width="34.140625" customWidth="1"/>
    <col min="5132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7" width="34.140625" customWidth="1"/>
    <col min="5388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3" width="34.140625" customWidth="1"/>
    <col min="5644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899" width="34.140625" customWidth="1"/>
    <col min="5900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5" width="34.140625" customWidth="1"/>
    <col min="6156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1" width="34.140625" customWidth="1"/>
    <col min="6412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7" width="34.140625" customWidth="1"/>
    <col min="6668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3" width="34.140625" customWidth="1"/>
    <col min="6924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79" width="34.140625" customWidth="1"/>
    <col min="7180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5" width="34.140625" customWidth="1"/>
    <col min="7436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1" width="34.140625" customWidth="1"/>
    <col min="7692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7" width="34.140625" customWidth="1"/>
    <col min="7948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3" width="34.140625" customWidth="1"/>
    <col min="8204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59" width="34.140625" customWidth="1"/>
    <col min="8460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5" width="34.140625" customWidth="1"/>
    <col min="8716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1" width="34.140625" customWidth="1"/>
    <col min="8972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7" width="34.140625" customWidth="1"/>
    <col min="9228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3" width="34.140625" customWidth="1"/>
    <col min="9484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39" width="34.140625" customWidth="1"/>
    <col min="9740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5" width="34.140625" customWidth="1"/>
    <col min="9996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1" width="34.140625" customWidth="1"/>
    <col min="10252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7" width="34.140625" customWidth="1"/>
    <col min="10508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3" width="34.140625" customWidth="1"/>
    <col min="10764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19" width="34.140625" customWidth="1"/>
    <col min="11020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5" width="34.140625" customWidth="1"/>
    <col min="11276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1" width="34.140625" customWidth="1"/>
    <col min="11532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7" width="34.140625" customWidth="1"/>
    <col min="11788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3" width="34.140625" customWidth="1"/>
    <col min="12044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299" width="34.140625" customWidth="1"/>
    <col min="12300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5" width="34.140625" customWidth="1"/>
    <col min="12556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1" width="34.140625" customWidth="1"/>
    <col min="12812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7" width="34.140625" customWidth="1"/>
    <col min="13068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3" width="34.140625" customWidth="1"/>
    <col min="13324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79" width="34.140625" customWidth="1"/>
    <col min="13580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5" width="34.140625" customWidth="1"/>
    <col min="13836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1" width="34.140625" customWidth="1"/>
    <col min="14092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7" width="34.140625" customWidth="1"/>
    <col min="14348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3" width="34.140625" customWidth="1"/>
    <col min="14604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59" width="34.140625" customWidth="1"/>
    <col min="14860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5" width="34.140625" customWidth="1"/>
    <col min="15116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1" width="34.140625" customWidth="1"/>
    <col min="15372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7" width="34.140625" customWidth="1"/>
    <col min="15628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3" width="34.140625" customWidth="1"/>
    <col min="15884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39" width="34.140625" customWidth="1"/>
    <col min="16140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1" spans="2:27" x14ac:dyDescent="0.25">
      <c r="B1"/>
      <c r="C1"/>
      <c r="D1"/>
      <c r="E1"/>
      <c r="F1"/>
      <c r="G1"/>
      <c r="H1"/>
      <c r="I1"/>
      <c r="K1"/>
      <c r="L1"/>
      <c r="M1"/>
      <c r="N1"/>
      <c r="O1"/>
      <c r="P1"/>
      <c r="Q1"/>
      <c r="R1"/>
      <c r="S1"/>
      <c r="T1"/>
      <c r="U1"/>
      <c r="V1"/>
      <c r="X1"/>
      <c r="Y1"/>
      <c r="Z1"/>
      <c r="AA1"/>
    </row>
    <row r="2" spans="2:27" ht="18" x14ac:dyDescent="0.25">
      <c r="B2" s="17" t="s">
        <v>35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2:27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2:27" x14ac:dyDescent="0.25">
      <c r="B4" s="20" t="s">
        <v>36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2:27" x14ac:dyDescent="0.25">
      <c r="B5" s="20" t="s">
        <v>37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2:27" x14ac:dyDescent="0.25">
      <c r="B6" s="20" t="s">
        <v>38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2:27" ht="16.5" customHeight="1" x14ac:dyDescent="0.25">
      <c r="B7" s="20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2:27" x14ac:dyDescent="0.25"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2:27" x14ac:dyDescent="0.25"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2:27" x14ac:dyDescent="0.25">
      <c r="B10" s="20">
        <v>5</v>
      </c>
      <c r="C10" s="19"/>
      <c r="D10" s="19"/>
      <c r="E10" s="19"/>
      <c r="F10" s="19"/>
      <c r="G10" s="19"/>
      <c r="H10" s="19"/>
      <c r="I10" s="19">
        <v>6</v>
      </c>
      <c r="J10" s="19">
        <v>1</v>
      </c>
      <c r="K10" s="19">
        <v>2</v>
      </c>
      <c r="L10" s="19">
        <v>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2:27" ht="25.5" x14ac:dyDescent="0.25">
      <c r="B11" s="81" t="s">
        <v>39</v>
      </c>
      <c r="C11" s="82"/>
      <c r="D11" s="82"/>
      <c r="E11" s="82"/>
      <c r="F11" s="83"/>
      <c r="G11" s="21" t="s">
        <v>40</v>
      </c>
      <c r="H11" s="22" t="s">
        <v>41</v>
      </c>
      <c r="I11" s="23" t="s">
        <v>42</v>
      </c>
      <c r="J11" s="24" t="s">
        <v>43</v>
      </c>
      <c r="K11" s="23" t="s">
        <v>44</v>
      </c>
      <c r="L11" s="24" t="s">
        <v>45</v>
      </c>
      <c r="M11" s="21" t="s">
        <v>46</v>
      </c>
      <c r="N11" s="22" t="s">
        <v>47</v>
      </c>
      <c r="O11" s="21" t="s">
        <v>48</v>
      </c>
      <c r="P11" s="22" t="s">
        <v>49</v>
      </c>
      <c r="Q11" s="21" t="s">
        <v>50</v>
      </c>
      <c r="R11" s="22" t="s">
        <v>51</v>
      </c>
      <c r="S11" s="21" t="s">
        <v>52</v>
      </c>
      <c r="T11" s="22" t="s">
        <v>53</v>
      </c>
      <c r="U11" s="21" t="s">
        <v>54</v>
      </c>
      <c r="V11" s="22" t="s">
        <v>55</v>
      </c>
      <c r="W11" s="21" t="s">
        <v>56</v>
      </c>
      <c r="X11" s="22" t="s">
        <v>57</v>
      </c>
      <c r="Y11" s="21" t="s">
        <v>58</v>
      </c>
      <c r="Z11" s="22" t="s">
        <v>59</v>
      </c>
      <c r="AA11" s="21" t="s">
        <v>60</v>
      </c>
    </row>
    <row r="12" spans="2:27" ht="25.5" x14ac:dyDescent="0.25">
      <c r="B12" s="25" t="s">
        <v>31</v>
      </c>
      <c r="C12" s="16" t="s">
        <v>62</v>
      </c>
      <c r="D12" s="16" t="s">
        <v>63</v>
      </c>
      <c r="E12" s="16" t="s">
        <v>64</v>
      </c>
      <c r="F12" s="16" t="s">
        <v>64</v>
      </c>
      <c r="G12" s="26">
        <v>552143</v>
      </c>
      <c r="H12" s="26">
        <v>0</v>
      </c>
      <c r="I12" s="26">
        <v>0</v>
      </c>
      <c r="J12" s="27">
        <v>41194</v>
      </c>
      <c r="K12" s="16" t="s">
        <v>65</v>
      </c>
      <c r="L12" s="16" t="s">
        <v>66</v>
      </c>
      <c r="M12" s="16" t="s">
        <v>67</v>
      </c>
      <c r="N12" s="16"/>
      <c r="O12" s="28" t="s">
        <v>68</v>
      </c>
      <c r="P12" s="16" t="s">
        <v>69</v>
      </c>
      <c r="Q12" s="28" t="s">
        <v>70</v>
      </c>
      <c r="R12" s="28" t="s">
        <v>71</v>
      </c>
      <c r="S12" s="28" t="s">
        <v>72</v>
      </c>
      <c r="T12" s="28" t="s">
        <v>73</v>
      </c>
      <c r="U12" s="28" t="s">
        <v>74</v>
      </c>
      <c r="V12" s="28" t="s">
        <v>27</v>
      </c>
      <c r="W12" s="27"/>
      <c r="X12" s="16"/>
      <c r="Y12" s="16"/>
      <c r="Z12" s="16"/>
      <c r="AA12" s="14" t="s">
        <v>75</v>
      </c>
    </row>
    <row r="13" spans="2:27" x14ac:dyDescent="0.25">
      <c r="B13" s="25" t="s">
        <v>31</v>
      </c>
      <c r="C13" s="16" t="s">
        <v>76</v>
      </c>
      <c r="D13" s="16" t="s">
        <v>63</v>
      </c>
      <c r="E13" s="16" t="s">
        <v>77</v>
      </c>
      <c r="F13" s="16" t="s">
        <v>64</v>
      </c>
      <c r="G13" s="26">
        <v>0</v>
      </c>
      <c r="H13" s="26">
        <v>552143</v>
      </c>
      <c r="I13" s="26">
        <v>0</v>
      </c>
      <c r="J13" s="27">
        <v>41197</v>
      </c>
      <c r="K13" s="16" t="s">
        <v>78</v>
      </c>
      <c r="L13" s="16" t="s">
        <v>79</v>
      </c>
      <c r="M13" s="16" t="s">
        <v>67</v>
      </c>
      <c r="N13" s="16"/>
      <c r="O13" s="28" t="s">
        <v>68</v>
      </c>
      <c r="P13" s="16" t="s">
        <v>69</v>
      </c>
      <c r="Q13" s="28" t="s">
        <v>70</v>
      </c>
      <c r="R13" s="28" t="s">
        <v>71</v>
      </c>
      <c r="S13" s="28" t="s">
        <v>72</v>
      </c>
      <c r="T13" s="28" t="s">
        <v>73</v>
      </c>
      <c r="U13" s="28" t="s">
        <v>74</v>
      </c>
      <c r="V13" s="28" t="s">
        <v>27</v>
      </c>
      <c r="W13" s="27"/>
      <c r="X13" s="16"/>
      <c r="Y13" s="16"/>
      <c r="Z13" s="16"/>
      <c r="AA13" s="14"/>
    </row>
    <row r="14" spans="2:27" ht="48.75" customHeight="1" x14ac:dyDescent="0.25">
      <c r="B14" s="76">
        <v>5739</v>
      </c>
      <c r="C14" s="16" t="s">
        <v>80</v>
      </c>
      <c r="D14" s="16" t="s">
        <v>81</v>
      </c>
      <c r="E14" s="16" t="s">
        <v>82</v>
      </c>
      <c r="F14" s="16" t="s">
        <v>77</v>
      </c>
      <c r="G14" s="26">
        <v>0</v>
      </c>
      <c r="H14" s="26">
        <v>0</v>
      </c>
      <c r="I14" s="26">
        <v>-31730.5</v>
      </c>
      <c r="J14" s="27">
        <v>41620</v>
      </c>
      <c r="K14" s="16" t="s">
        <v>83</v>
      </c>
      <c r="L14" s="16"/>
      <c r="M14" s="16" t="s">
        <v>67</v>
      </c>
      <c r="N14" s="16"/>
      <c r="O14" s="28" t="s">
        <v>68</v>
      </c>
      <c r="P14" s="16" t="s">
        <v>69</v>
      </c>
      <c r="Q14" s="28" t="s">
        <v>70</v>
      </c>
      <c r="R14" s="28" t="s">
        <v>71</v>
      </c>
      <c r="S14" s="28" t="s">
        <v>72</v>
      </c>
      <c r="T14" s="28" t="s">
        <v>73</v>
      </c>
      <c r="U14" s="28" t="s">
        <v>74</v>
      </c>
      <c r="V14" s="28" t="s">
        <v>26</v>
      </c>
      <c r="W14" s="27">
        <v>41200</v>
      </c>
      <c r="X14" s="16" t="s">
        <v>84</v>
      </c>
      <c r="Y14" s="16" t="s">
        <v>85</v>
      </c>
      <c r="Z14" s="16" t="s">
        <v>86</v>
      </c>
      <c r="AA14" s="14" t="s">
        <v>61</v>
      </c>
    </row>
    <row r="15" spans="2:27" ht="48.75" customHeight="1" x14ac:dyDescent="0.25">
      <c r="B15" s="76">
        <v>5739</v>
      </c>
      <c r="C15" s="16" t="s">
        <v>80</v>
      </c>
      <c r="D15" s="16" t="s">
        <v>63</v>
      </c>
      <c r="E15" s="16" t="s">
        <v>82</v>
      </c>
      <c r="F15" s="16" t="s">
        <v>64</v>
      </c>
      <c r="G15" s="26">
        <v>0</v>
      </c>
      <c r="H15" s="26">
        <v>0</v>
      </c>
      <c r="I15" s="26">
        <v>552143</v>
      </c>
      <c r="J15" s="27">
        <v>41200</v>
      </c>
      <c r="K15" s="16" t="s">
        <v>87</v>
      </c>
      <c r="L15" s="16" t="s">
        <v>33</v>
      </c>
      <c r="M15" s="16" t="s">
        <v>67</v>
      </c>
      <c r="N15" s="16"/>
      <c r="O15" s="28" t="s">
        <v>68</v>
      </c>
      <c r="P15" s="16" t="s">
        <v>69</v>
      </c>
      <c r="Q15" s="28" t="s">
        <v>70</v>
      </c>
      <c r="R15" s="28" t="s">
        <v>71</v>
      </c>
      <c r="S15" s="28" t="s">
        <v>72</v>
      </c>
      <c r="T15" s="28" t="s">
        <v>73</v>
      </c>
      <c r="U15" s="28" t="s">
        <v>74</v>
      </c>
      <c r="V15" s="28" t="s">
        <v>27</v>
      </c>
      <c r="W15" s="27">
        <v>41200</v>
      </c>
      <c r="X15" s="16" t="s">
        <v>84</v>
      </c>
      <c r="Y15" s="16" t="s">
        <v>85</v>
      </c>
      <c r="Z15" s="16" t="s">
        <v>86</v>
      </c>
      <c r="AA15" s="14" t="s">
        <v>32</v>
      </c>
    </row>
    <row r="16" spans="2:27" x14ac:dyDescent="0.25">
      <c r="B16" s="25">
        <v>8574</v>
      </c>
      <c r="C16" s="16" t="s">
        <v>62</v>
      </c>
      <c r="D16" s="16" t="s">
        <v>63</v>
      </c>
      <c r="E16" s="16" t="s">
        <v>64</v>
      </c>
      <c r="F16" s="16" t="s">
        <v>64</v>
      </c>
      <c r="G16" s="26">
        <v>3793</v>
      </c>
      <c r="H16" s="26">
        <v>0</v>
      </c>
      <c r="I16" s="26">
        <v>0</v>
      </c>
      <c r="J16" s="27">
        <v>41263</v>
      </c>
      <c r="K16" s="16" t="s">
        <v>65</v>
      </c>
      <c r="L16" s="16" t="s">
        <v>88</v>
      </c>
      <c r="M16" s="16" t="s">
        <v>67</v>
      </c>
      <c r="N16" s="16"/>
      <c r="O16" s="28" t="s">
        <v>89</v>
      </c>
      <c r="P16" s="16" t="s">
        <v>90</v>
      </c>
      <c r="Q16" s="28" t="s">
        <v>70</v>
      </c>
      <c r="R16" s="28" t="s">
        <v>71</v>
      </c>
      <c r="S16" s="28" t="s">
        <v>72</v>
      </c>
      <c r="T16" s="28" t="s">
        <v>73</v>
      </c>
      <c r="U16" s="28" t="s">
        <v>74</v>
      </c>
      <c r="V16" s="28" t="s">
        <v>30</v>
      </c>
      <c r="W16" s="27"/>
      <c r="X16" s="16"/>
      <c r="Y16" s="16"/>
      <c r="Z16" s="16"/>
      <c r="AA16" s="14"/>
    </row>
    <row r="17" spans="2:27" x14ac:dyDescent="0.25">
      <c r="B17" s="25">
        <v>8574</v>
      </c>
      <c r="C17" s="16" t="s">
        <v>76</v>
      </c>
      <c r="D17" s="16" t="s">
        <v>63</v>
      </c>
      <c r="E17" s="16" t="s">
        <v>77</v>
      </c>
      <c r="F17" s="16" t="s">
        <v>64</v>
      </c>
      <c r="G17" s="26">
        <v>0</v>
      </c>
      <c r="H17" s="26">
        <v>3793</v>
      </c>
      <c r="I17" s="26">
        <v>0</v>
      </c>
      <c r="J17" s="27">
        <v>41263</v>
      </c>
      <c r="K17" s="16" t="s">
        <v>78</v>
      </c>
      <c r="L17" s="16" t="s">
        <v>91</v>
      </c>
      <c r="M17" s="16" t="s">
        <v>67</v>
      </c>
      <c r="N17" s="16"/>
      <c r="O17" s="28" t="s">
        <v>89</v>
      </c>
      <c r="P17" s="16" t="s">
        <v>90</v>
      </c>
      <c r="Q17" s="28" t="s">
        <v>70</v>
      </c>
      <c r="R17" s="28" t="s">
        <v>71</v>
      </c>
      <c r="S17" s="28" t="s">
        <v>72</v>
      </c>
      <c r="T17" s="28" t="s">
        <v>73</v>
      </c>
      <c r="U17" s="28" t="s">
        <v>74</v>
      </c>
      <c r="V17" s="28" t="s">
        <v>30</v>
      </c>
      <c r="W17" s="27"/>
      <c r="X17" s="16"/>
      <c r="Y17" s="16"/>
      <c r="Z17" s="16"/>
      <c r="AA17" s="14"/>
    </row>
    <row r="18" spans="2:27" ht="48.75" customHeight="1" x14ac:dyDescent="0.25">
      <c r="B18" s="75">
        <v>8574</v>
      </c>
      <c r="C18" s="16" t="s">
        <v>80</v>
      </c>
      <c r="D18" s="16" t="s">
        <v>81</v>
      </c>
      <c r="E18" s="16" t="s">
        <v>82</v>
      </c>
      <c r="F18" s="16" t="s">
        <v>77</v>
      </c>
      <c r="G18" s="26">
        <v>0</v>
      </c>
      <c r="H18" s="26">
        <v>0</v>
      </c>
      <c r="I18" s="26">
        <v>-1300</v>
      </c>
      <c r="J18" s="27">
        <v>43648</v>
      </c>
      <c r="K18" s="16" t="s">
        <v>83</v>
      </c>
      <c r="L18" s="16"/>
      <c r="M18" s="16" t="s">
        <v>67</v>
      </c>
      <c r="N18" s="16"/>
      <c r="O18" s="28" t="s">
        <v>89</v>
      </c>
      <c r="P18" s="16" t="s">
        <v>90</v>
      </c>
      <c r="Q18" s="28" t="s">
        <v>70</v>
      </c>
      <c r="R18" s="28" t="s">
        <v>71</v>
      </c>
      <c r="S18" s="28" t="s">
        <v>72</v>
      </c>
      <c r="T18" s="28" t="s">
        <v>73</v>
      </c>
      <c r="U18" s="28" t="s">
        <v>74</v>
      </c>
      <c r="V18" s="28" t="s">
        <v>30</v>
      </c>
      <c r="W18" s="27">
        <v>43648</v>
      </c>
      <c r="X18" s="16" t="s">
        <v>92</v>
      </c>
      <c r="Y18" s="16" t="s">
        <v>93</v>
      </c>
      <c r="Z18" s="16" t="s">
        <v>86</v>
      </c>
      <c r="AA18" s="14" t="s">
        <v>94</v>
      </c>
    </row>
    <row r="19" spans="2:27" ht="48.75" customHeight="1" x14ac:dyDescent="0.25">
      <c r="B19" s="75">
        <v>8574</v>
      </c>
      <c r="C19" s="16" t="s">
        <v>80</v>
      </c>
      <c r="D19" s="16" t="s">
        <v>63</v>
      </c>
      <c r="E19" s="16" t="s">
        <v>82</v>
      </c>
      <c r="F19" s="16" t="s">
        <v>64</v>
      </c>
      <c r="G19" s="26">
        <v>0</v>
      </c>
      <c r="H19" s="26">
        <v>0</v>
      </c>
      <c r="I19" s="26">
        <v>3793</v>
      </c>
      <c r="J19" s="27">
        <v>41269</v>
      </c>
      <c r="K19" s="16" t="s">
        <v>87</v>
      </c>
      <c r="L19" s="16" t="s">
        <v>95</v>
      </c>
      <c r="M19" s="16" t="s">
        <v>67</v>
      </c>
      <c r="N19" s="16"/>
      <c r="O19" s="28" t="s">
        <v>89</v>
      </c>
      <c r="P19" s="16" t="s">
        <v>90</v>
      </c>
      <c r="Q19" s="28" t="s">
        <v>70</v>
      </c>
      <c r="R19" s="28" t="s">
        <v>71</v>
      </c>
      <c r="S19" s="28" t="s">
        <v>72</v>
      </c>
      <c r="T19" s="28" t="s">
        <v>73</v>
      </c>
      <c r="U19" s="28" t="s">
        <v>74</v>
      </c>
      <c r="V19" s="28" t="s">
        <v>30</v>
      </c>
      <c r="W19" s="27">
        <v>41269</v>
      </c>
      <c r="X19" s="16" t="s">
        <v>96</v>
      </c>
      <c r="Y19" s="16" t="s">
        <v>97</v>
      </c>
      <c r="Z19" s="16" t="s">
        <v>98</v>
      </c>
      <c r="AA19" s="14" t="s">
        <v>94</v>
      </c>
    </row>
    <row r="20" spans="2:27" x14ac:dyDescent="0.25">
      <c r="B20" s="29"/>
      <c r="C20" s="30"/>
      <c r="D20" s="30"/>
      <c r="E20" s="30"/>
      <c r="F20" s="30"/>
      <c r="G20" s="31"/>
      <c r="H20" s="31"/>
      <c r="I20" s="31"/>
      <c r="J20" s="32"/>
      <c r="K20" s="30"/>
      <c r="L20" s="30"/>
      <c r="M20" s="30"/>
      <c r="N20" s="30"/>
      <c r="O20" s="33"/>
      <c r="P20" s="30"/>
      <c r="Q20" s="33"/>
      <c r="R20" s="33"/>
      <c r="S20" s="33"/>
      <c r="T20" s="33"/>
      <c r="U20" s="33"/>
      <c r="V20" s="33"/>
      <c r="W20" s="32"/>
      <c r="X20" s="30"/>
      <c r="Y20" s="30"/>
      <c r="Z20" s="30"/>
      <c r="AA20" s="34"/>
    </row>
    <row r="21" spans="2:27" x14ac:dyDescent="0.25">
      <c r="B21" s="35" t="s">
        <v>99</v>
      </c>
      <c r="C21" s="36"/>
      <c r="D21" s="36"/>
      <c r="E21" s="36"/>
      <c r="F21" s="36"/>
      <c r="G21" s="37">
        <f>SUM(G12:G20)</f>
        <v>555936</v>
      </c>
      <c r="H21" s="37">
        <f>SUM(H12:H20)</f>
        <v>555936</v>
      </c>
      <c r="I21" s="37">
        <f>SUM(I12:I20)</f>
        <v>522905.5</v>
      </c>
      <c r="J21" s="38"/>
      <c r="K21" s="39"/>
      <c r="L21" s="39"/>
      <c r="M21" s="39"/>
      <c r="N21" s="39"/>
      <c r="O21" s="40"/>
      <c r="P21" s="39"/>
      <c r="Q21" s="40"/>
      <c r="R21" s="40"/>
      <c r="S21" s="40"/>
      <c r="T21" s="40"/>
      <c r="U21" s="40"/>
      <c r="V21" s="40"/>
      <c r="W21" s="38"/>
      <c r="X21" s="39"/>
      <c r="Y21" s="39"/>
      <c r="Z21" s="39"/>
      <c r="AA21" s="41"/>
    </row>
    <row r="22" spans="2:27" x14ac:dyDescent="0.25">
      <c r="B22" s="19" t="s">
        <v>100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42" t="s">
        <v>101</v>
      </c>
      <c r="Z22" s="42" t="s">
        <v>102</v>
      </c>
      <c r="AA22" s="43">
        <v>0.49664351851851851</v>
      </c>
    </row>
    <row r="23" spans="2:27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44" t="s">
        <v>103</v>
      </c>
    </row>
    <row r="24" spans="2:27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</sheetData>
  <autoFilter ref="B11:AA19">
    <filterColumn colId="0" showButton="0"/>
    <filterColumn colId="1" showButton="0"/>
    <filterColumn colId="2" showButton="0"/>
    <filterColumn colId="3" showButton="0"/>
  </autoFilter>
  <mergeCells count="1">
    <mergeCell ref="B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C4" zoomScale="55" zoomScaleNormal="55" workbookViewId="0">
      <selection activeCell="S18" sqref="S18"/>
    </sheetView>
  </sheetViews>
  <sheetFormatPr baseColWidth="10" defaultRowHeight="15" x14ac:dyDescent="0.25"/>
  <cols>
    <col min="6" max="6" width="13.7109375" customWidth="1"/>
    <col min="7" max="7" width="16" customWidth="1"/>
    <col min="8" max="19" width="18" customWidth="1"/>
    <col min="20" max="20" width="57.140625" customWidth="1"/>
  </cols>
  <sheetData>
    <row r="1" spans="1:20" ht="30.75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8" x14ac:dyDescent="0.25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x14ac:dyDescent="0.25">
      <c r="A3" s="3" t="s">
        <v>1</v>
      </c>
      <c r="B3" s="4"/>
      <c r="C3" s="4"/>
      <c r="D3" s="3" t="s">
        <v>2</v>
      </c>
      <c r="E3" s="5"/>
      <c r="F3" s="5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6.5" x14ac:dyDescent="0.25">
      <c r="A4" s="7" t="s">
        <v>3</v>
      </c>
      <c r="B4" s="8"/>
      <c r="C4" s="8"/>
      <c r="D4" s="9" t="s">
        <v>4</v>
      </c>
      <c r="E4" s="5"/>
      <c r="F4" s="5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8"/>
    </row>
    <row r="5" spans="1:20" ht="16.5" x14ac:dyDescent="0.25">
      <c r="A5" s="7" t="s">
        <v>5</v>
      </c>
      <c r="B5" s="9"/>
      <c r="C5" s="9"/>
      <c r="D5" s="9" t="s">
        <v>6</v>
      </c>
      <c r="E5" s="5"/>
      <c r="F5" s="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</row>
    <row r="6" spans="1:20" ht="16.5" x14ac:dyDescent="0.25">
      <c r="A6" s="3" t="s">
        <v>7</v>
      </c>
      <c r="B6" s="9"/>
      <c r="C6" s="9"/>
      <c r="D6" s="9" t="s">
        <v>8</v>
      </c>
      <c r="E6" s="5"/>
      <c r="F6" s="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</row>
    <row r="7" spans="1:20" ht="18.75" thickBot="1" x14ac:dyDescent="0.3">
      <c r="A7" s="5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1">
        <v>2012</v>
      </c>
    </row>
    <row r="8" spans="1:20" ht="16.5" thickBot="1" x14ac:dyDescent="0.3">
      <c r="A8" s="85" t="s">
        <v>9</v>
      </c>
      <c r="B8" s="87" t="s">
        <v>10</v>
      </c>
      <c r="C8" s="87"/>
      <c r="D8" s="87"/>
      <c r="E8" s="88" t="s">
        <v>11</v>
      </c>
      <c r="F8" s="88" t="s">
        <v>12</v>
      </c>
      <c r="G8" s="91" t="s">
        <v>13</v>
      </c>
      <c r="H8" s="92" t="s">
        <v>14</v>
      </c>
      <c r="I8" s="93"/>
      <c r="J8" s="93"/>
      <c r="K8" s="93"/>
      <c r="L8" s="93"/>
      <c r="M8" s="93"/>
      <c r="N8" s="93"/>
      <c r="O8" s="93"/>
      <c r="P8" s="93"/>
      <c r="Q8" s="48"/>
      <c r="R8" s="48"/>
      <c r="S8" s="48"/>
      <c r="T8" s="91" t="s">
        <v>15</v>
      </c>
    </row>
    <row r="9" spans="1:20" ht="42.75" customHeight="1" thickBot="1" x14ac:dyDescent="0.3">
      <c r="A9" s="86"/>
      <c r="B9" s="12" t="s">
        <v>16</v>
      </c>
      <c r="C9" s="12" t="s">
        <v>17</v>
      </c>
      <c r="D9" s="12" t="s">
        <v>18</v>
      </c>
      <c r="E9" s="89"/>
      <c r="F9" s="90"/>
      <c r="G9" s="86"/>
      <c r="H9" s="13" t="s">
        <v>19</v>
      </c>
      <c r="I9" s="13" t="s">
        <v>20</v>
      </c>
      <c r="J9" s="13" t="s">
        <v>21</v>
      </c>
      <c r="K9" s="13" t="s">
        <v>22</v>
      </c>
      <c r="L9" s="13" t="s">
        <v>23</v>
      </c>
      <c r="M9" s="13" t="s">
        <v>24</v>
      </c>
      <c r="N9" s="13" t="s">
        <v>25</v>
      </c>
      <c r="O9" s="13" t="s">
        <v>26</v>
      </c>
      <c r="P9" s="13" t="s">
        <v>27</v>
      </c>
      <c r="Q9" s="13" t="s">
        <v>28</v>
      </c>
      <c r="R9" s="13" t="s">
        <v>29</v>
      </c>
      <c r="S9" s="13" t="s">
        <v>30</v>
      </c>
      <c r="T9" s="86"/>
    </row>
    <row r="10" spans="1:20" ht="81" customHeight="1" thickBot="1" x14ac:dyDescent="0.3">
      <c r="A10" s="52">
        <v>1</v>
      </c>
      <c r="B10" s="68"/>
      <c r="C10" s="63"/>
      <c r="D10" s="68"/>
      <c r="E10" s="72" t="s">
        <v>33</v>
      </c>
      <c r="F10" s="53">
        <v>5739</v>
      </c>
      <c r="G10" s="51">
        <f>SUM(H10:P10)</f>
        <v>520412.5</v>
      </c>
      <c r="H10" s="51">
        <v>148489</v>
      </c>
      <c r="I10" s="51">
        <f>251454-20892.5</f>
        <v>230561.5</v>
      </c>
      <c r="J10" s="51">
        <f>32514-634</f>
        <v>31880</v>
      </c>
      <c r="K10" s="51">
        <v>50000</v>
      </c>
      <c r="L10" s="51">
        <v>41166</v>
      </c>
      <c r="M10" s="51">
        <f>9000-9000</f>
        <v>0</v>
      </c>
      <c r="N10" s="51">
        <v>6000</v>
      </c>
      <c r="O10" s="51">
        <f>1204-1204</f>
        <v>0</v>
      </c>
      <c r="P10" s="71">
        <v>12316</v>
      </c>
      <c r="Q10" s="71"/>
      <c r="R10" s="71"/>
      <c r="S10" s="71"/>
      <c r="T10" s="69" t="s">
        <v>32</v>
      </c>
    </row>
    <row r="11" spans="1:20" ht="81" customHeight="1" thickBot="1" x14ac:dyDescent="0.3">
      <c r="A11" s="52">
        <v>2</v>
      </c>
      <c r="B11" s="55"/>
      <c r="C11" s="49"/>
      <c r="D11" s="53"/>
      <c r="E11" s="50">
        <v>11105</v>
      </c>
      <c r="F11" s="58">
        <v>8574</v>
      </c>
      <c r="G11" s="51">
        <f>SUM(H11:S11)</f>
        <v>2493</v>
      </c>
      <c r="H11" s="51"/>
      <c r="I11" s="51"/>
      <c r="J11" s="51"/>
      <c r="K11" s="51"/>
      <c r="L11" s="51"/>
      <c r="M11" s="51"/>
      <c r="N11" s="51"/>
      <c r="O11" s="51"/>
      <c r="P11" s="71"/>
      <c r="Q11" s="71"/>
      <c r="R11" s="51">
        <f>1896-596</f>
        <v>1300</v>
      </c>
      <c r="S11" s="51">
        <f>1897-704</f>
        <v>1193</v>
      </c>
      <c r="T11" s="69" t="s">
        <v>94</v>
      </c>
    </row>
    <row r="12" spans="1:20" x14ac:dyDescent="0.25">
      <c r="A12" s="59" t="s">
        <v>34</v>
      </c>
      <c r="B12" s="60"/>
      <c r="C12" s="15"/>
      <c r="D12" s="60"/>
      <c r="E12" s="60"/>
      <c r="F12" s="60"/>
      <c r="G12" s="61">
        <f>SUM(G10:G11)</f>
        <v>522905.5</v>
      </c>
      <c r="H12" s="61">
        <f>SUM(H10)</f>
        <v>148489</v>
      </c>
      <c r="I12" s="61">
        <f t="shared" ref="I12:P12" si="0">SUM(I10)</f>
        <v>230561.5</v>
      </c>
      <c r="J12" s="61">
        <f t="shared" si="0"/>
        <v>31880</v>
      </c>
      <c r="K12" s="61">
        <f t="shared" si="0"/>
        <v>50000</v>
      </c>
      <c r="L12" s="61">
        <f t="shared" si="0"/>
        <v>41166</v>
      </c>
      <c r="M12" s="61">
        <f t="shared" si="0"/>
        <v>0</v>
      </c>
      <c r="N12" s="61">
        <f t="shared" si="0"/>
        <v>6000</v>
      </c>
      <c r="O12" s="61">
        <f t="shared" si="0"/>
        <v>0</v>
      </c>
      <c r="P12" s="61">
        <f t="shared" si="0"/>
        <v>12316</v>
      </c>
      <c r="Q12" s="61">
        <f>SUM(Q10:Q11)</f>
        <v>0</v>
      </c>
      <c r="R12" s="61">
        <f>SUM(R10:R11)</f>
        <v>1300</v>
      </c>
      <c r="S12" s="61">
        <f>SUM(S10:S11)</f>
        <v>1193</v>
      </c>
      <c r="T12" s="62"/>
    </row>
  </sheetData>
  <mergeCells count="8">
    <mergeCell ref="A1:T1"/>
    <mergeCell ref="A8:A9"/>
    <mergeCell ref="B8:D8"/>
    <mergeCell ref="E8:E9"/>
    <mergeCell ref="F8:F9"/>
    <mergeCell ref="G8:G9"/>
    <mergeCell ref="H8:P8"/>
    <mergeCell ref="T8:T9"/>
  </mergeCells>
  <pageMargins left="0.7" right="0.7" top="0.75" bottom="0.75" header="0.3" footer="0.3"/>
  <pageSetup paperSize="9" orientation="portrait" r:id="rId1"/>
  <ignoredErrors>
    <ignoredError sqref="E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view="pageBreakPreview" zoomScale="60" zoomScaleNormal="70" workbookViewId="0">
      <selection activeCell="O8" sqref="O8"/>
    </sheetView>
  </sheetViews>
  <sheetFormatPr baseColWidth="10" defaultRowHeight="15" x14ac:dyDescent="0.25"/>
  <cols>
    <col min="2" max="2" width="15.140625" customWidth="1"/>
    <col min="6" max="6" width="10.7109375" customWidth="1"/>
    <col min="7" max="7" width="16" customWidth="1"/>
    <col min="8" max="8" width="14.28515625" customWidth="1"/>
    <col min="9" max="9" width="14.5703125" customWidth="1"/>
    <col min="10" max="10" width="15" customWidth="1"/>
    <col min="11" max="11" width="72.42578125" customWidth="1"/>
  </cols>
  <sheetData>
    <row r="1" spans="1:11" ht="30" customHeight="1" x14ac:dyDescent="0.25">
      <c r="A1" s="94" t="s">
        <v>113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21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x14ac:dyDescent="0.25">
      <c r="A4" s="84" t="s">
        <v>104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78" t="s">
        <v>115</v>
      </c>
      <c r="D6" s="3" t="s">
        <v>117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79" t="s">
        <v>115</v>
      </c>
      <c r="D7" s="96" t="s">
        <v>116</v>
      </c>
      <c r="E7" s="96"/>
      <c r="F7" s="96"/>
      <c r="G7" s="96"/>
      <c r="H7" s="96"/>
      <c r="I7" s="96"/>
      <c r="J7" s="96"/>
      <c r="K7" s="96"/>
    </row>
    <row r="8" spans="1:11" ht="36.75" customHeight="1" x14ac:dyDescent="0.25">
      <c r="A8" s="7" t="s">
        <v>5</v>
      </c>
      <c r="B8" s="9"/>
      <c r="C8" s="79" t="s">
        <v>115</v>
      </c>
      <c r="D8" s="96" t="s">
        <v>118</v>
      </c>
      <c r="E8" s="96"/>
      <c r="F8" s="96"/>
      <c r="G8" s="96"/>
      <c r="H8" s="96"/>
      <c r="I8" s="96"/>
      <c r="J8" s="96"/>
      <c r="K8" s="96"/>
    </row>
    <row r="9" spans="1:11" ht="20.25" x14ac:dyDescent="0.25">
      <c r="A9" s="3" t="s">
        <v>7</v>
      </c>
      <c r="B9" s="9"/>
      <c r="C9" s="79" t="s">
        <v>115</v>
      </c>
      <c r="D9" s="9" t="s">
        <v>119</v>
      </c>
      <c r="E9" s="5"/>
      <c r="F9" s="5"/>
      <c r="G9" s="9"/>
      <c r="H9" s="9"/>
      <c r="I9" s="9"/>
      <c r="J9" s="9"/>
      <c r="K9" s="8"/>
    </row>
    <row r="10" spans="1:11" ht="18.75" thickBot="1" x14ac:dyDescent="0.3">
      <c r="A10" s="5"/>
      <c r="B10" s="10"/>
      <c r="C10" s="5"/>
      <c r="D10" s="5"/>
      <c r="E10" s="5"/>
      <c r="F10" s="5"/>
      <c r="G10" s="5"/>
      <c r="H10" s="5"/>
      <c r="I10" s="5"/>
      <c r="J10" s="5"/>
      <c r="K10" s="11">
        <v>2012</v>
      </c>
    </row>
    <row r="11" spans="1:11" ht="16.5" thickBot="1" x14ac:dyDescent="0.3">
      <c r="A11" s="85" t="s">
        <v>9</v>
      </c>
      <c r="B11" s="87" t="s">
        <v>10</v>
      </c>
      <c r="C11" s="87"/>
      <c r="D11" s="87"/>
      <c r="E11" s="88" t="s">
        <v>11</v>
      </c>
      <c r="F11" s="88" t="s">
        <v>12</v>
      </c>
      <c r="G11" s="91" t="s">
        <v>13</v>
      </c>
      <c r="H11" s="92" t="s">
        <v>14</v>
      </c>
      <c r="I11" s="93"/>
      <c r="J11" s="93"/>
      <c r="K11" s="91" t="s">
        <v>15</v>
      </c>
    </row>
    <row r="12" spans="1:11" ht="16.5" thickBot="1" x14ac:dyDescent="0.3">
      <c r="A12" s="86"/>
      <c r="B12" s="47" t="s">
        <v>16</v>
      </c>
      <c r="C12" s="47" t="s">
        <v>17</v>
      </c>
      <c r="D12" s="47" t="s">
        <v>18</v>
      </c>
      <c r="E12" s="89"/>
      <c r="F12" s="90"/>
      <c r="G12" s="86"/>
      <c r="H12" s="13" t="s">
        <v>19</v>
      </c>
      <c r="I12" s="13" t="s">
        <v>20</v>
      </c>
      <c r="J12" s="13" t="s">
        <v>21</v>
      </c>
      <c r="K12" s="86"/>
    </row>
    <row r="13" spans="1:11" ht="54.75" customHeight="1" thickBot="1" x14ac:dyDescent="0.3">
      <c r="A13" s="52">
        <v>1</v>
      </c>
      <c r="B13" s="117">
        <v>41620</v>
      </c>
      <c r="C13" s="49" t="s">
        <v>107</v>
      </c>
      <c r="D13" s="53" t="s">
        <v>108</v>
      </c>
      <c r="E13" s="50">
        <v>10975</v>
      </c>
      <c r="F13" s="58" t="s">
        <v>112</v>
      </c>
      <c r="G13" s="51">
        <f>SUM(H13:J13)</f>
        <v>410930.5</v>
      </c>
      <c r="H13" s="73">
        <v>148489</v>
      </c>
      <c r="I13" s="73">
        <f>251454-20892.5</f>
        <v>230561.5</v>
      </c>
      <c r="J13" s="73">
        <f>32514-634</f>
        <v>31880</v>
      </c>
      <c r="K13" s="54" t="s">
        <v>122</v>
      </c>
    </row>
    <row r="14" spans="1:11" ht="25.5" customHeight="1" thickBot="1" x14ac:dyDescent="0.3">
      <c r="A14" s="118" t="s">
        <v>34</v>
      </c>
      <c r="B14" s="119"/>
      <c r="C14" s="119"/>
      <c r="D14" s="119"/>
      <c r="E14" s="119"/>
      <c r="F14" s="120"/>
      <c r="G14" s="121">
        <f>SUM(G13)</f>
        <v>410930.5</v>
      </c>
      <c r="H14" s="121">
        <f>SUM(H13)</f>
        <v>148489</v>
      </c>
      <c r="I14" s="121">
        <f t="shared" ref="I14:J14" si="0">SUM(I13)</f>
        <v>230561.5</v>
      </c>
      <c r="J14" s="121">
        <f t="shared" si="0"/>
        <v>31880</v>
      </c>
      <c r="K14" s="122"/>
    </row>
  </sheetData>
  <mergeCells count="13">
    <mergeCell ref="A1:K1"/>
    <mergeCell ref="A2:K2"/>
    <mergeCell ref="D7:K7"/>
    <mergeCell ref="D8:K8"/>
    <mergeCell ref="A14:F14"/>
    <mergeCell ref="A4:K4"/>
    <mergeCell ref="A11:A12"/>
    <mergeCell ref="B11:D11"/>
    <mergeCell ref="E11:E12"/>
    <mergeCell ref="F11:F12"/>
    <mergeCell ref="G11:G12"/>
    <mergeCell ref="H11:J11"/>
    <mergeCell ref="K11:K12"/>
  </mergeCells>
  <pageMargins left="0.51" right="0.7" top="0.75" bottom="0.75" header="0.3" footer="0.3"/>
  <pageSetup paperSize="9" scale="64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view="pageBreakPreview" zoomScale="60" zoomScaleNormal="70" workbookViewId="0">
      <selection activeCell="O7" sqref="O7"/>
    </sheetView>
  </sheetViews>
  <sheetFormatPr baseColWidth="10" defaultRowHeight="15" x14ac:dyDescent="0.25"/>
  <cols>
    <col min="6" max="6" width="9.5703125" customWidth="1"/>
    <col min="7" max="7" width="16" customWidth="1"/>
    <col min="8" max="10" width="15.28515625" customWidth="1"/>
    <col min="11" max="11" width="81.5703125" customWidth="1"/>
  </cols>
  <sheetData>
    <row r="1" spans="1:11" ht="30" customHeight="1" x14ac:dyDescent="0.25">
      <c r="A1" s="94" t="s">
        <v>113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21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x14ac:dyDescent="0.25">
      <c r="A4" s="84" t="s">
        <v>124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78" t="s">
        <v>115</v>
      </c>
      <c r="D6" s="3" t="s">
        <v>117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79" t="s">
        <v>115</v>
      </c>
      <c r="D7" s="96" t="s">
        <v>116</v>
      </c>
      <c r="E7" s="96"/>
      <c r="F7" s="96"/>
      <c r="G7" s="96"/>
      <c r="H7" s="96"/>
      <c r="I7" s="96"/>
      <c r="J7" s="96"/>
      <c r="K7" s="96"/>
    </row>
    <row r="8" spans="1:11" ht="36.75" customHeight="1" x14ac:dyDescent="0.25">
      <c r="A8" s="7" t="s">
        <v>5</v>
      </c>
      <c r="B8" s="9"/>
      <c r="C8" s="79" t="s">
        <v>115</v>
      </c>
      <c r="D8" s="96" t="s">
        <v>118</v>
      </c>
      <c r="E8" s="96"/>
      <c r="F8" s="96"/>
      <c r="G8" s="96"/>
      <c r="H8" s="96"/>
      <c r="I8" s="96"/>
      <c r="J8" s="96"/>
      <c r="K8" s="96"/>
    </row>
    <row r="9" spans="1:11" ht="20.25" x14ac:dyDescent="0.25">
      <c r="A9" s="3" t="s">
        <v>7</v>
      </c>
      <c r="B9" s="9"/>
      <c r="C9" s="79" t="s">
        <v>115</v>
      </c>
      <c r="D9" s="9" t="s">
        <v>119</v>
      </c>
      <c r="E9" s="5"/>
      <c r="F9" s="5"/>
      <c r="G9" s="9"/>
      <c r="H9" s="9"/>
      <c r="I9" s="9"/>
      <c r="J9" s="9"/>
      <c r="K9" s="8"/>
    </row>
    <row r="10" spans="1:11" ht="18.75" thickBot="1" x14ac:dyDescent="0.3">
      <c r="A10" s="5"/>
      <c r="B10" s="10"/>
      <c r="C10" s="5"/>
      <c r="D10" s="5"/>
      <c r="E10" s="5"/>
      <c r="F10" s="5"/>
      <c r="G10" s="5"/>
      <c r="H10" s="5"/>
      <c r="I10" s="5"/>
      <c r="J10" s="5"/>
      <c r="K10" s="11">
        <v>2012</v>
      </c>
    </row>
    <row r="11" spans="1:11" ht="16.5" customHeight="1" thickBot="1" x14ac:dyDescent="0.3">
      <c r="A11" s="85" t="s">
        <v>9</v>
      </c>
      <c r="B11" s="98" t="s">
        <v>10</v>
      </c>
      <c r="C11" s="99"/>
      <c r="D11" s="100"/>
      <c r="E11" s="88" t="s">
        <v>11</v>
      </c>
      <c r="F11" s="88" t="s">
        <v>12</v>
      </c>
      <c r="G11" s="91" t="s">
        <v>13</v>
      </c>
      <c r="H11" s="103"/>
      <c r="I11" s="104"/>
      <c r="J11" s="105"/>
      <c r="K11" s="91" t="s">
        <v>15</v>
      </c>
    </row>
    <row r="12" spans="1:11" ht="16.5" thickBot="1" x14ac:dyDescent="0.3">
      <c r="A12" s="97"/>
      <c r="B12" s="64" t="s">
        <v>16</v>
      </c>
      <c r="C12" s="64" t="s">
        <v>17</v>
      </c>
      <c r="D12" s="64" t="s">
        <v>18</v>
      </c>
      <c r="E12" s="101"/>
      <c r="F12" s="101"/>
      <c r="G12" s="102"/>
      <c r="H12" s="65" t="s">
        <v>24</v>
      </c>
      <c r="I12" s="65" t="s">
        <v>25</v>
      </c>
      <c r="J12" s="65" t="s">
        <v>26</v>
      </c>
      <c r="K12" s="102"/>
    </row>
    <row r="13" spans="1:11" ht="51.75" customHeight="1" thickBot="1" x14ac:dyDescent="0.3">
      <c r="A13" s="66">
        <v>2</v>
      </c>
      <c r="B13" s="117">
        <v>41620</v>
      </c>
      <c r="C13" s="49" t="s">
        <v>107</v>
      </c>
      <c r="D13" s="53" t="s">
        <v>108</v>
      </c>
      <c r="E13" s="124">
        <v>10975</v>
      </c>
      <c r="F13" s="70" t="s">
        <v>112</v>
      </c>
      <c r="G13" s="67">
        <f>SUM(H13:J13)</f>
        <v>6000</v>
      </c>
      <c r="H13" s="67">
        <f>9000-9000</f>
        <v>0</v>
      </c>
      <c r="I13" s="67">
        <v>6000</v>
      </c>
      <c r="J13" s="67">
        <f>1204-1204</f>
        <v>0</v>
      </c>
      <c r="K13" s="108" t="s">
        <v>122</v>
      </c>
    </row>
    <row r="14" spans="1:11" ht="24" customHeight="1" thickBot="1" x14ac:dyDescent="0.3">
      <c r="A14" s="118" t="s">
        <v>34</v>
      </c>
      <c r="B14" s="119"/>
      <c r="C14" s="119"/>
      <c r="D14" s="119"/>
      <c r="E14" s="119"/>
      <c r="F14" s="141"/>
      <c r="G14" s="142">
        <f>SUM(G13)</f>
        <v>6000</v>
      </c>
      <c r="H14" s="142">
        <f t="shared" ref="H14:J14" si="0">SUM(H13)</f>
        <v>0</v>
      </c>
      <c r="I14" s="142">
        <f t="shared" si="0"/>
        <v>6000</v>
      </c>
      <c r="J14" s="142">
        <f t="shared" si="0"/>
        <v>0</v>
      </c>
      <c r="K14" s="123"/>
    </row>
  </sheetData>
  <mergeCells count="13">
    <mergeCell ref="G11:G12"/>
    <mergeCell ref="H11:J11"/>
    <mergeCell ref="K11:K12"/>
    <mergeCell ref="A14:F14"/>
    <mergeCell ref="A11:A12"/>
    <mergeCell ref="B11:D11"/>
    <mergeCell ref="E11:E12"/>
    <mergeCell ref="F11:F12"/>
    <mergeCell ref="A1:K1"/>
    <mergeCell ref="A2:K2"/>
    <mergeCell ref="A4:K4"/>
    <mergeCell ref="D7:K7"/>
    <mergeCell ref="D8:K8"/>
  </mergeCells>
  <pageMargins left="0.7" right="0.7" top="0.75" bottom="0.75" header="0.3" footer="0.3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view="pageBreakPreview" zoomScale="60" zoomScaleNormal="70" workbookViewId="0">
      <selection activeCell="K8" sqref="K8"/>
    </sheetView>
  </sheetViews>
  <sheetFormatPr baseColWidth="10" defaultRowHeight="15" x14ac:dyDescent="0.25"/>
  <cols>
    <col min="6" max="6" width="13.7109375" customWidth="1"/>
    <col min="7" max="7" width="16" customWidth="1"/>
    <col min="8" max="8" width="18.42578125" customWidth="1"/>
    <col min="9" max="9" width="81" customWidth="1"/>
  </cols>
  <sheetData>
    <row r="1" spans="1:11" ht="30" customHeight="1" x14ac:dyDescent="0.25">
      <c r="A1" s="94" t="s">
        <v>113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21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x14ac:dyDescent="0.25">
      <c r="A4" s="84" t="s">
        <v>123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78" t="s">
        <v>115</v>
      </c>
      <c r="D6" s="3" t="s">
        <v>117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79" t="s">
        <v>115</v>
      </c>
      <c r="D7" s="96" t="s">
        <v>116</v>
      </c>
      <c r="E7" s="96"/>
      <c r="F7" s="96"/>
      <c r="G7" s="96"/>
      <c r="H7" s="96"/>
      <c r="I7" s="96"/>
      <c r="J7" s="80"/>
      <c r="K7" s="80"/>
    </row>
    <row r="8" spans="1:11" ht="36.75" customHeight="1" x14ac:dyDescent="0.25">
      <c r="A8" s="7" t="s">
        <v>5</v>
      </c>
      <c r="B8" s="9"/>
      <c r="C8" s="79" t="s">
        <v>115</v>
      </c>
      <c r="D8" s="96" t="s">
        <v>118</v>
      </c>
      <c r="E8" s="96"/>
      <c r="F8" s="96"/>
      <c r="G8" s="96"/>
      <c r="H8" s="96"/>
      <c r="I8" s="96"/>
      <c r="J8" s="80"/>
      <c r="K8" s="80"/>
    </row>
    <row r="9" spans="1:11" ht="20.25" x14ac:dyDescent="0.25">
      <c r="A9" s="109" t="s">
        <v>7</v>
      </c>
      <c r="B9" s="110"/>
      <c r="C9" s="111" t="s">
        <v>115</v>
      </c>
      <c r="D9" s="110" t="s">
        <v>119</v>
      </c>
      <c r="E9" s="112"/>
      <c r="F9" s="112"/>
      <c r="G9" s="110"/>
      <c r="H9" s="110"/>
      <c r="I9" s="110"/>
      <c r="J9" s="110"/>
      <c r="K9" s="8"/>
    </row>
    <row r="10" spans="1:11" ht="18.75" thickBot="1" x14ac:dyDescent="0.3">
      <c r="A10" s="115"/>
      <c r="B10" s="116"/>
      <c r="C10" s="112"/>
      <c r="D10" s="112"/>
      <c r="E10" s="112"/>
      <c r="F10" s="112"/>
      <c r="G10" s="112"/>
      <c r="H10" s="112"/>
      <c r="I10" s="113">
        <v>2012</v>
      </c>
      <c r="J10" s="114"/>
    </row>
    <row r="11" spans="1:11" ht="16.5" thickBot="1" x14ac:dyDescent="0.3">
      <c r="A11" s="85" t="s">
        <v>9</v>
      </c>
      <c r="B11" s="87" t="s">
        <v>10</v>
      </c>
      <c r="C11" s="87"/>
      <c r="D11" s="87"/>
      <c r="E11" s="88" t="s">
        <v>11</v>
      </c>
      <c r="F11" s="88" t="s">
        <v>12</v>
      </c>
      <c r="G11" s="91" t="s">
        <v>13</v>
      </c>
      <c r="H11" s="74"/>
      <c r="I11" s="91" t="s">
        <v>15</v>
      </c>
    </row>
    <row r="12" spans="1:11" ht="16.5" thickBot="1" x14ac:dyDescent="0.3">
      <c r="A12" s="102"/>
      <c r="B12" s="64" t="s">
        <v>16</v>
      </c>
      <c r="C12" s="64" t="s">
        <v>17</v>
      </c>
      <c r="D12" s="64" t="s">
        <v>18</v>
      </c>
      <c r="E12" s="106"/>
      <c r="F12" s="101"/>
      <c r="G12" s="102"/>
      <c r="H12" s="65" t="s">
        <v>27</v>
      </c>
      <c r="I12" s="102"/>
    </row>
    <row r="13" spans="1:11" ht="54.75" customHeight="1" thickBot="1" x14ac:dyDescent="0.3">
      <c r="A13" s="125">
        <v>1</v>
      </c>
      <c r="B13" s="126">
        <v>41620</v>
      </c>
      <c r="C13" s="127" t="s">
        <v>107</v>
      </c>
      <c r="D13" s="128" t="s">
        <v>108</v>
      </c>
      <c r="E13" s="129" t="s">
        <v>33</v>
      </c>
      <c r="F13" s="130">
        <v>5739</v>
      </c>
      <c r="G13" s="131">
        <f>SUM(H13:H13)</f>
        <v>12316</v>
      </c>
      <c r="H13" s="132">
        <v>12316</v>
      </c>
      <c r="I13" s="133" t="s">
        <v>122</v>
      </c>
    </row>
    <row r="14" spans="1:11" ht="27" customHeight="1" thickBot="1" x14ac:dyDescent="0.3">
      <c r="A14" s="136" t="s">
        <v>120</v>
      </c>
      <c r="B14" s="137"/>
      <c r="C14" s="137"/>
      <c r="D14" s="137"/>
      <c r="E14" s="137"/>
      <c r="F14" s="138"/>
      <c r="G14" s="139">
        <f>SUM(G13)</f>
        <v>12316</v>
      </c>
      <c r="H14" s="139">
        <f t="shared" ref="H14" si="0">SUM(H13)</f>
        <v>12316</v>
      </c>
      <c r="I14" s="140"/>
    </row>
  </sheetData>
  <mergeCells count="12">
    <mergeCell ref="G11:G12"/>
    <mergeCell ref="I11:I12"/>
    <mergeCell ref="A14:F14"/>
    <mergeCell ref="A11:A12"/>
    <mergeCell ref="B11:D11"/>
    <mergeCell ref="E11:E12"/>
    <mergeCell ref="F11:F12"/>
    <mergeCell ref="A1:K1"/>
    <mergeCell ref="A2:K2"/>
    <mergeCell ref="A4:K4"/>
    <mergeCell ref="D7:I7"/>
    <mergeCell ref="D8:I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colBreaks count="1" manualBreakCount="1">
    <brk id="9" max="1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view="pageBreakPreview" zoomScale="60" zoomScaleNormal="70" workbookViewId="0">
      <selection activeCell="P14" sqref="P14"/>
    </sheetView>
  </sheetViews>
  <sheetFormatPr baseColWidth="10" defaultRowHeight="15" x14ac:dyDescent="0.25"/>
  <cols>
    <col min="6" max="6" width="13.7109375" customWidth="1"/>
    <col min="7" max="7" width="16" customWidth="1"/>
    <col min="8" max="8" width="17.5703125" customWidth="1"/>
    <col min="9" max="9" width="16.5703125" customWidth="1"/>
    <col min="10" max="10" width="57.140625" customWidth="1"/>
  </cols>
  <sheetData>
    <row r="1" spans="1:11" ht="30" customHeight="1" x14ac:dyDescent="0.25">
      <c r="A1" s="94" t="s">
        <v>113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21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x14ac:dyDescent="0.25">
      <c r="A4" s="84" t="s">
        <v>105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78" t="s">
        <v>115</v>
      </c>
      <c r="D6" s="3" t="s">
        <v>117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79" t="s">
        <v>115</v>
      </c>
      <c r="D7" s="96" t="s">
        <v>116</v>
      </c>
      <c r="E7" s="96"/>
      <c r="F7" s="96"/>
      <c r="G7" s="96"/>
      <c r="H7" s="96"/>
      <c r="I7" s="96"/>
      <c r="J7" s="96"/>
      <c r="K7" s="80"/>
    </row>
    <row r="8" spans="1:11" ht="36.75" customHeight="1" x14ac:dyDescent="0.25">
      <c r="A8" s="7" t="s">
        <v>5</v>
      </c>
      <c r="B8" s="9"/>
      <c r="C8" s="79" t="s">
        <v>115</v>
      </c>
      <c r="D8" s="96" t="s">
        <v>118</v>
      </c>
      <c r="E8" s="96"/>
      <c r="F8" s="96"/>
      <c r="G8" s="96"/>
      <c r="H8" s="96"/>
      <c r="I8" s="96"/>
      <c r="J8" s="96"/>
      <c r="K8" s="80"/>
    </row>
    <row r="9" spans="1:11" ht="20.25" x14ac:dyDescent="0.25">
      <c r="A9" s="109" t="s">
        <v>7</v>
      </c>
      <c r="B9" s="110"/>
      <c r="C9" s="111" t="s">
        <v>115</v>
      </c>
      <c r="D9" s="110" t="s">
        <v>119</v>
      </c>
      <c r="E9" s="112"/>
      <c r="F9" s="112"/>
      <c r="G9" s="110"/>
      <c r="H9" s="110"/>
      <c r="I9" s="110"/>
      <c r="J9" s="110"/>
      <c r="K9" s="8"/>
    </row>
    <row r="10" spans="1:11" ht="18.75" thickBot="1" x14ac:dyDescent="0.3">
      <c r="A10" s="5"/>
      <c r="B10" s="10"/>
      <c r="C10" s="5"/>
      <c r="D10" s="5"/>
      <c r="E10" s="5"/>
      <c r="F10" s="5"/>
      <c r="G10" s="5"/>
      <c r="H10" s="5"/>
      <c r="I10" s="5"/>
      <c r="J10" s="11">
        <v>2012</v>
      </c>
    </row>
    <row r="11" spans="1:11" ht="16.5" thickBot="1" x14ac:dyDescent="0.3">
      <c r="A11" s="85" t="s">
        <v>9</v>
      </c>
      <c r="B11" s="87" t="s">
        <v>10</v>
      </c>
      <c r="C11" s="87"/>
      <c r="D11" s="87"/>
      <c r="E11" s="88" t="s">
        <v>11</v>
      </c>
      <c r="F11" s="88" t="s">
        <v>12</v>
      </c>
      <c r="G11" s="91" t="s">
        <v>13</v>
      </c>
      <c r="H11" s="93"/>
      <c r="I11" s="93"/>
      <c r="J11" s="91" t="s">
        <v>15</v>
      </c>
    </row>
    <row r="12" spans="1:11" ht="16.5" thickBot="1" x14ac:dyDescent="0.3">
      <c r="A12" s="102"/>
      <c r="B12" s="64" t="s">
        <v>16</v>
      </c>
      <c r="C12" s="64" t="s">
        <v>17</v>
      </c>
      <c r="D12" s="64" t="s">
        <v>18</v>
      </c>
      <c r="E12" s="106"/>
      <c r="F12" s="101"/>
      <c r="G12" s="102"/>
      <c r="H12" s="65" t="s">
        <v>22</v>
      </c>
      <c r="I12" s="65" t="s">
        <v>23</v>
      </c>
      <c r="J12" s="102"/>
    </row>
    <row r="13" spans="1:11" ht="81" customHeight="1" thickBot="1" x14ac:dyDescent="0.3">
      <c r="A13" s="143">
        <v>1</v>
      </c>
      <c r="B13" s="126">
        <v>41620</v>
      </c>
      <c r="C13" s="127" t="s">
        <v>107</v>
      </c>
      <c r="D13" s="128" t="s">
        <v>108</v>
      </c>
      <c r="E13" s="129" t="s">
        <v>33</v>
      </c>
      <c r="F13" s="144">
        <v>5739</v>
      </c>
      <c r="G13" s="67">
        <f>SUM(H13:I13)</f>
        <v>91166</v>
      </c>
      <c r="H13" s="67">
        <v>50000</v>
      </c>
      <c r="I13" s="67">
        <v>41166</v>
      </c>
      <c r="J13" s="145" t="s">
        <v>122</v>
      </c>
    </row>
    <row r="14" spans="1:11" ht="24.75" customHeight="1" thickBot="1" x14ac:dyDescent="0.3">
      <c r="A14" s="134" t="s">
        <v>34</v>
      </c>
      <c r="B14" s="135"/>
      <c r="C14" s="135"/>
      <c r="D14" s="135"/>
      <c r="E14" s="135"/>
      <c r="F14" s="135"/>
      <c r="G14" s="146">
        <f>SUM(G13)</f>
        <v>91166</v>
      </c>
      <c r="H14" s="147">
        <f t="shared" ref="H14:I14" si="0">SUM(H13)</f>
        <v>50000</v>
      </c>
      <c r="I14" s="146">
        <f t="shared" si="0"/>
        <v>41166</v>
      </c>
      <c r="J14" s="148"/>
    </row>
  </sheetData>
  <mergeCells count="13">
    <mergeCell ref="A1:K1"/>
    <mergeCell ref="A2:K2"/>
    <mergeCell ref="A4:K4"/>
    <mergeCell ref="D7:J7"/>
    <mergeCell ref="D8:J8"/>
    <mergeCell ref="A14:F14"/>
    <mergeCell ref="A11:A12"/>
    <mergeCell ref="B11:D11"/>
    <mergeCell ref="E11:E12"/>
    <mergeCell ref="F11:F12"/>
    <mergeCell ref="G11:G12"/>
    <mergeCell ref="H11:I11"/>
    <mergeCell ref="J11:J12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  <ignoredErrors>
    <ignoredError sqref="E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view="pageBreakPreview" zoomScale="60" zoomScaleNormal="78" workbookViewId="0">
      <selection activeCell="O15" sqref="O15"/>
    </sheetView>
  </sheetViews>
  <sheetFormatPr baseColWidth="10" defaultRowHeight="15" x14ac:dyDescent="0.25"/>
  <cols>
    <col min="2" max="2" width="12.7109375" bestFit="1" customWidth="1"/>
    <col min="7" max="7" width="14.140625" bestFit="1" customWidth="1"/>
    <col min="8" max="10" width="16.5703125" customWidth="1"/>
    <col min="11" max="11" width="59" customWidth="1"/>
  </cols>
  <sheetData>
    <row r="1" spans="1:11" ht="30" customHeight="1" x14ac:dyDescent="0.25">
      <c r="A1" s="94" t="s">
        <v>113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21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x14ac:dyDescent="0.25">
      <c r="A4" s="84" t="s">
        <v>106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</row>
    <row r="6" spans="1:11" ht="20.25" x14ac:dyDescent="0.25">
      <c r="A6" s="3" t="s">
        <v>1</v>
      </c>
      <c r="B6" s="4"/>
      <c r="C6" s="78" t="s">
        <v>115</v>
      </c>
      <c r="D6" s="3" t="s">
        <v>117</v>
      </c>
      <c r="E6" s="5"/>
      <c r="F6" s="5"/>
      <c r="G6" s="6"/>
      <c r="H6" s="4"/>
      <c r="I6" s="4"/>
      <c r="J6" s="4"/>
      <c r="K6" s="4"/>
    </row>
    <row r="7" spans="1:11" ht="44.25" customHeight="1" x14ac:dyDescent="0.25">
      <c r="A7" s="7" t="s">
        <v>3</v>
      </c>
      <c r="B7" s="8"/>
      <c r="C7" s="79" t="s">
        <v>115</v>
      </c>
      <c r="D7" s="96" t="s">
        <v>116</v>
      </c>
      <c r="E7" s="96"/>
      <c r="F7" s="96"/>
      <c r="G7" s="96"/>
      <c r="H7" s="96"/>
      <c r="I7" s="96"/>
      <c r="J7" s="96"/>
      <c r="K7" s="96"/>
    </row>
    <row r="8" spans="1:11" ht="36.75" customHeight="1" x14ac:dyDescent="0.25">
      <c r="A8" s="7" t="s">
        <v>5</v>
      </c>
      <c r="B8" s="9"/>
      <c r="C8" s="79" t="s">
        <v>115</v>
      </c>
      <c r="D8" s="96" t="s">
        <v>118</v>
      </c>
      <c r="E8" s="96"/>
      <c r="F8" s="96"/>
      <c r="G8" s="96"/>
      <c r="H8" s="96"/>
      <c r="I8" s="96"/>
      <c r="J8" s="96"/>
      <c r="K8" s="96"/>
    </row>
    <row r="9" spans="1:11" ht="20.25" x14ac:dyDescent="0.25">
      <c r="A9" s="109" t="s">
        <v>7</v>
      </c>
      <c r="B9" s="110"/>
      <c r="C9" s="111" t="s">
        <v>115</v>
      </c>
      <c r="D9" s="110" t="s">
        <v>119</v>
      </c>
      <c r="E9" s="112"/>
      <c r="F9" s="112"/>
      <c r="G9" s="110"/>
      <c r="H9" s="110"/>
      <c r="I9" s="110"/>
      <c r="J9" s="110"/>
      <c r="K9" s="8"/>
    </row>
    <row r="11" spans="1:11" ht="17.25" thickBo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>
        <v>2013</v>
      </c>
    </row>
    <row r="12" spans="1:11" ht="16.5" thickBot="1" x14ac:dyDescent="0.3">
      <c r="A12" s="85" t="s">
        <v>9</v>
      </c>
      <c r="B12" s="87" t="s">
        <v>10</v>
      </c>
      <c r="C12" s="87"/>
      <c r="D12" s="87"/>
      <c r="E12" s="88" t="s">
        <v>11</v>
      </c>
      <c r="F12" s="88" t="s">
        <v>12</v>
      </c>
      <c r="G12" s="91" t="s">
        <v>13</v>
      </c>
      <c r="H12" s="93" t="s">
        <v>14</v>
      </c>
      <c r="I12" s="93"/>
      <c r="J12" s="107"/>
      <c r="K12" s="91" t="s">
        <v>15</v>
      </c>
    </row>
    <row r="13" spans="1:11" ht="16.5" thickBot="1" x14ac:dyDescent="0.3">
      <c r="A13" s="102"/>
      <c r="B13" s="64" t="s">
        <v>16</v>
      </c>
      <c r="C13" s="64" t="s">
        <v>17</v>
      </c>
      <c r="D13" s="64" t="s">
        <v>18</v>
      </c>
      <c r="E13" s="106"/>
      <c r="F13" s="101"/>
      <c r="G13" s="102"/>
      <c r="H13" s="65" t="s">
        <v>28</v>
      </c>
      <c r="I13" s="65" t="s">
        <v>29</v>
      </c>
      <c r="J13" s="65" t="s">
        <v>30</v>
      </c>
      <c r="K13" s="102"/>
    </row>
    <row r="14" spans="1:11" ht="39" customHeight="1" thickBot="1" x14ac:dyDescent="0.3">
      <c r="A14" s="155">
        <v>1</v>
      </c>
      <c r="B14" s="117">
        <v>41620</v>
      </c>
      <c r="C14" s="156" t="s">
        <v>107</v>
      </c>
      <c r="D14" s="157" t="s">
        <v>108</v>
      </c>
      <c r="E14" s="158" t="s">
        <v>109</v>
      </c>
      <c r="F14" s="159" t="s">
        <v>110</v>
      </c>
      <c r="G14" s="160">
        <f>SUM(H14:J14)</f>
        <v>2493</v>
      </c>
      <c r="H14" s="161"/>
      <c r="I14" s="160">
        <f>1896-596</f>
        <v>1300</v>
      </c>
      <c r="J14" s="160">
        <f>1897-704</f>
        <v>1193</v>
      </c>
      <c r="K14" s="162" t="s">
        <v>121</v>
      </c>
    </row>
    <row r="15" spans="1:11" ht="21" customHeight="1" thickBot="1" x14ac:dyDescent="0.3">
      <c r="A15" s="149" t="s">
        <v>34</v>
      </c>
      <c r="B15" s="150"/>
      <c r="C15" s="150"/>
      <c r="D15" s="150"/>
      <c r="E15" s="150"/>
      <c r="F15" s="151"/>
      <c r="G15" s="152">
        <f>SUM(G14:G14)</f>
        <v>2493</v>
      </c>
      <c r="H15" s="154">
        <f>SUM(H14:H14)</f>
        <v>0</v>
      </c>
      <c r="I15" s="152">
        <f>SUM(I14:I14)</f>
        <v>1300</v>
      </c>
      <c r="J15" s="154">
        <f>SUM(J14:J14)</f>
        <v>1193</v>
      </c>
      <c r="K15" s="153"/>
    </row>
    <row r="17" spans="11:11" x14ac:dyDescent="0.25">
      <c r="K17" s="56"/>
    </row>
    <row r="18" spans="11:11" ht="15.75" x14ac:dyDescent="0.25">
      <c r="K18" s="57" t="s">
        <v>111</v>
      </c>
    </row>
  </sheetData>
  <mergeCells count="13">
    <mergeCell ref="A1:K1"/>
    <mergeCell ref="A2:K2"/>
    <mergeCell ref="A4:K4"/>
    <mergeCell ref="D7:K7"/>
    <mergeCell ref="D8:K8"/>
    <mergeCell ref="A15:F15"/>
    <mergeCell ref="K12:K13"/>
    <mergeCell ref="A12:A13"/>
    <mergeCell ref="B12:D12"/>
    <mergeCell ref="E12:E13"/>
    <mergeCell ref="F12:F13"/>
    <mergeCell ref="G12:G13"/>
    <mergeCell ref="H12:J12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PRINCIPAL</vt:lpstr>
      <vt:lpstr>GENERAL</vt:lpstr>
      <vt:lpstr>CD Y GG</vt:lpstr>
      <vt:lpstr>CAPACITA</vt:lpstr>
      <vt:lpstr>EXPE.TECN.</vt:lpstr>
      <vt:lpstr>EQUI</vt:lpstr>
      <vt:lpstr>SUPERVI</vt:lpstr>
      <vt:lpstr>EQUI!Área_de_impresión</vt:lpstr>
      <vt:lpstr>EXPE.TECN.!Área_de_impresión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SUPERVISION</dc:creator>
  <cp:lastModifiedBy>Usuario de Windows</cp:lastModifiedBy>
  <cp:lastPrinted>2020-08-18T21:26:56Z</cp:lastPrinted>
  <dcterms:created xsi:type="dcterms:W3CDTF">2020-08-12T16:34:52Z</dcterms:created>
  <dcterms:modified xsi:type="dcterms:W3CDTF">2020-08-18T21:27:09Z</dcterms:modified>
</cp:coreProperties>
</file>