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fonline-my.sharepoint.com/personal/gustav_ljungqvist_afry_com/Documents/Documents/Jonstaka/"/>
    </mc:Choice>
  </mc:AlternateContent>
  <xr:revisionPtr revIDLastSave="6" documentId="13_ncr:1_{858ED1C0-E008-4FD0-8364-561CA58A0B3E}" xr6:coauthVersionLast="46" xr6:coauthVersionMax="46" xr10:uidLastSave="{8CBE8EB7-2C86-4588-974B-5FE553D85261}"/>
  <bookViews>
    <workbookView xWindow="28680" yWindow="-120" windowWidth="20730" windowHeight="11160" xr2:uid="{F14B2F16-EA96-4CD0-9F9A-BD7E611D4B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B32" i="1"/>
  <c r="C18" i="1"/>
  <c r="F7" i="1"/>
  <c r="D18" i="1" s="1"/>
  <c r="E7" i="1"/>
  <c r="C24" i="1" s="1"/>
  <c r="D24" i="1" l="1"/>
  <c r="C26" i="1"/>
  <c r="C29" i="1"/>
  <c r="D30" i="1"/>
  <c r="D22" i="1"/>
  <c r="C23" i="1"/>
  <c r="D21" i="1"/>
  <c r="C12" i="1"/>
  <c r="C28" i="1"/>
  <c r="C20" i="1"/>
  <c r="C31" i="1"/>
  <c r="D26" i="1"/>
  <c r="C27" i="1"/>
  <c r="C19" i="1"/>
  <c r="C30" i="1"/>
  <c r="D25" i="1"/>
  <c r="D17" i="1"/>
  <c r="D16" i="1"/>
  <c r="C25" i="1"/>
  <c r="C17" i="1"/>
  <c r="D31" i="1"/>
  <c r="D23" i="1"/>
  <c r="D15" i="1"/>
  <c r="D14" i="1"/>
  <c r="D13" i="1"/>
  <c r="D20" i="1"/>
  <c r="C16" i="1"/>
  <c r="C15" i="1"/>
  <c r="D29" i="1"/>
  <c r="C22" i="1"/>
  <c r="C14" i="1"/>
  <c r="D28" i="1"/>
  <c r="D12" i="1"/>
  <c r="C21" i="1"/>
  <c r="C13" i="1"/>
  <c r="D27" i="1"/>
  <c r="D19" i="1"/>
  <c r="D32" i="1" l="1"/>
  <c r="A36" i="1" s="1"/>
  <c r="C32" i="1"/>
</calcChain>
</file>

<file path=xl/sharedStrings.xml><?xml version="1.0" encoding="utf-8"?>
<sst xmlns="http://schemas.openxmlformats.org/spreadsheetml/2006/main" count="65" uniqueCount="47">
  <si>
    <t>Delområde</t>
  </si>
  <si>
    <t>Markyta</t>
  </si>
  <si>
    <t>BYA</t>
  </si>
  <si>
    <t>BTA</t>
  </si>
  <si>
    <t>Faktor BTA/Markyta</t>
  </si>
  <si>
    <t>B13</t>
  </si>
  <si>
    <t>Kommentar</t>
  </si>
  <si>
    <t>B4</t>
  </si>
  <si>
    <t>B3</t>
  </si>
  <si>
    <t>B2</t>
  </si>
  <si>
    <t>BC1</t>
  </si>
  <si>
    <t>B5</t>
  </si>
  <si>
    <t>B8</t>
  </si>
  <si>
    <t>B9</t>
  </si>
  <si>
    <t>B10</t>
  </si>
  <si>
    <t>B11</t>
  </si>
  <si>
    <t>B14</t>
  </si>
  <si>
    <t>B15</t>
  </si>
  <si>
    <t>B16</t>
  </si>
  <si>
    <t>B18</t>
  </si>
  <si>
    <t>B19</t>
  </si>
  <si>
    <t>B20</t>
  </si>
  <si>
    <t>BC6</t>
  </si>
  <si>
    <t>BC7</t>
  </si>
  <si>
    <t>BC12</t>
  </si>
  <si>
    <t>BC17</t>
  </si>
  <si>
    <t>Bostäder/centrum</t>
  </si>
  <si>
    <t>Totalt</t>
  </si>
  <si>
    <t>Jonstaka överslagsberäkning ytor</t>
  </si>
  <si>
    <t>Bostäder</t>
  </si>
  <si>
    <t>Referens</t>
  </si>
  <si>
    <r>
      <t>Markyta (m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)</t>
    </r>
  </si>
  <si>
    <r>
      <t>BYA (m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)</t>
    </r>
  </si>
  <si>
    <r>
      <t>BTA (m</t>
    </r>
    <r>
      <rPr>
        <vertAlign val="super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2"/>
        <scheme val="minor"/>
      </rPr>
      <t>)</t>
    </r>
  </si>
  <si>
    <t>Coopbutik + förbutiker</t>
  </si>
  <si>
    <t>Överslag för 20 delområden</t>
  </si>
  <si>
    <t>Coop</t>
  </si>
  <si>
    <t>Baserat på BOA/BTA-tal 0,8</t>
  </si>
  <si>
    <r>
      <t>Genomsnittlig bostadsstorlek 70 m</t>
    </r>
    <r>
      <rPr>
        <i/>
        <vertAlign val="superscript"/>
        <sz val="11"/>
        <color theme="1"/>
        <rFont val="Calibri"/>
        <family val="2"/>
        <scheme val="minor"/>
      </rPr>
      <t>2</t>
    </r>
  </si>
  <si>
    <t>Ytberäkningar utgår från BYA &amp; BTA-tal med täthet motsvarande skisserat delområde B13</t>
  </si>
  <si>
    <t>Underlag: Idéprogram Jonstaka Electric Village 2020-08-13 (Tornet)</t>
  </si>
  <si>
    <t>Täthetsfaktor BYA/Markyta</t>
  </si>
  <si>
    <t>Bostäder, Referensområde</t>
  </si>
  <si>
    <t>Ungefärligt antal bostäder/lokaler</t>
  </si>
  <si>
    <t>Bebyggelse utförs som radhus om 2 våningar, lamellhus om 3 våningar samt punkthus om 5 våningar</t>
  </si>
  <si>
    <t>White arkitekter, 2021-05-12</t>
  </si>
  <si>
    <t>Delområden benämnda BC räknas lika områden benämnda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</si>
</sst>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vertAlign val="superscript"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  <xf numFmtId="0" fontId="0" fillId="4" borderId="2" xfId="0" applyFill="1" applyBorder="1"/>
    <xf numFmtId="0" fontId="0" fillId="5" borderId="2" xfId="0" applyFill="1" applyBorder="1"/>
    <xf numFmtId="1" fontId="0" fillId="4" borderId="2" xfId="0" applyNumberFormat="1" applyFill="1" applyBorder="1"/>
    <xf numFmtId="1" fontId="0" fillId="5" borderId="2" xfId="0" applyNumberFormat="1" applyFill="1" applyBorder="1"/>
    <xf numFmtId="0" fontId="0" fillId="4" borderId="3" xfId="0" applyFill="1" applyBorder="1"/>
    <xf numFmtId="0" fontId="0" fillId="5" borderId="3" xfId="0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0" fontId="3" fillId="4" borderId="4" xfId="0" applyFont="1" applyFill="1" applyBorder="1"/>
    <xf numFmtId="0" fontId="3" fillId="5" borderId="5" xfId="0" applyFont="1" applyFill="1" applyBorder="1"/>
    <xf numFmtId="1" fontId="3" fillId="4" borderId="5" xfId="0" applyNumberFormat="1" applyFont="1" applyFill="1" applyBorder="1"/>
    <xf numFmtId="1" fontId="3" fillId="5" borderId="5" xfId="0" applyNumberFormat="1" applyFont="1" applyFill="1" applyBorder="1"/>
    <xf numFmtId="0" fontId="3" fillId="4" borderId="6" xfId="0" applyFont="1" applyFill="1" applyBorder="1"/>
    <xf numFmtId="0" fontId="1" fillId="0" borderId="7" xfId="0" applyFont="1" applyFill="1" applyBorder="1"/>
    <xf numFmtId="0" fontId="5" fillId="0" borderId="0" xfId="0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9" fontId="0" fillId="4" borderId="1" xfId="1" applyFont="1" applyFill="1" applyBorder="1"/>
    <xf numFmtId="9" fontId="0" fillId="5" borderId="1" xfId="1" applyFont="1" applyFill="1" applyBorder="1"/>
    <xf numFmtId="0" fontId="2" fillId="0" borderId="0" xfId="0" applyFont="1" applyFill="1" applyBorder="1"/>
    <xf numFmtId="1" fontId="0" fillId="0" borderId="8" xfId="0" applyNumberFormat="1" applyFill="1" applyBorder="1"/>
    <xf numFmtId="0" fontId="2" fillId="0" borderId="0" xfId="0" applyFont="1" applyFill="1"/>
    <xf numFmtId="0" fontId="0" fillId="2" borderId="0" xfId="0" applyFill="1" applyBorder="1" applyAlignment="1">
      <alignment horizontal="center"/>
    </xf>
    <xf numFmtId="1" fontId="0" fillId="4" borderId="0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4EDBE-E84E-4B14-8163-3D927E97982A}">
  <dimension ref="A1:G38"/>
  <sheetViews>
    <sheetView tabSelected="1" topLeftCell="A12" workbookViewId="0">
      <selection activeCell="C12" sqref="C12"/>
    </sheetView>
  </sheetViews>
  <sheetFormatPr defaultRowHeight="14.4" x14ac:dyDescent="0.3"/>
  <cols>
    <col min="1" max="1" width="14.21875" customWidth="1"/>
    <col min="2" max="2" width="11.44140625" customWidth="1"/>
    <col min="5" max="5" width="24.33203125" customWidth="1"/>
    <col min="6" max="6" width="18.6640625" customWidth="1"/>
    <col min="7" max="7" width="16.88671875" customWidth="1"/>
  </cols>
  <sheetData>
    <row r="1" spans="1:7" ht="23.4" x14ac:dyDescent="0.45">
      <c r="A1" s="23" t="s">
        <v>28</v>
      </c>
    </row>
    <row r="2" spans="1:7" x14ac:dyDescent="0.3">
      <c r="A2" s="25" t="s">
        <v>45</v>
      </c>
    </row>
    <row r="3" spans="1:7" x14ac:dyDescent="0.3">
      <c r="A3" s="24" t="s">
        <v>39</v>
      </c>
    </row>
    <row r="4" spans="1:7" x14ac:dyDescent="0.3">
      <c r="A4" s="24" t="s">
        <v>40</v>
      </c>
    </row>
    <row r="6" spans="1:7" x14ac:dyDescent="0.3">
      <c r="A6" s="2" t="s">
        <v>30</v>
      </c>
      <c r="B6" s="2" t="s">
        <v>1</v>
      </c>
      <c r="C6" s="2" t="s">
        <v>2</v>
      </c>
      <c r="D6" s="2" t="s">
        <v>3</v>
      </c>
      <c r="E6" s="2" t="s">
        <v>41</v>
      </c>
      <c r="F6" s="2" t="s">
        <v>4</v>
      </c>
      <c r="G6" s="22"/>
    </row>
    <row r="7" spans="1:7" x14ac:dyDescent="0.3">
      <c r="A7" s="3" t="s">
        <v>5</v>
      </c>
      <c r="B7" s="4">
        <v>14400</v>
      </c>
      <c r="C7" s="3">
        <v>2580</v>
      </c>
      <c r="D7" s="4">
        <v>8340</v>
      </c>
      <c r="E7" s="26">
        <f>C7/B7</f>
        <v>0.17916666666666667</v>
      </c>
      <c r="F7" s="27">
        <f>D7/B7</f>
        <v>0.57916666666666672</v>
      </c>
    </row>
    <row r="8" spans="1:7" x14ac:dyDescent="0.3">
      <c r="A8" s="30" t="s">
        <v>44</v>
      </c>
      <c r="B8" s="1"/>
      <c r="C8" s="1"/>
      <c r="D8" s="1"/>
      <c r="E8" s="1"/>
      <c r="F8" s="1"/>
      <c r="G8" s="1"/>
    </row>
    <row r="9" spans="1:7" x14ac:dyDescent="0.3">
      <c r="A9" s="30" t="s">
        <v>46</v>
      </c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ht="16.2" x14ac:dyDescent="0.3">
      <c r="A11" s="2" t="s">
        <v>0</v>
      </c>
      <c r="B11" s="2" t="s">
        <v>31</v>
      </c>
      <c r="C11" s="2" t="s">
        <v>32</v>
      </c>
      <c r="D11" s="2" t="s">
        <v>33</v>
      </c>
      <c r="E11" s="2" t="s">
        <v>6</v>
      </c>
      <c r="F11" s="1"/>
      <c r="G11" s="1"/>
    </row>
    <row r="12" spans="1:7" x14ac:dyDescent="0.3">
      <c r="A12" s="3" t="s">
        <v>10</v>
      </c>
      <c r="B12" s="4">
        <v>19520</v>
      </c>
      <c r="C12" s="5">
        <f>B12*$E$7</f>
        <v>3497.3333333333335</v>
      </c>
      <c r="D12" s="6">
        <f>B12*$F$7</f>
        <v>11305.333333333334</v>
      </c>
      <c r="E12" s="3" t="s">
        <v>26</v>
      </c>
      <c r="F12">
        <f>(D12*0.8)/70</f>
        <v>129.20380952380955</v>
      </c>
      <c r="G12">
        <f>C12/2</f>
        <v>1748.6666666666667</v>
      </c>
    </row>
    <row r="13" spans="1:7" x14ac:dyDescent="0.3">
      <c r="A13" s="3" t="s">
        <v>9</v>
      </c>
      <c r="B13" s="4">
        <v>13470</v>
      </c>
      <c r="C13" s="5">
        <f t="shared" ref="C13:C31" si="0">B13*$E$7</f>
        <v>2413.375</v>
      </c>
      <c r="D13" s="6">
        <f t="shared" ref="D13:D31" si="1">B13*$F$7</f>
        <v>7801.3750000000009</v>
      </c>
      <c r="E13" s="3" t="s">
        <v>29</v>
      </c>
      <c r="F13">
        <f t="shared" ref="F13:F31" si="2">(D13*0.8)/70</f>
        <v>89.158571428571449</v>
      </c>
      <c r="G13">
        <f t="shared" ref="G13:G31" si="3">C13/2</f>
        <v>1206.6875</v>
      </c>
    </row>
    <row r="14" spans="1:7" x14ac:dyDescent="0.3">
      <c r="A14" s="3" t="s">
        <v>8</v>
      </c>
      <c r="B14" s="4">
        <v>15540</v>
      </c>
      <c r="C14" s="5">
        <f t="shared" si="0"/>
        <v>2784.25</v>
      </c>
      <c r="D14" s="6">
        <f t="shared" si="1"/>
        <v>9000.25</v>
      </c>
      <c r="E14" s="3" t="s">
        <v>29</v>
      </c>
      <c r="F14">
        <f t="shared" si="2"/>
        <v>102.86000000000001</v>
      </c>
      <c r="G14">
        <f t="shared" si="3"/>
        <v>1392.125</v>
      </c>
    </row>
    <row r="15" spans="1:7" x14ac:dyDescent="0.3">
      <c r="A15" s="3" t="s">
        <v>7</v>
      </c>
      <c r="B15" s="4">
        <v>11980</v>
      </c>
      <c r="C15" s="5">
        <f t="shared" si="0"/>
        <v>2146.4166666666665</v>
      </c>
      <c r="D15" s="6">
        <f t="shared" si="1"/>
        <v>6938.416666666667</v>
      </c>
      <c r="E15" s="3" t="s">
        <v>29</v>
      </c>
      <c r="F15">
        <f t="shared" si="2"/>
        <v>79.296190476190475</v>
      </c>
      <c r="G15">
        <f t="shared" si="3"/>
        <v>1073.2083333333333</v>
      </c>
    </row>
    <row r="16" spans="1:7" x14ac:dyDescent="0.3">
      <c r="A16" s="3" t="s">
        <v>11</v>
      </c>
      <c r="B16" s="4">
        <v>14370</v>
      </c>
      <c r="C16" s="5">
        <f t="shared" si="0"/>
        <v>2574.625</v>
      </c>
      <c r="D16" s="6">
        <f t="shared" si="1"/>
        <v>8322.625</v>
      </c>
      <c r="E16" s="3" t="s">
        <v>29</v>
      </c>
      <c r="F16">
        <f t="shared" si="2"/>
        <v>95.11571428571429</v>
      </c>
      <c r="G16">
        <f t="shared" si="3"/>
        <v>1287.3125</v>
      </c>
    </row>
    <row r="17" spans="1:7" x14ac:dyDescent="0.3">
      <c r="A17" s="3" t="s">
        <v>22</v>
      </c>
      <c r="B17" s="4">
        <v>12830</v>
      </c>
      <c r="C17" s="5">
        <f t="shared" si="0"/>
        <v>2298.7083333333335</v>
      </c>
      <c r="D17" s="6">
        <f t="shared" si="1"/>
        <v>7430.7083333333339</v>
      </c>
      <c r="E17" s="3" t="s">
        <v>26</v>
      </c>
      <c r="F17">
        <f t="shared" si="2"/>
        <v>84.922380952380962</v>
      </c>
      <c r="G17">
        <f t="shared" si="3"/>
        <v>1149.3541666666667</v>
      </c>
    </row>
    <row r="18" spans="1:7" x14ac:dyDescent="0.3">
      <c r="A18" s="3" t="s">
        <v>23</v>
      </c>
      <c r="B18" s="4">
        <v>13450</v>
      </c>
      <c r="C18" s="5">
        <f t="shared" si="0"/>
        <v>2409.7916666666665</v>
      </c>
      <c r="D18" s="6">
        <f t="shared" si="1"/>
        <v>7789.791666666667</v>
      </c>
      <c r="E18" s="3" t="s">
        <v>26</v>
      </c>
      <c r="F18">
        <f t="shared" si="2"/>
        <v>89.026190476190479</v>
      </c>
      <c r="G18">
        <f t="shared" si="3"/>
        <v>1204.8958333333333</v>
      </c>
    </row>
    <row r="19" spans="1:7" x14ac:dyDescent="0.3">
      <c r="A19" s="3" t="s">
        <v>12</v>
      </c>
      <c r="B19" s="4">
        <v>22020</v>
      </c>
      <c r="C19" s="5">
        <f t="shared" si="0"/>
        <v>3945.25</v>
      </c>
      <c r="D19" s="6">
        <f t="shared" si="1"/>
        <v>12753.250000000002</v>
      </c>
      <c r="E19" s="3" t="s">
        <v>29</v>
      </c>
      <c r="F19">
        <f t="shared" si="2"/>
        <v>145.75142857142859</v>
      </c>
      <c r="G19">
        <f t="shared" si="3"/>
        <v>1972.625</v>
      </c>
    </row>
    <row r="20" spans="1:7" x14ac:dyDescent="0.3">
      <c r="A20" s="3" t="s">
        <v>13</v>
      </c>
      <c r="B20" s="4">
        <v>14380</v>
      </c>
      <c r="C20" s="5">
        <f t="shared" si="0"/>
        <v>2576.4166666666665</v>
      </c>
      <c r="D20" s="6">
        <f t="shared" si="1"/>
        <v>8328.4166666666679</v>
      </c>
      <c r="E20" s="3" t="s">
        <v>29</v>
      </c>
      <c r="F20">
        <f t="shared" si="2"/>
        <v>95.181904761904775</v>
      </c>
      <c r="G20">
        <f t="shared" si="3"/>
        <v>1288.2083333333333</v>
      </c>
    </row>
    <row r="21" spans="1:7" x14ac:dyDescent="0.3">
      <c r="A21" s="3" t="s">
        <v>14</v>
      </c>
      <c r="B21" s="4">
        <v>12880</v>
      </c>
      <c r="C21" s="5">
        <f t="shared" si="0"/>
        <v>2307.6666666666665</v>
      </c>
      <c r="D21" s="6">
        <f t="shared" si="1"/>
        <v>7459.666666666667</v>
      </c>
      <c r="E21" s="3" t="s">
        <v>29</v>
      </c>
      <c r="F21">
        <f t="shared" si="2"/>
        <v>85.25333333333333</v>
      </c>
      <c r="G21">
        <f t="shared" si="3"/>
        <v>1153.8333333333333</v>
      </c>
    </row>
    <row r="22" spans="1:7" x14ac:dyDescent="0.3">
      <c r="A22" s="3" t="s">
        <v>15</v>
      </c>
      <c r="B22" s="4">
        <v>8340</v>
      </c>
      <c r="C22" s="5">
        <f t="shared" si="0"/>
        <v>1494.25</v>
      </c>
      <c r="D22" s="6">
        <f t="shared" si="1"/>
        <v>4830.25</v>
      </c>
      <c r="E22" s="3" t="s">
        <v>29</v>
      </c>
      <c r="F22">
        <f t="shared" si="2"/>
        <v>55.202857142857148</v>
      </c>
      <c r="G22">
        <f t="shared" si="3"/>
        <v>747.125</v>
      </c>
    </row>
    <row r="23" spans="1:7" ht="15" thickBot="1" x14ac:dyDescent="0.35">
      <c r="A23" s="9" t="s">
        <v>24</v>
      </c>
      <c r="B23" s="10">
        <v>16560</v>
      </c>
      <c r="C23" s="11">
        <f t="shared" si="0"/>
        <v>2967</v>
      </c>
      <c r="D23" s="12">
        <f t="shared" si="1"/>
        <v>9591</v>
      </c>
      <c r="E23" s="9" t="s">
        <v>26</v>
      </c>
      <c r="F23">
        <f t="shared" si="2"/>
        <v>109.61142857142858</v>
      </c>
      <c r="G23">
        <f t="shared" si="3"/>
        <v>1483.5</v>
      </c>
    </row>
    <row r="24" spans="1:7" ht="15" thickBot="1" x14ac:dyDescent="0.35">
      <c r="A24" s="17" t="s">
        <v>5</v>
      </c>
      <c r="B24" s="18">
        <v>14400</v>
      </c>
      <c r="C24" s="19">
        <f t="shared" si="0"/>
        <v>2580</v>
      </c>
      <c r="D24" s="20">
        <f t="shared" si="1"/>
        <v>8340</v>
      </c>
      <c r="E24" s="21" t="s">
        <v>42</v>
      </c>
      <c r="F24">
        <f t="shared" si="2"/>
        <v>95.314285714285717</v>
      </c>
      <c r="G24">
        <f t="shared" si="3"/>
        <v>1290</v>
      </c>
    </row>
    <row r="25" spans="1:7" x14ac:dyDescent="0.3">
      <c r="A25" s="13" t="s">
        <v>16</v>
      </c>
      <c r="B25" s="14">
        <v>10050</v>
      </c>
      <c r="C25" s="15">
        <f t="shared" si="0"/>
        <v>1800.625</v>
      </c>
      <c r="D25" s="16">
        <f t="shared" si="1"/>
        <v>5820.6250000000009</v>
      </c>
      <c r="E25" s="13" t="s">
        <v>29</v>
      </c>
      <c r="F25">
        <f t="shared" si="2"/>
        <v>66.521428571428586</v>
      </c>
      <c r="G25">
        <f t="shared" si="3"/>
        <v>900.3125</v>
      </c>
    </row>
    <row r="26" spans="1:7" x14ac:dyDescent="0.3">
      <c r="A26" s="3" t="s">
        <v>17</v>
      </c>
      <c r="B26" s="4">
        <v>7950</v>
      </c>
      <c r="C26" s="5">
        <f t="shared" si="0"/>
        <v>1424.375</v>
      </c>
      <c r="D26" s="6">
        <f t="shared" si="1"/>
        <v>4604.375</v>
      </c>
      <c r="E26" s="3" t="s">
        <v>29</v>
      </c>
      <c r="F26">
        <f t="shared" si="2"/>
        <v>52.621428571428574</v>
      </c>
      <c r="G26">
        <f t="shared" si="3"/>
        <v>712.1875</v>
      </c>
    </row>
    <row r="27" spans="1:7" x14ac:dyDescent="0.3">
      <c r="A27" s="3" t="s">
        <v>18</v>
      </c>
      <c r="B27" s="4">
        <v>6690</v>
      </c>
      <c r="C27" s="5">
        <f t="shared" si="0"/>
        <v>1198.625</v>
      </c>
      <c r="D27" s="6">
        <f t="shared" si="1"/>
        <v>3874.6250000000005</v>
      </c>
      <c r="E27" s="3" t="s">
        <v>29</v>
      </c>
      <c r="F27">
        <f t="shared" si="2"/>
        <v>44.281428571428584</v>
      </c>
      <c r="G27">
        <f t="shared" si="3"/>
        <v>599.3125</v>
      </c>
    </row>
    <row r="28" spans="1:7" x14ac:dyDescent="0.3">
      <c r="A28" s="3" t="s">
        <v>25</v>
      </c>
      <c r="B28" s="4">
        <v>9730</v>
      </c>
      <c r="C28" s="5">
        <f t="shared" si="0"/>
        <v>1743.2916666666667</v>
      </c>
      <c r="D28" s="6">
        <f t="shared" si="1"/>
        <v>5635.291666666667</v>
      </c>
      <c r="E28" s="3" t="s">
        <v>26</v>
      </c>
      <c r="F28">
        <f t="shared" si="2"/>
        <v>64.403333333333336</v>
      </c>
      <c r="G28">
        <f t="shared" si="3"/>
        <v>871.64583333333337</v>
      </c>
    </row>
    <row r="29" spans="1:7" x14ac:dyDescent="0.3">
      <c r="A29" s="3" t="s">
        <v>19</v>
      </c>
      <c r="B29" s="4">
        <v>20740</v>
      </c>
      <c r="C29" s="5">
        <f>B29*$E$7</f>
        <v>3715.9166666666665</v>
      </c>
      <c r="D29" s="6">
        <f t="shared" si="1"/>
        <v>12011.916666666668</v>
      </c>
      <c r="E29" s="3" t="s">
        <v>29</v>
      </c>
      <c r="F29">
        <f t="shared" si="2"/>
        <v>137.27904761904765</v>
      </c>
      <c r="G29">
        <f t="shared" si="3"/>
        <v>1857.9583333333333</v>
      </c>
    </row>
    <row r="30" spans="1:7" x14ac:dyDescent="0.3">
      <c r="A30" s="3" t="s">
        <v>20</v>
      </c>
      <c r="B30" s="4">
        <v>15070</v>
      </c>
      <c r="C30" s="5">
        <f t="shared" si="0"/>
        <v>2700.0416666666665</v>
      </c>
      <c r="D30" s="6">
        <f t="shared" si="1"/>
        <v>8728.0416666666679</v>
      </c>
      <c r="E30" s="3" t="s">
        <v>29</v>
      </c>
      <c r="F30">
        <f t="shared" si="2"/>
        <v>99.74904761904763</v>
      </c>
      <c r="G30">
        <f t="shared" si="3"/>
        <v>1350.0208333333333</v>
      </c>
    </row>
    <row r="31" spans="1:7" x14ac:dyDescent="0.3">
      <c r="A31" s="3" t="s">
        <v>21</v>
      </c>
      <c r="B31" s="4">
        <v>12630</v>
      </c>
      <c r="C31" s="5">
        <f t="shared" si="0"/>
        <v>2262.875</v>
      </c>
      <c r="D31" s="6">
        <f t="shared" si="1"/>
        <v>7314.8750000000009</v>
      </c>
      <c r="E31" s="3" t="s">
        <v>29</v>
      </c>
      <c r="F31">
        <f t="shared" si="2"/>
        <v>83.598571428571447</v>
      </c>
      <c r="G31">
        <f t="shared" si="3"/>
        <v>1131.4375</v>
      </c>
    </row>
    <row r="32" spans="1:7" x14ac:dyDescent="0.3">
      <c r="A32" s="7" t="s">
        <v>27</v>
      </c>
      <c r="B32" s="7">
        <f>SUM(B12:B31)</f>
        <v>272600</v>
      </c>
      <c r="C32" s="8">
        <f t="shared" ref="C32:D32" si="4">SUM(C12:C31)</f>
        <v>48840.833333333328</v>
      </c>
      <c r="D32" s="8">
        <f t="shared" si="4"/>
        <v>157880.83333333334</v>
      </c>
      <c r="E32" s="7" t="s">
        <v>35</v>
      </c>
    </row>
    <row r="33" spans="1:5" x14ac:dyDescent="0.3">
      <c r="A33" s="3" t="s">
        <v>36</v>
      </c>
      <c r="B33" s="4"/>
      <c r="C33" s="5"/>
      <c r="D33" s="6">
        <v>6000</v>
      </c>
      <c r="E33" s="3" t="s">
        <v>34</v>
      </c>
    </row>
    <row r="34" spans="1:5" x14ac:dyDescent="0.3">
      <c r="D34" s="29"/>
    </row>
    <row r="35" spans="1:5" x14ac:dyDescent="0.3">
      <c r="A35" s="31" t="s">
        <v>43</v>
      </c>
      <c r="B35" s="31"/>
      <c r="C35" s="31"/>
    </row>
    <row r="36" spans="1:5" x14ac:dyDescent="0.3">
      <c r="A36" s="32">
        <f>(D32*0.8)/70</f>
        <v>1804.3523809523813</v>
      </c>
      <c r="B36" s="32"/>
      <c r="C36" s="32"/>
    </row>
    <row r="37" spans="1:5" x14ac:dyDescent="0.3">
      <c r="A37" s="28" t="s">
        <v>37</v>
      </c>
    </row>
    <row r="38" spans="1:5" ht="16.2" x14ac:dyDescent="0.3">
      <c r="A38" s="28" t="s">
        <v>38</v>
      </c>
    </row>
  </sheetData>
  <mergeCells count="2">
    <mergeCell ref="A35:C35"/>
    <mergeCell ref="A36:C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Stenqvist</dc:creator>
  <cp:lastModifiedBy>Ljungqvist, Gustav</cp:lastModifiedBy>
  <dcterms:created xsi:type="dcterms:W3CDTF">2021-05-11T13:08:39Z</dcterms:created>
  <dcterms:modified xsi:type="dcterms:W3CDTF">2021-12-30T12:35:27Z</dcterms:modified>
</cp:coreProperties>
</file>