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I:\HFU\Thesis\Arbeit\"/>
    </mc:Choice>
  </mc:AlternateContent>
  <xr:revisionPtr revIDLastSave="0" documentId="13_ncr:1_{51C6B03A-F56B-46B7-A38A-8AFFE5B99509}" xr6:coauthVersionLast="47" xr6:coauthVersionMax="47" xr10:uidLastSave="{00000000-0000-0000-0000-000000000000}"/>
  <bookViews>
    <workbookView xWindow="14400" yWindow="0" windowWidth="14400" windowHeight="156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57" i="1" l="1"/>
  <c r="Z54" i="1"/>
  <c r="Y54" i="1"/>
  <c r="T54" i="1"/>
  <c r="F59" i="1"/>
  <c r="G59" i="1"/>
  <c r="H59" i="1"/>
  <c r="I59" i="1"/>
  <c r="J59" i="1"/>
  <c r="K59" i="1"/>
  <c r="M59" i="1"/>
  <c r="N59" i="1"/>
  <c r="S56" i="1"/>
  <c r="T56" i="1" s="1"/>
  <c r="E56" i="1"/>
  <c r="S57" i="1"/>
  <c r="T57" i="1" s="1"/>
  <c r="E57" i="1"/>
  <c r="N57" i="1"/>
  <c r="M57" i="1"/>
  <c r="L57" i="1"/>
  <c r="K57" i="1"/>
  <c r="K55" i="1" s="1"/>
  <c r="J57" i="1"/>
  <c r="I57" i="1"/>
  <c r="H57" i="1"/>
  <c r="H55" i="1" s="1"/>
  <c r="G57" i="1"/>
  <c r="F57" i="1"/>
  <c r="F56" i="1"/>
  <c r="G56" i="1"/>
  <c r="H56" i="1"/>
  <c r="I56" i="1"/>
  <c r="J56" i="1"/>
  <c r="K56" i="1"/>
  <c r="L56" i="1"/>
  <c r="M56" i="1"/>
  <c r="N56" i="1"/>
  <c r="F54" i="1"/>
  <c r="G54" i="1"/>
  <c r="H54" i="1"/>
  <c r="I54" i="1"/>
  <c r="J54" i="1"/>
  <c r="K54" i="1"/>
  <c r="L54" i="1"/>
  <c r="M54" i="1"/>
  <c r="N54" i="1"/>
  <c r="E54" i="1"/>
  <c r="Y3" i="1"/>
  <c r="Z3" i="1" s="1"/>
  <c r="Y4" i="1"/>
  <c r="Z4" i="1" s="1"/>
  <c r="Y5" i="1"/>
  <c r="Z5" i="1" s="1"/>
  <c r="Y6" i="1"/>
  <c r="Z6" i="1" s="1"/>
  <c r="Y7" i="1"/>
  <c r="Z7" i="1" s="1"/>
  <c r="Y8" i="1"/>
  <c r="Z8" i="1" s="1"/>
  <c r="Y9" i="1"/>
  <c r="Z9" i="1" s="1"/>
  <c r="Y10" i="1"/>
  <c r="Z10" i="1" s="1"/>
  <c r="Y11" i="1"/>
  <c r="Z11" i="1" s="1"/>
  <c r="Y12" i="1"/>
  <c r="Z12" i="1" s="1"/>
  <c r="Y13" i="1"/>
  <c r="Z13" i="1" s="1"/>
  <c r="Y14" i="1"/>
  <c r="Z14" i="1" s="1"/>
  <c r="Y15" i="1"/>
  <c r="Z15" i="1" s="1"/>
  <c r="Y16" i="1"/>
  <c r="Z16" i="1" s="1"/>
  <c r="Y17" i="1"/>
  <c r="Z17" i="1" s="1"/>
  <c r="Y18" i="1"/>
  <c r="Z18" i="1" s="1"/>
  <c r="Y19" i="1"/>
  <c r="Z19" i="1" s="1"/>
  <c r="Y20" i="1"/>
  <c r="Z20" i="1" s="1"/>
  <c r="Y21" i="1"/>
  <c r="Z21" i="1" s="1"/>
  <c r="Y22" i="1"/>
  <c r="Z22" i="1" s="1"/>
  <c r="Y23" i="1"/>
  <c r="Z23" i="1" s="1"/>
  <c r="Y24" i="1"/>
  <c r="Z24" i="1" s="1"/>
  <c r="Y25" i="1"/>
  <c r="Z25" i="1" s="1"/>
  <c r="Y26" i="1"/>
  <c r="Z26" i="1" s="1"/>
  <c r="Y27" i="1"/>
  <c r="Z27" i="1" s="1"/>
  <c r="Y28" i="1"/>
  <c r="Z28" i="1" s="1"/>
  <c r="Y29" i="1"/>
  <c r="Z29" i="1" s="1"/>
  <c r="Y30" i="1"/>
  <c r="Z30" i="1" s="1"/>
  <c r="Y31" i="1"/>
  <c r="Z31" i="1" s="1"/>
  <c r="Y32" i="1"/>
  <c r="Z32" i="1" s="1"/>
  <c r="Y33" i="1"/>
  <c r="Z33" i="1" s="1"/>
  <c r="Y34" i="1"/>
  <c r="Z34" i="1" s="1"/>
  <c r="Y35" i="1"/>
  <c r="Z35" i="1" s="1"/>
  <c r="Y36" i="1"/>
  <c r="Z36" i="1" s="1"/>
  <c r="Y37" i="1"/>
  <c r="Z37" i="1" s="1"/>
  <c r="Y38" i="1"/>
  <c r="Z38" i="1" s="1"/>
  <c r="Y39" i="1"/>
  <c r="Z39" i="1" s="1"/>
  <c r="Y40" i="1"/>
  <c r="Z40" i="1" s="1"/>
  <c r="Y41" i="1"/>
  <c r="Z41" i="1" s="1"/>
  <c r="Y42" i="1"/>
  <c r="Z42" i="1" s="1"/>
  <c r="Y43" i="1"/>
  <c r="Z43" i="1" s="1"/>
  <c r="Y44" i="1"/>
  <c r="Z44" i="1" s="1"/>
  <c r="Y45" i="1"/>
  <c r="Z45" i="1" s="1"/>
  <c r="Y46" i="1"/>
  <c r="Z46" i="1" s="1"/>
  <c r="Y47" i="1"/>
  <c r="Z47" i="1" s="1"/>
  <c r="Y48" i="1"/>
  <c r="Z48" i="1" s="1"/>
  <c r="Y49" i="1"/>
  <c r="Z49" i="1" s="1"/>
  <c r="Y50" i="1"/>
  <c r="Z50" i="1" s="1"/>
  <c r="Y51" i="1"/>
  <c r="Z51" i="1" s="1"/>
  <c r="Y52" i="1"/>
  <c r="Z52" i="1" s="1"/>
  <c r="Y2" i="1"/>
  <c r="Z2" i="1" s="1"/>
  <c r="F55" i="1" l="1"/>
  <c r="N55" i="1"/>
  <c r="J55" i="1"/>
  <c r="M55" i="1"/>
  <c r="L55" i="1"/>
  <c r="L59" i="1" s="1"/>
  <c r="E55" i="1"/>
  <c r="I55" i="1"/>
  <c r="G55" i="1"/>
  <c r="S54" i="1"/>
  <c r="S55" i="1" s="1"/>
  <c r="S58" i="1" l="1"/>
  <c r="T55" i="1"/>
</calcChain>
</file>

<file path=xl/sharedStrings.xml><?xml version="1.0" encoding="utf-8"?>
<sst xmlns="http://schemas.openxmlformats.org/spreadsheetml/2006/main" count="710" uniqueCount="347">
  <si>
    <t>Query</t>
  </si>
  <si>
    <t>Image</t>
  </si>
  <si>
    <t>Answer</t>
  </si>
  <si>
    <t>WizardLM-1.0</t>
  </si>
  <si>
    <t>Passed</t>
  </si>
  <si>
    <t>TheBloke_CodeLlama-34B-GGUF</t>
  </si>
  <si>
    <t>TheBloke_CodeLlama-13B-GGUF</t>
  </si>
  <si>
    <t>TheBloke_CodeLlama-70B-hf-GGUF</t>
  </si>
  <si>
    <t>Meta-Llama-3-70B-Instruct-GGUF</t>
  </si>
  <si>
    <t>CodeLlama-34B-Instruct-GGUF</t>
  </si>
  <si>
    <t>gpt-3.5-turbo-0125</t>
  </si>
  <si>
    <t>gpt-3.5-turbo-instruct</t>
  </si>
  <si>
    <t>gpt-4o</t>
  </si>
  <si>
    <t>How many muffins can each kid have for it to be fair?</t>
  </si>
  <si>
    <t>1_kids_muffins.jpg</t>
  </si>
  <si>
    <t>['4', 'four']</t>
  </si>
  <si>
    <t>['each kid should have 2 muffins for it to be fair.']</t>
  </si>
  <si>
    <t>['3']</t>
  </si>
  <si>
    <t>['4']</t>
  </si>
  <si>
    <t>['each kid can have 4 muffin(s) for it to be fair.']</t>
  </si>
  <si>
    <t>['each kid can have 4 muffins for it to be fair.']</t>
  </si>
  <si>
    <t>['4', '4']</t>
  </si>
  <si>
    <t>['each kid can have 2 muffins for it to be fair.']</t>
  </si>
  <si>
    <t>['each kid can have 4 muffins for it to be fair.', 'each kid can have 4 muffins for it to be fair.', 'none', 'none']</t>
  </si>
  <si>
    <t>Return the image patches and names of drinks without alcohol.</t>
  </si>
  <si>
    <t>drinks.jpg</t>
  </si>
  <si>
    <t>['cola', 'redbull']</t>
  </si>
  <si>
    <t>['[]']</t>
  </si>
  <si>
    <t>["code execution failed. error: name 'tuple' is not defined"]</t>
  </si>
  <si>
    <t>['[]', "[(imagepatch(305, 40, 468, 672), 'blossom hill'), (imagepatch(429, 19, 604, 524), 'whiskey'), (imagepatch(120, 64, 286, 656), 'red bull'), (imagepatch(27, 18, 165, 345), 'red bull energy drink')]", "[(imagepatch(305, 40, 468, 672), 'blossom hill'), (imagepatch(429, 19, 604, 524), 'whiskey'), (imagepatch(120, 64, 286, 656), 'red bull'), (imagepatch(27, 18, 165, 345), 'red bull energy drink')]"]</t>
  </si>
  <si>
    <t>How many children are in the picture?</t>
  </si>
  <si>
    <t>field_trip2.jpg</t>
  </si>
  <si>
    <t>['5', 'five']</t>
  </si>
  <si>
    <t>['6']</t>
  </si>
  <si>
    <t>['0']</t>
  </si>
  <si>
    <t>['there are 6 children in the picture.', 'there are 6 children in the picture.', 'there are 6 children in the picture.', '6']</t>
  </si>
  <si>
    <t>What color is the shirt of the last child?</t>
  </si>
  <si>
    <t>['yellow', 'beige']</t>
  </si>
  <si>
    <t>["the last child's shirt is blue."]</t>
  </si>
  <si>
    <t>['green']</t>
  </si>
  <si>
    <t>['white']</t>
  </si>
  <si>
    <t>['garden']</t>
  </si>
  <si>
    <t>['white', 'white']</t>
  </si>
  <si>
    <t>What color is the shirt of the last child from the left of the picture?</t>
  </si>
  <si>
    <t>['red', 'magenta', 'pink']</t>
  </si>
  <si>
    <t>['red']</t>
  </si>
  <si>
    <t>What color is the shirt of the last child from the right of the picture?</t>
  </si>
  <si>
    <t>["code execution failed. error: name 'answer' is not defined"]</t>
  </si>
  <si>
    <t>['white', 'white', 'white', 'white']</t>
  </si>
  <si>
    <t>What color is the shirt of the first child from the left of the picture?</t>
  </si>
  <si>
    <t>['yellow']</t>
  </si>
  <si>
    <t>['blue']</t>
  </si>
  <si>
    <t>What color is the shirt of the first child from the right of the picture?</t>
  </si>
  <si>
    <t>['the shirt color is white.']</t>
  </si>
  <si>
    <t>['blue', 'white']</t>
  </si>
  <si>
    <t>How many cats are in the image?</t>
  </si>
  <si>
    <t>multiple_cats.jpg</t>
  </si>
  <si>
    <t>['20', 'twenty']</t>
  </si>
  <si>
    <t>['20']</t>
  </si>
  <si>
    <t>How many cats are sitting or lying on the ground?</t>
  </si>
  <si>
    <t>['13', 'thirteen']</t>
  </si>
  <si>
    <t>['10']</t>
  </si>
  <si>
    <t>['there are 10 cats sitting or lying on the ground.']</t>
  </si>
  <si>
    <t>['the total number of cats sitting or lying on the ground is 10.', 'the total number of cats sitting or lying on the ground is 10']</t>
  </si>
  <si>
    <t>['18']</t>
  </si>
  <si>
    <t>['10', '10']</t>
  </si>
  <si>
    <t>What type of cutlery is used in the image?</t>
  </si>
  <si>
    <t>schnitzel.jpg</t>
  </si>
  <si>
    <t>['knife', 'fork']</t>
  </si>
  <si>
    <t>["code execution failed. error: imagepatch.simple_query() missing 1 required positional argument: 'question'"]</t>
  </si>
  <si>
    <t>['code execution failed. error: cannot unpack non-iterable imagepatch object']</t>
  </si>
  <si>
    <t>['this is a fork.']</t>
  </si>
  <si>
    <t>['fork', 'fork', 'fork']</t>
  </si>
  <si>
    <t>['fork']</t>
  </si>
  <si>
    <t>['fork and knife']</t>
  </si>
  <si>
    <t>What color do you get if you combine the colors of the flowers?</t>
  </si>
  <si>
    <t>blue_and_red.jpg</t>
  </si>
  <si>
    <t>['purple', 'violet', 'magenta']</t>
  </si>
  <si>
    <t>['red and white and blue when combined']</t>
  </si>
  <si>
    <t>['you get a red and blue combination.']</t>
  </si>
  <si>
    <t>['purple']</t>
  </si>
  <si>
    <t>['not enough flowers found to answer the query.', 'code execution failed. error: list index out of range']</t>
  </si>
  <si>
    <t>['code execution failed. error: list index out of range']</t>
  </si>
  <si>
    <t>['unknown', "code execution failed. error: name 'combine_colors' is not defined", "code execution failed. error: name 'combine_colors' is not defined", "code execution failed. error: name 'combine_colors' is not defined"]</t>
  </si>
  <si>
    <t>What color do you get if you mix the colors of the flowers?</t>
  </si>
  <si>
    <t>['red and white and blue when mixed']</t>
  </si>
  <si>
    <t>['you get a red and blue color.']</t>
  </si>
  <si>
    <t>["code execution failed. error: name 'best_text_match' is not defined"]</t>
  </si>
  <si>
    <t>['not enough flowers to mix colors.', 'not enough flowers to mix colors.']</t>
  </si>
  <si>
    <t>['purple', 'purple', 'purple']</t>
  </si>
  <si>
    <t>What color do you get if you combine the colors of the two flowers?</t>
  </si>
  <si>
    <t>blue_and_red2.jpg</t>
  </si>
  <si>
    <t>['red and blue']</t>
  </si>
  <si>
    <t>['red and red']</t>
  </si>
  <si>
    <t>['purple', 'purple', 'purple', 'purple']</t>
  </si>
  <si>
    <t>What color do you get if you mix the colors of the two flowers?</t>
  </si>
  <si>
    <t>["i don't know what color that would be."]</t>
  </si>
  <si>
    <t>['red and blue and blue']</t>
  </si>
  <si>
    <t>['you get a red-red mix.']</t>
  </si>
  <si>
    <t>['purple', 'purple']</t>
  </si>
  <si>
    <t>What is the ratio of teachers to children in the image?</t>
  </si>
  <si>
    <t>field_trip.jpg</t>
  </si>
  <si>
    <t>['1/7', '1to7', 'onetoseven', 'one/seven']</t>
  </si>
  <si>
    <t>['0.75']</t>
  </si>
  <si>
    <t>['none']</t>
  </si>
  <si>
    <t>['this means that for every 1 teacher, there are 0.75 children.']</t>
  </si>
  <si>
    <t>['the ratio of teachers to children is 0.75.', 'the ratio of teachers to children is 0.75.']</t>
  </si>
  <si>
    <t>What sticker is in the bottom-right corner of the laptop?</t>
  </si>
  <si>
    <t>cat_computer.jpg</t>
  </si>
  <si>
    <t>['bomb', 'bombsticker']</t>
  </si>
  <si>
    <t>['no stickers found']</t>
  </si>
  <si>
    <t>['sticker']</t>
  </si>
  <si>
    <t>['a sticker']</t>
  </si>
  <si>
    <t>['frog']</t>
  </si>
  <si>
    <t>["it's a sticker for a", 'sticker', "it's a sticker for a"]</t>
  </si>
  <si>
    <t>What are the toppings of the top-right pizza?</t>
  </si>
  <si>
    <t>pizza.jpg</t>
  </si>
  <si>
    <t>['salami', 'cheese', 'peperoni', 'cucumber', 'onions']</t>
  </si>
  <si>
    <t>['pepperoni, pepperoni']</t>
  </si>
  <si>
    <t>['']</t>
  </si>
  <si>
    <t>['olives']</t>
  </si>
  <si>
    <t>['olives', 'olives']</t>
  </si>
  <si>
    <t>['olives', 'pepperoni and sausage']</t>
  </si>
  <si>
    <t>How many animals are in the image?</t>
  </si>
  <si>
    <t>different_animals.jpg</t>
  </si>
  <si>
    <t>['9']</t>
  </si>
  <si>
    <t>How many different animals are in the image?</t>
  </si>
  <si>
    <t>['7', 'seven', '8', 'eight']</t>
  </si>
  <si>
    <t>['there are 5 different animals in the image.']</t>
  </si>
  <si>
    <t>['3', '3', '3']</t>
  </si>
  <si>
    <t>['5', '5', '5']</t>
  </si>
  <si>
    <t>Tell me about the competition between the two skyscrapers in the image.</t>
  </si>
  <si>
    <t>competition_building.jpg</t>
  </si>
  <si>
    <t>['empirestatebuildingandchryslerbuilding', 'chrysler', '[openendedquestion]']</t>
  </si>
  <si>
    <t>["the competition between the mcdonald's and empire state building is there is no direct competition between mcdonald's and the empire state building as they are two very different entities. mcdonald's is a fast food restaurant chain, while the empire state building is a famous skyscraper in new york city. however, both are iconic landmarks in their own right and attract millions of visitors each year."]</t>
  </si>
  <si>
    <t>['person and person are competing for the title of tallest building in the world.']</t>
  </si>
  <si>
    <t>['empire state building is taller than the hyatt']</t>
  </si>
  <si>
    <t>['there is no competition between the skyscrapers in the image.']</t>
  </si>
  <si>
    <t>['there are not two skyscrapers in the image.']</t>
  </si>
  <si>
    <t>['the empire state building and the w hotel are two iconic landmarks in new york city that have a long history of competition and rivalry.']</t>
  </si>
  <si>
    <t>['the chrysler building and the empire state building are two iconic skyscrapers located in new york city that were built in the 1930s. the competition between the two buildings was fierce, as both developers wanted to create the tallest building in the world at the time.', 'none']</t>
  </si>
  <si>
    <t>What would the founder of the brand of the car on the left say to the founders of the brand of the other cars?</t>
  </si>
  <si>
    <t>multiple_cars.jpg</t>
  </si>
  <si>
    <t>['benz', 'bentley', 'ferrari', '[openendedquestion]']</t>
  </si>
  <si>
    <t>['none would say none would say nothing to none, as there is no one to speak to. to none']</t>
  </si>
  <si>
    <t>['nice cars']</t>
  </si>
  <si>
    <t>['w.o. bentley would say to karl benz:']</t>
  </si>
  <si>
    <t>['the founder of bentley, w.o. bentley, might say to the founders of mercedes and ferrari, "it\'s great to see other prestigious automotive brands thriving in the industry. let\'s continue to push the boundaries of innovation and craftsmanship to create exceptional vehicles that inspire and excite enthusiasts around the world."', 'the founder of bentley might say to the founders of mercedes and ferrari, "i admire the innovation and craftsmanship that you have brought to the automotive industry. let us continue to push the boundaries of luxury and performance, and create vehicles that will stand the test of time."', 'the founder of bentley would say to the founders of mercedes, ferrari: w.o. bentley would say karl benz, enzo ferrari.', 'the founder of bentley, w.o. bentley, might say to the founders of mercedes and ferrari, "it\'s great to see other prestigious automotive brands thriving in the industry. let\'s continue to push the boundaries of innovation and craftsmanship to create exceptional vehicles that inspire and excite enthusiasts around the world."']</t>
  </si>
  <si>
    <t>["code execution failed. error: name 'car_patch' is not defined"]</t>
  </si>
  <si>
    <t>['the founder of bentley might say to the founders of mercedes and ferrari, "i admire the innovation and craftsmanship that you have brought to the automotive industry. let us continue to push the boundaries of luxury and performance, and create vehicles that will stand the test of time."']</t>
  </si>
  <si>
    <t>Which animal, from the picture, is the fastest?</t>
  </si>
  <si>
    <t>lion_cheetah_tiger.jpg</t>
  </si>
  <si>
    <t>['cheetah', 'lion', 'jaguar']</t>
  </si>
  <si>
    <t>["code execution failed. error: name 'a' is not defined"]</t>
  </si>
  <si>
    <t>["code execution failed. error: '&gt;' not supported between instances of 'int' and 'str'"]</t>
  </si>
  <si>
    <t>['cheetah', 'jaguar', 'jaguar']</t>
  </si>
  <si>
    <t>['lion']</t>
  </si>
  <si>
    <t>['the fastest animal in the picture is the jaguar with a top speed of 70 km/h.', 'jaguar']</t>
  </si>
  <si>
    <t>Which Feline animal, from the picture, is the fastest?</t>
  </si>
  <si>
    <t>['tiger']</t>
  </si>
  <si>
    <t>['the jaguar is the fastest.']</t>
  </si>
  <si>
    <t>['cheetah', 'no feline animals found in the image.']</t>
  </si>
  <si>
    <t>['cheetah', 'the fastest animal is the peregrine falcon, which can reach speeds of over 240 miles per hour when diving to catch prey.', 'cheetah']</t>
  </si>
  <si>
    <t>['the fastest feline animal in the picture is the wallpaper with a top speed of 0 km/h.', 'the fastest feline in the picture is the wallpaper with a top speed of 0 km/h.']</t>
  </si>
  <si>
    <t>Which of the three Feline animals from the picture, is the fastest?</t>
  </si>
  <si>
    <t>['imagepatch(387, 23, 524, 301)']</t>
  </si>
  <si>
    <t>['imagepatch(249, 17, 399, 241)']</t>
  </si>
  <si>
    <t>["code execution failed. error: '&lt;' not supported between instances of 'int' and 'str'"]</t>
  </si>
  <si>
    <t>['the fastest feline animal is a wallpaper.']</t>
  </si>
  <si>
    <t>['imagepatch(249, 17, 398, 241)']</t>
  </si>
  <si>
    <t>['the cheetah is the fastest of the three feline animals, capable of reaching speeds up to 75 miles per hour in short bursts.']</t>
  </si>
  <si>
    <t>['wallpaper', 'the fastest feline is the jaguar.', 'the fastest feline is the wallpaper.', 'the fastest feline is the jaguar.']</t>
  </si>
  <si>
    <t>The real live version of this toy does what in the winter?</t>
  </si>
  <si>
    <t>teddy.jpg</t>
  </si>
  <si>
    <t>['hibernation', 'hibernate', 'hunt', 'sleep']</t>
  </si>
  <si>
    <t>["i don't know what the snowman is made of."]</t>
  </si>
  <si>
    <t>['imagepatch(0, 10, 863, 1000)']</t>
  </si>
  <si>
    <t>["rubik's cube in the winter"]</t>
  </si>
  <si>
    <t>['hibernate']</t>
  </si>
  <si>
    <t>['the real live version of this toy may hibernate or migrate to warmer climates during the winter months.', 'the real live version of this toy hibernates in the winter.']</t>
  </si>
  <si>
    <t>['in the winter, a real live teddy bear would likely hibernate or find a warm, cozy den to sleep in until the weather warms up. bears are known to enter a state of torpor during the winter months, where their metabolism slows down and they conserve energy by sleeping for long periods of time. they may also forage for food before hibernating to build up their fat reserves.']</t>
  </si>
  <si>
    <t>['the real live version of a teddy bear, which is a bear, typically hibernates during the winter months. hibernation is a state of inactivity and lowered metabolic rate that allows bears to conserve energy and survive the harsh winter conditions when food is scarce. during hibernation, bears will find a den or sheltered spot to sleep for several months until the weather warms up and food becomes more readily available.', 'in the winter, real live bears typically enter a state of dormancy known as hibernation. during this time, they will find a den or sheltered area to rest in and conserve energy while their metabolism slows down. bears do not truly hibernate like some other animals, as they can still wake up and move around if disturbed, but they do spend the majority of the winter months in a state of reduced activity.', 'in the winter, a real live teddy bear would likely hibernate or find a warm, cozy den to sleep in until the weather warms up. bears are known to enter a state of torpor during the winter months, where their metabolism slows down and they conserve energy by sleeping for long periods of time. they may also forage for food before hibernating to build up their fat reserves.']</t>
  </si>
  <si>
    <t>The real live version of this toy animal does what in the winter?</t>
  </si>
  <si>
    <t>['stay inside']</t>
  </si>
  <si>
    <t>['the real live version of this toy animal, such as a polar bear, would typically spend the winter hunting for food and conserving energy to survive the harsh conditions. they may also hibernate or enter a state of torpor to conserve energy during the winter months.', 'the real live version of this toy animal, such as a polar bear, would typically spend the winter hunting for food and conserving energy to survive the harsh conditions. they may also hibernate or enter a state of torpor to conserve energy during the winter months.', 'the real live version of this toy animal, such as a polar bear, would typically spend the winter hunting for food and conserving energy to survive the harsh conditions. they may also hibernate or enter a state of torpor to conserve energy during the winter months.', 'the real live version of this toy animal, such as a polar bear, would typically spend the winter hunting for food and conserving energy to survive the harsh conditions. they may also hibernate or enter a state of torpor to conserve energy during the winter months.']</t>
  </si>
  <si>
    <t>['in the winter, a real live bear will typically enter a state of dormancy known as hibernation. during this time, the bear will find a den or sheltered area to sleep in for several months, conserving energy and living off stored fat reserves. bears do not truly hibernate like some other animals, as their body temperature and metabolic rate do not drop significantly, but they do enter a state of reduced activity to survive the winter months when food is scarce.']</t>
  </si>
  <si>
    <t>['in the winter, real live bears typically enter a state of dormancy known as hibernation. during this time, they find a sheltered den or burrow to stay warm and conserve energy. bears will not eat, drink, urinate, or defecate during hibernation and instead rely on stored fat reserves for sustenance. hibernation allows bears to survive the harsh winter months when food sources are scarce.', 'in the winter, real live bears typically enter a state of dormancy known as hibernation. during this time, they find a sheltered den or burrow to stay warm and conserve energy. bears will not eat, drink, urinate, or defecate during hibernation and instead rely on stored fat reserves for sustenance. hibernation allows bears to survive the harsh winter months when food sources are scarce.']</t>
  </si>
  <si>
    <t>What sports are typically played in the arena in the picture?</t>
  </si>
  <si>
    <t>what_sport.jpg</t>
  </si>
  <si>
    <t>['wrestling', 'boxing', 'mma']</t>
  </si>
  <si>
    <t>['basketball, hockey,']</t>
  </si>
  <si>
    <t>['boxing is the primary sport played in a boxing ring.']</t>
  </si>
  <si>
    <t>['some sports that are typically played in arenas include basketball, ice hockey, indoor soccer, volleyball, and indoor track and field events.']</t>
  </si>
  <si>
    <t>['basketball']</t>
  </si>
  <si>
    <t>What is the word in the image?</t>
  </si>
  <si>
    <t>word_text.png</t>
  </si>
  <si>
    <t>['apple']</t>
  </si>
  <si>
    <t>['hello']</t>
  </si>
  <si>
    <t>['word']</t>
  </si>
  <si>
    <t>['apple logo']</t>
  </si>
  <si>
    <t>['apple logo', 'apple logo']</t>
  </si>
  <si>
    <t>What company is displayed on the advertisement banner?</t>
  </si>
  <si>
    <t>ad.jpg</t>
  </si>
  <si>
    <t>['turkishairlines', 'turkish']</t>
  </si>
  <si>
    <t>['no company found on the advertisement banner']</t>
  </si>
  <si>
    <t>["i'm sorry, could you please provide more context or details so i can accurately determine the name of the company you are referring to? is displayed on the advertisement banner"]</t>
  </si>
  <si>
    <t>['the logo displayed is for the company "nike."']</t>
  </si>
  <si>
    <t>['none', 'none']</t>
  </si>
  <si>
    <t>['the advertisement banner displays the company "nike."', 'nike']</t>
  </si>
  <si>
    <t>['adidas', 'adidas', 'nike', 'adidas']</t>
  </si>
  <si>
    <t>What airline company is displayed on the advertisement banner?</t>
  </si>
  <si>
    <t>['no airline companies found']</t>
  </si>
  <si>
    <t>['this is delta air lines.']</t>
  </si>
  <si>
    <t>['air france', 'air france']</t>
  </si>
  <si>
    <t>['delta']</t>
  </si>
  <si>
    <t>What airline company is displayed on the football advertisement banner?</t>
  </si>
  <si>
    <t>['there are many airline companies around the world. some of the major ones include american airlines, delta air lines, united airlines, emirates, lufthansa, british airways, and air france. can you please provide more specific information about the airline company you are referring to?']</t>
  </si>
  <si>
    <t>['air france']</t>
  </si>
  <si>
    <t>['lufthansa', 'delta']</t>
  </si>
  <si>
    <t>What global airline company is displayed on the advertisement banner?</t>
  </si>
  <si>
    <t>['no airline patch found']</t>
  </si>
  <si>
    <t>What is the mistake in the image?</t>
  </si>
  <si>
    <t>mistake.jpg</t>
  </si>
  <si>
    <t>['hoppy', 'happy', 'easter', 'spelling']</t>
  </si>
  <si>
    <t>['there is no foo in the image.']</t>
  </si>
  <si>
    <t>['the mistake']</t>
  </si>
  <si>
    <t>['code execution failed. error: "no model named maskrcnn. the available models are: [\'blip\', \'depth\', \'glip\', \'gpt3_qa\', \'gpt3_general\', \'lm_studio\', \'xvlm\']. make sure to activate it in the configs files"']</t>
  </si>
  <si>
    <t>['no mistake']</t>
  </si>
  <si>
    <t>['no mistake found in the image.', 'no mistake found in the image.']</t>
  </si>
  <si>
    <t>['the mistake is that the word "mistake" is misspelled as "misteak."']</t>
  </si>
  <si>
    <t>What is the spelling mistake in the image?</t>
  </si>
  <si>
    <t>['hoppy', 'happy', 'easter']</t>
  </si>
  <si>
    <t>['hoppy']</t>
  </si>
  <si>
    <t>['spelling mistake']</t>
  </si>
  <si>
    <t>['the spelling mistake in the image is happy easter. it should be easter']</t>
  </si>
  <si>
    <t>['no spelling mistake found in the image.', 'hoppy water']</t>
  </si>
  <si>
    <t>["the spelling mistake is in the word 'happy easter'."]</t>
  </si>
  <si>
    <t>['happy easter', 'mistake']</t>
  </si>
  <si>
    <t>What is the name of the longest book series on the shelf?</t>
  </si>
  <si>
    <t>what_book_series.jpg</t>
  </si>
  <si>
    <t>['topsecret', 'eragon', 'gregor']</t>
  </si>
  <si>
    <t>['lord of the rings']</t>
  </si>
  <si>
    <t>['harry potter']</t>
  </si>
  <si>
    <t>["i'm sorry, but i would need more information or context to determine the name of the book series you are referring to. can you provide more details or a description of the series?"]</t>
  </si>
  <si>
    <t>['the wizard of oz', '7 books']</t>
  </si>
  <si>
    <t>["i'm sorry, but i would need more information or context to determine the name of the book series you are referring to. can you provide more details or a description of the series?", "i'm sorry, but i would need more information or context to determine the name of the book series you are referring to. can you provide more details or a description of the series?"]</t>
  </si>
  <si>
    <t>['harry potter', 'harry potter', 'harry potter']</t>
  </si>
  <si>
    <t>What are the names of the books on the shelf, which has the longest series?</t>
  </si>
  <si>
    <t>['code execution failed. error: no valid number words found! please enter a valid number word (eg. two million twenty three thousand and forty nine)']</t>
  </si>
  <si>
    <t>["['person', 'the art of watercolor', 'the art of meditation']"]</t>
  </si>
  <si>
    <t>['the book with the longest series is creo']</t>
  </si>
  <si>
    <t>["['the art of watercolor', 'the art of meditation']", "['the art of watercolor', 'the art of meditation']", "['creor', 'greco', 'top secret', 'labyrinth', 'dragon', 'das labyrinth', 'dragon', 'person', 'person', 'numbers', 'person', 'erros 2', 'grecor', 'sunrise', 'dragon', 'person', 'lor', 'numbers']", "creor, a novel, top secret, labyrinth, dragon, das labyrinth, dragon, bible, grecor, book of numbers, labyrinth, it's a novel, grecor, a book of poetry, dragon, ''the dragon'', a collection of short stories, book of numbers"]</t>
  </si>
  <si>
    <t>["code execution failed. error: invalid literal for int() with base 10: 'secret'"]</t>
  </si>
  <si>
    <t>["the book with the longest series on the shelf is 'creor'.", "the series with the longest series is 'person' with the books: person, person, person, person.", "the book with the longest series is 'grecor' with 9 books in the series.", "the book with the longest series on the shelf is 'grecor'."]</t>
  </si>
  <si>
    <t>What are the students learning in the picture?</t>
  </si>
  <si>
    <t>math_class.jpg</t>
  </si>
  <si>
    <t>['math', 'geometry']</t>
  </si>
  <si>
    <t>["code execution failed. error: object of type 'nonetype' has no len()"]</t>
  </si>
  <si>
    <t>['multiple students are present.']</t>
  </si>
  <si>
    <t>["i'm sorry, i cannot see the blackboard as i am a text-based ai. can you please provide me with the information written on the blackboard?"]</t>
  </si>
  <si>
    <t>['in this picture, students appear to be learning about anatomy and the human body. they are likely studying the skeletal system, as there are posters and models of bones displayed in the classroom. the students may be learning about the structure and function of different bones in the body, as well as how they work together to support movement and protect organs.']</t>
  </si>
  <si>
    <t>['it appears that the students in the picture are learning about plants and gardening. they are observing and working with plants, soil, and gardening tools.']</t>
  </si>
  <si>
    <t>math_class2.jpg</t>
  </si>
  <si>
    <t>['math', 'algebra']</t>
  </si>
  <si>
    <t>['when students have a teacher, they are typically learning a variety of subjects and skills depending on their grade level and curriculum. this can include subjects such as math, science, language arts, social studies, and foreign languages. they may also be learning critical thinking skills, problem-solving techniques, communication skills, and how to work collaboratively with others. additionally, students may be learning about important historical events, cultural traditions, and current events in the world.']</t>
  </si>
  <si>
    <t>['none', 'math']</t>
  </si>
  <si>
    <t>['it appears that the students in the picture are learning about plants and gardening. they are observing and working with plants, soil, and gardening tools.', 'math', 'it appears that the students in the picture are learning about plants and gardening. they are observing and working with plants, soil, and gardening tools.']</t>
  </si>
  <si>
    <t>What common school subject is the student learning in the picture?</t>
  </si>
  <si>
    <t>['the student is learning math.']</t>
  </si>
  <si>
    <t>['history']</t>
  </si>
  <si>
    <t>['math']</t>
  </si>
  <si>
    <t>What subject is the student writing on the board in the picture?</t>
  </si>
  <si>
    <t>["the student is writing about i'm sorry, but i would need more information or context to determine the subject the student is writing about."]</t>
  </si>
  <si>
    <t>["code execution failed. error: 'imagepatch' object has no attribute 'get_coordinates'"]</t>
  </si>
  <si>
    <t>['the student is writing about foo']</t>
  </si>
  <si>
    <t>['no writing found on the board.']</t>
  </si>
  <si>
    <t>['math', 'formulas', 'formulas']</t>
  </si>
  <si>
    <t>["code execution failed. error: 'imagepatch' object has no attribute 'sort'"]</t>
  </si>
  <si>
    <t>['math', 'math', 'math']</t>
  </si>
  <si>
    <t>What school subject is the student writing on the board in the picture?</t>
  </si>
  <si>
    <t>['the student is writing about "photosynthesis" on the board.']</t>
  </si>
  <si>
    <t>['the student is writing on the board in a math class.']</t>
  </si>
  <si>
    <t>['the student is writing about mathematics on the board.']</t>
  </si>
  <si>
    <t>Decribe what is on the image.</t>
  </si>
  <si>
    <t>champion.jpg</t>
  </si>
  <si>
    <t>['leagueoflegends', 'champions', 'heroes', 'characters', 'lux', 'jinx', 'yasuo', 'blitzcrank', '[openendedquestion]']</t>
  </si>
  <si>
    <t>["i'm sorry, but as an ai text-based model, i do not have the ability to see images. if you describe the image to me, i can try to help you with any information or questions you may have about it."]</t>
  </si>
  <si>
    <t>['notimplemented']</t>
  </si>
  <si>
    <t>['your answer']</t>
  </si>
  <si>
    <t>['there is a foo at (604.5, 175.5). there is a baz at (612.5, 287.0). there is a qux at (313.0, 375.5). there is a bar at (126.5, 385.0).']</t>
  </si>
  <si>
    <t>["i'm sorry, but i am unable to see or analyze images. if you could provide a description of the image, i would be happy to help you with any questions or information you may need.", "i'm sorry, but i am unable to see or interpret images. if you could provide a description of the image, i would be happy to help you with any questions or information you may need."]</t>
  </si>
  <si>
    <t>['the image contains a foo, a garply, a quux, and a qux.', 'the image contains a foo, a garply, a plugh, a quux, a qux, and a xyzzy.']</t>
  </si>
  <si>
    <t>How many virtual characters can be seen in the image?</t>
  </si>
  <si>
    <t>What is the name of the oldest champion in the picture?</t>
  </si>
  <si>
    <t>['blitzcrank']</t>
  </si>
  <si>
    <t>['hero']</t>
  </si>
  <si>
    <t>['hercules', 'hero of legend']</t>
  </si>
  <si>
    <t>['league of legends']</t>
  </si>
  <si>
    <t>['hero', 'hero']</t>
  </si>
  <si>
    <t>What is the name of the oldest League of Legends champion in the picture?</t>
  </si>
  <si>
    <t>In the picture are the League of Legends champions Lux, Jinx, Yasuo and Blitzcrank. Return the ImagePatch and the name of the oldest of these four champions.</t>
  </si>
  <si>
    <t>["code execution failed. error: '&lt;' not supported between instances of 'str' and 'float'"]</t>
  </si>
  <si>
    <t>["(none, 'not all champions found')"]</t>
  </si>
  <si>
    <t>["('lux', imagepatch(0, 0, 750, 750))", "('lux', tensor(0.0839))"]</t>
  </si>
  <si>
    <t>What is the name of the holiday depicted in the image?</t>
  </si>
  <si>
    <t>jesus.jpg</t>
  </si>
  <si>
    <t>['goodfriday', 'friday', 'goodfriday', 'karfreitag', 'crucifixion', 'easter']</t>
  </si>
  <si>
    <t>['christmas']</t>
  </si>
  <si>
    <t>['halloween']</t>
  </si>
  <si>
    <t>["i'm sorry, but i would need more information or context to determine the name of the holiday you are referring to. can you please provide more details?"]</t>
  </si>
  <si>
    <t>What is the name of the Christian holiday depicted in the image?</t>
  </si>
  <si>
    <t>['the christian holiday depicted in the image is christmas.']</t>
  </si>
  <si>
    <t>['christmas', 'good friday']</t>
  </si>
  <si>
    <t>What is the name of the Christian holiday associated with the image?</t>
  </si>
  <si>
    <t>['easter']</t>
  </si>
  <si>
    <t>['christmas', 'christmas', 'christmas']</t>
  </si>
  <si>
    <t>What is the name of the Christian holiday associated with this image of Jesus?</t>
  </si>
  <si>
    <t>['the answer is easter']</t>
  </si>
  <si>
    <t>Corret Answers per Query</t>
  </si>
  <si>
    <t>TheBloke_CodeLlama-7B-GGUF</t>
  </si>
  <si>
    <t>['code execution failed. error: unterminated triple-quoted string literal (detected at at certain line) (&lt;codex&gt;, at certain line)']</t>
  </si>
  <si>
    <t>['code execution failed. error: invalid syntax (&lt;codex&gt;, at certain line)']</t>
  </si>
  <si>
    <t>['code execution failed. error: expected an indented block after function definition on line 1 (&lt;codex&gt;, at certain line)']</t>
  </si>
  <si>
    <t>["code execution failed. error: '(' was never closed (&lt;codex&gt;, at certain line)"]</t>
  </si>
  <si>
    <t>["code execution failed. error: expected ':' (&lt;codex&gt;, at certain line)"]</t>
  </si>
  <si>
    <t>["code execution failed. error: unmatched ')' (&lt;codex&gt;, at certain line)"]</t>
  </si>
  <si>
    <t>['october 25,', 'code execution failed. error: unterminated string literal (detected at at certain line) (&lt;codex&gt;, at certain line)', 'october 25,', 'annie']</t>
  </si>
  <si>
    <t>%</t>
  </si>
  <si>
    <t>[Execute function missing, cannot execute code]</t>
  </si>
  <si>
    <t>['Execute function missing, cannot execute code']</t>
  </si>
  <si>
    <t>["code execution failed. error: invalid literal for int() with base 10: 'september 2, '", "(imagepatch(114, 389, 388, 684), 'blitzcrank')", "(imagepatch(114, 389, 388, 684), 'blitzcrank')", "(imagepatch(114, 389, 388, 684), 'blitzcrank')"]</t>
  </si>
  <si>
    <t>Richtige Antworten</t>
  </si>
  <si>
    <t>Falsche Antworten</t>
  </si>
  <si>
    <t>Fehler im Code</t>
  </si>
  <si>
    <t>Fehlender Code</t>
  </si>
  <si>
    <t>Falsche Antwort Quote</t>
  </si>
  <si>
    <t>Alle Antworten</t>
  </si>
  <si>
    <t>Ohne Antwort</t>
  </si>
  <si>
    <t>CodeLlama-13B</t>
  </si>
  <si>
    <t>CodeLlama-7B</t>
  </si>
  <si>
    <t>CodeLlama-34B</t>
  </si>
  <si>
    <t>CodeLlama-34B-Instruct</t>
  </si>
  <si>
    <t>CodeLlama-70B</t>
  </si>
  <si>
    <t>Meta-Llama-3-70B-Instruct</t>
  </si>
  <si>
    <t>GPT-4o</t>
  </si>
  <si>
    <t>GPT-3.5-turbo-instruct</t>
  </si>
  <si>
    <t>GPT-3.5-turbo-0125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</si>
</sst>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sz val="11"/>
      <color theme="1"/>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rgb="FFFFC000"/>
        <bgColor indexed="64"/>
      </patternFill>
    </fill>
    <fill>
      <patternFill patternType="solid">
        <fgColor rgb="FF00B0F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0" fontId="0" fillId="2" borderId="0" xfId="0" applyFill="1"/>
    <xf numFmtId="0" fontId="0" fillId="3" borderId="0" xfId="0" applyFill="1"/>
    <xf numFmtId="9" fontId="0" fillId="0" borderId="0" xfId="1" applyFont="1"/>
    <xf numFmtId="164" fontId="0" fillId="0" borderId="0" xfId="1" applyNumberFormat="1" applyFont="1"/>
    <xf numFmtId="0" fontId="0" fillId="4" borderId="0" xfId="0" applyFill="1"/>
    <xf numFmtId="10" fontId="0" fillId="0" borderId="0" xfId="1" applyNumberFormat="1" applyFont="1"/>
    <xf numFmtId="10" fontId="0" fillId="0" borderId="0" xfId="0" applyNumberFormat="1"/>
    <xf numFmtId="0" fontId="0" fillId="5" borderId="0" xfId="0"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96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pieChart>
        <c:varyColors val="1"/>
        <c:ser>
          <c:idx val="0"/>
          <c:order val="0"/>
          <c:tx>
            <c:strRef>
              <c:f>Sheet1!$E$53</c:f>
              <c:strCache>
                <c:ptCount val="1"/>
                <c:pt idx="0">
                  <c:v>CodeLlama-7B</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F10-4905-BF76-48FEACDD756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F10-4905-BF76-48FEACDD756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F10-4905-BF76-48FEACDD756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DA8-40E6-8A00-6E21EFA64947}"/>
              </c:ext>
            </c:extLst>
          </c:dPt>
          <c:cat>
            <c:strRef>
              <c:f>Sheet1!$D$54:$D$57</c:f>
              <c:strCache>
                <c:ptCount val="4"/>
                <c:pt idx="0">
                  <c:v>Richtige Antworten</c:v>
                </c:pt>
                <c:pt idx="1">
                  <c:v>Falsche Antworten</c:v>
                </c:pt>
                <c:pt idx="2">
                  <c:v>Fehler im Code</c:v>
                </c:pt>
                <c:pt idx="3">
                  <c:v>Fehlender Code</c:v>
                </c:pt>
              </c:strCache>
            </c:strRef>
          </c:cat>
          <c:val>
            <c:numRef>
              <c:f>Sheet1!$E$54:$E$57</c:f>
              <c:numCache>
                <c:formatCode>General</c:formatCode>
                <c:ptCount val="4"/>
                <c:pt idx="0">
                  <c:v>0</c:v>
                </c:pt>
                <c:pt idx="1">
                  <c:v>0</c:v>
                </c:pt>
                <c:pt idx="2">
                  <c:v>0</c:v>
                </c:pt>
                <c:pt idx="3">
                  <c:v>51</c:v>
                </c:pt>
              </c:numCache>
            </c:numRef>
          </c:val>
          <c:extLst>
            <c:ext xmlns:c16="http://schemas.microsoft.com/office/drawing/2014/chart" uri="{C3380CC4-5D6E-409C-BE32-E72D297353CC}">
              <c16:uniqueId val="{00000000-FD38-413D-8BD7-06CCF6AAD72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800"/>
      </a:pPr>
      <a:endParaRPr lang="de-DE"/>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96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pieChart>
        <c:varyColors val="1"/>
        <c:ser>
          <c:idx val="0"/>
          <c:order val="0"/>
          <c:tx>
            <c:strRef>
              <c:f>Sheet1!$F$53</c:f>
              <c:strCache>
                <c:ptCount val="1"/>
                <c:pt idx="0">
                  <c:v>CodeLlama-13B</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EDD-4132-819B-DFF5C1732F4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EDD-4132-819B-DFF5C1732F4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EDD-4132-819B-DFF5C1732F4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240-4996-AF8B-84C0080EE516}"/>
              </c:ext>
            </c:extLst>
          </c:dPt>
          <c:cat>
            <c:strRef>
              <c:f>Sheet1!$D$54:$D$57</c:f>
              <c:strCache>
                <c:ptCount val="4"/>
                <c:pt idx="0">
                  <c:v>Richtige Antworten</c:v>
                </c:pt>
                <c:pt idx="1">
                  <c:v>Falsche Antworten</c:v>
                </c:pt>
                <c:pt idx="2">
                  <c:v>Fehler im Code</c:v>
                </c:pt>
                <c:pt idx="3">
                  <c:v>Fehlender Code</c:v>
                </c:pt>
              </c:strCache>
            </c:strRef>
          </c:cat>
          <c:val>
            <c:numRef>
              <c:f>Sheet1!$F$54:$F$57</c:f>
              <c:numCache>
                <c:formatCode>General</c:formatCode>
                <c:ptCount val="4"/>
                <c:pt idx="0">
                  <c:v>1</c:v>
                </c:pt>
                <c:pt idx="1">
                  <c:v>5</c:v>
                </c:pt>
                <c:pt idx="2">
                  <c:v>4</c:v>
                </c:pt>
                <c:pt idx="3">
                  <c:v>41</c:v>
                </c:pt>
              </c:numCache>
            </c:numRef>
          </c:val>
          <c:extLst>
            <c:ext xmlns:c16="http://schemas.microsoft.com/office/drawing/2014/chart" uri="{C3380CC4-5D6E-409C-BE32-E72D297353CC}">
              <c16:uniqueId val="{00000000-0482-4EA3-9855-56362FD11F31}"/>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8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800"/>
      </a:pPr>
      <a:endParaRPr lang="de-DE"/>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96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pieChart>
        <c:varyColors val="1"/>
        <c:ser>
          <c:idx val="0"/>
          <c:order val="0"/>
          <c:tx>
            <c:strRef>
              <c:f>Sheet1!$G$53</c:f>
              <c:strCache>
                <c:ptCount val="1"/>
                <c:pt idx="0">
                  <c:v>CodeLlama-34B</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F1A-4423-8FC1-5DCF94DE165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F1A-4423-8FC1-5DCF94DE165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F1A-4423-8FC1-5DCF94DE165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399-4213-9B25-D123370F5723}"/>
              </c:ext>
            </c:extLst>
          </c:dPt>
          <c:cat>
            <c:strRef>
              <c:f>Sheet1!$D$54:$D$57</c:f>
              <c:strCache>
                <c:ptCount val="4"/>
                <c:pt idx="0">
                  <c:v>Richtige Antworten</c:v>
                </c:pt>
                <c:pt idx="1">
                  <c:v>Falsche Antworten</c:v>
                </c:pt>
                <c:pt idx="2">
                  <c:v>Fehler im Code</c:v>
                </c:pt>
                <c:pt idx="3">
                  <c:v>Fehlender Code</c:v>
                </c:pt>
              </c:strCache>
            </c:strRef>
          </c:cat>
          <c:val>
            <c:numRef>
              <c:f>Sheet1!$G$54:$G$57</c:f>
              <c:numCache>
                <c:formatCode>General</c:formatCode>
                <c:ptCount val="4"/>
                <c:pt idx="0">
                  <c:v>5</c:v>
                </c:pt>
                <c:pt idx="1">
                  <c:v>19</c:v>
                </c:pt>
                <c:pt idx="2">
                  <c:v>6</c:v>
                </c:pt>
                <c:pt idx="3">
                  <c:v>21</c:v>
                </c:pt>
              </c:numCache>
            </c:numRef>
          </c:val>
          <c:extLst>
            <c:ext xmlns:c16="http://schemas.microsoft.com/office/drawing/2014/chart" uri="{C3380CC4-5D6E-409C-BE32-E72D297353CC}">
              <c16:uniqueId val="{00000000-333B-447B-BAAD-399A469118B3}"/>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800"/>
      </a:pPr>
      <a:endParaRPr lang="de-DE"/>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96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pieChart>
        <c:varyColors val="1"/>
        <c:ser>
          <c:idx val="0"/>
          <c:order val="0"/>
          <c:tx>
            <c:strRef>
              <c:f>Sheet1!$H$53</c:f>
              <c:strCache>
                <c:ptCount val="1"/>
                <c:pt idx="0">
                  <c:v>WizardLM-1.0</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CD3-48AB-9743-C1F25633753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CD3-48AB-9743-C1F25633753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CD3-48AB-9743-C1F25633753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ADE-497C-928D-EA23903AD7BE}"/>
              </c:ext>
            </c:extLst>
          </c:dPt>
          <c:cat>
            <c:strRef>
              <c:f>Sheet1!$D$54:$D$57</c:f>
              <c:strCache>
                <c:ptCount val="4"/>
                <c:pt idx="0">
                  <c:v>Richtige Antworten</c:v>
                </c:pt>
                <c:pt idx="1">
                  <c:v>Falsche Antworten</c:v>
                </c:pt>
                <c:pt idx="2">
                  <c:v>Fehler im Code</c:v>
                </c:pt>
                <c:pt idx="3">
                  <c:v>Fehlender Code</c:v>
                </c:pt>
              </c:strCache>
            </c:strRef>
          </c:cat>
          <c:val>
            <c:numRef>
              <c:f>Sheet1!$H$54:$H$57</c:f>
              <c:numCache>
                <c:formatCode>General</c:formatCode>
                <c:ptCount val="4"/>
                <c:pt idx="0">
                  <c:v>5</c:v>
                </c:pt>
                <c:pt idx="1">
                  <c:v>35</c:v>
                </c:pt>
                <c:pt idx="2">
                  <c:v>11</c:v>
                </c:pt>
                <c:pt idx="3">
                  <c:v>0</c:v>
                </c:pt>
              </c:numCache>
            </c:numRef>
          </c:val>
          <c:extLst>
            <c:ext xmlns:c16="http://schemas.microsoft.com/office/drawing/2014/chart" uri="{C3380CC4-5D6E-409C-BE32-E72D297353CC}">
              <c16:uniqueId val="{00000000-4C97-4ABC-87C0-EA9F8A7337C6}"/>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800"/>
      </a:pPr>
      <a:endParaRPr lang="de-DE"/>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96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pieChart>
        <c:varyColors val="1"/>
        <c:ser>
          <c:idx val="0"/>
          <c:order val="0"/>
          <c:tx>
            <c:strRef>
              <c:f>Sheet1!$I$53</c:f>
              <c:strCache>
                <c:ptCount val="1"/>
                <c:pt idx="0">
                  <c:v>CodeLlama-34B-Instruct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C77-4450-B379-972D34868EA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C77-4450-B379-972D34868EA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C77-4450-B379-972D34868EA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D2D-4725-8A5E-D53D34C33B0A}"/>
              </c:ext>
            </c:extLst>
          </c:dPt>
          <c:cat>
            <c:strRef>
              <c:f>Sheet1!$D$54:$D$57</c:f>
              <c:strCache>
                <c:ptCount val="4"/>
                <c:pt idx="0">
                  <c:v>Richtige Antworten</c:v>
                </c:pt>
                <c:pt idx="1">
                  <c:v>Falsche Antworten</c:v>
                </c:pt>
                <c:pt idx="2">
                  <c:v>Fehler im Code</c:v>
                </c:pt>
                <c:pt idx="3">
                  <c:v>Fehlender Code</c:v>
                </c:pt>
              </c:strCache>
            </c:strRef>
          </c:cat>
          <c:val>
            <c:numRef>
              <c:f>Sheet1!$I$54:$I$57</c:f>
              <c:numCache>
                <c:formatCode>General</c:formatCode>
                <c:ptCount val="4"/>
                <c:pt idx="0">
                  <c:v>4</c:v>
                </c:pt>
                <c:pt idx="1">
                  <c:v>17</c:v>
                </c:pt>
                <c:pt idx="2">
                  <c:v>21</c:v>
                </c:pt>
                <c:pt idx="3">
                  <c:v>9</c:v>
                </c:pt>
              </c:numCache>
            </c:numRef>
          </c:val>
          <c:extLst>
            <c:ext xmlns:c16="http://schemas.microsoft.com/office/drawing/2014/chart" uri="{C3380CC4-5D6E-409C-BE32-E72D297353CC}">
              <c16:uniqueId val="{00000000-5C35-4F06-9A65-16C5FCE09C73}"/>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800"/>
      </a:pPr>
      <a:endParaRPr lang="de-DE"/>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96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pieChart>
        <c:varyColors val="1"/>
        <c:ser>
          <c:idx val="0"/>
          <c:order val="0"/>
          <c:tx>
            <c:strRef>
              <c:f>Sheet1!$J$53</c:f>
              <c:strCache>
                <c:ptCount val="1"/>
                <c:pt idx="0">
                  <c:v>CodeLlama-70B</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2AC-4EC6-8CA6-AE413A15544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2AC-4EC6-8CA6-AE413A15544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2AC-4EC6-8CA6-AE413A15544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FFF-485F-92B2-D8191C1B93E3}"/>
              </c:ext>
            </c:extLst>
          </c:dPt>
          <c:cat>
            <c:strRef>
              <c:f>Sheet1!$D$54:$D$57</c:f>
              <c:strCache>
                <c:ptCount val="4"/>
                <c:pt idx="0">
                  <c:v>Richtige Antworten</c:v>
                </c:pt>
                <c:pt idx="1">
                  <c:v>Falsche Antworten</c:v>
                </c:pt>
                <c:pt idx="2">
                  <c:v>Fehler im Code</c:v>
                </c:pt>
                <c:pt idx="3">
                  <c:v>Fehlender Code</c:v>
                </c:pt>
              </c:strCache>
            </c:strRef>
          </c:cat>
          <c:val>
            <c:numRef>
              <c:f>Sheet1!$J$54:$J$57</c:f>
              <c:numCache>
                <c:formatCode>General</c:formatCode>
                <c:ptCount val="4"/>
                <c:pt idx="0">
                  <c:v>9</c:v>
                </c:pt>
                <c:pt idx="1">
                  <c:v>32</c:v>
                </c:pt>
                <c:pt idx="2">
                  <c:v>10</c:v>
                </c:pt>
                <c:pt idx="3">
                  <c:v>0</c:v>
                </c:pt>
              </c:numCache>
            </c:numRef>
          </c:val>
          <c:extLst>
            <c:ext xmlns:c16="http://schemas.microsoft.com/office/drawing/2014/chart" uri="{C3380CC4-5D6E-409C-BE32-E72D297353CC}">
              <c16:uniqueId val="{00000000-90A3-4DA3-8AEB-3FF8CA38F080}"/>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800"/>
      </a:pPr>
      <a:endParaRPr lang="de-DE"/>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96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pieChart>
        <c:varyColors val="1"/>
        <c:ser>
          <c:idx val="0"/>
          <c:order val="0"/>
          <c:tx>
            <c:strRef>
              <c:f>Sheet1!$K$53</c:f>
              <c:strCache>
                <c:ptCount val="1"/>
                <c:pt idx="0">
                  <c:v>Meta-Llama-3-70B-Instruct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A47-4C16-8EEC-CD58FA399E9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A47-4C16-8EEC-CD58FA399E9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A47-4C16-8EEC-CD58FA399E9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52C-4BBD-B154-10EEFF564194}"/>
              </c:ext>
            </c:extLst>
          </c:dPt>
          <c:cat>
            <c:strRef>
              <c:f>Sheet1!$D$54:$D$57</c:f>
              <c:strCache>
                <c:ptCount val="4"/>
                <c:pt idx="0">
                  <c:v>Richtige Antworten</c:v>
                </c:pt>
                <c:pt idx="1">
                  <c:v>Falsche Antworten</c:v>
                </c:pt>
                <c:pt idx="2">
                  <c:v>Fehler im Code</c:v>
                </c:pt>
                <c:pt idx="3">
                  <c:v>Fehlender Code</c:v>
                </c:pt>
              </c:strCache>
            </c:strRef>
          </c:cat>
          <c:val>
            <c:numRef>
              <c:f>Sheet1!$K$54:$K$57</c:f>
              <c:numCache>
                <c:formatCode>General</c:formatCode>
                <c:ptCount val="4"/>
                <c:pt idx="0">
                  <c:v>17</c:v>
                </c:pt>
                <c:pt idx="1">
                  <c:v>27</c:v>
                </c:pt>
                <c:pt idx="2">
                  <c:v>7</c:v>
                </c:pt>
                <c:pt idx="3">
                  <c:v>0</c:v>
                </c:pt>
              </c:numCache>
            </c:numRef>
          </c:val>
          <c:extLst>
            <c:ext xmlns:c16="http://schemas.microsoft.com/office/drawing/2014/chart" uri="{C3380CC4-5D6E-409C-BE32-E72D297353CC}">
              <c16:uniqueId val="{00000000-8E1D-4E4B-81D6-28C0984A66E5}"/>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800"/>
      </a:pPr>
      <a:endParaRPr lang="de-DE"/>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96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pieChart>
        <c:varyColors val="1"/>
        <c:ser>
          <c:idx val="0"/>
          <c:order val="0"/>
          <c:tx>
            <c:strRef>
              <c:f>Sheet1!$L$53</c:f>
              <c:strCache>
                <c:ptCount val="1"/>
                <c:pt idx="0">
                  <c:v>GPT-3.5-turbo-0125</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6BA-4E81-9613-38CF3FC8B7B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6BA-4E81-9613-38CF3FC8B7B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6BA-4E81-9613-38CF3FC8B7B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924-4252-8FAE-D33BE05FF7C1}"/>
              </c:ext>
            </c:extLst>
          </c:dPt>
          <c:cat>
            <c:strRef>
              <c:f>Sheet1!$D$54:$D$57</c:f>
              <c:strCache>
                <c:ptCount val="4"/>
                <c:pt idx="0">
                  <c:v>Richtige Antworten</c:v>
                </c:pt>
                <c:pt idx="1">
                  <c:v>Falsche Antworten</c:v>
                </c:pt>
                <c:pt idx="2">
                  <c:v>Fehler im Code</c:v>
                </c:pt>
                <c:pt idx="3">
                  <c:v>Fehlender Code</c:v>
                </c:pt>
              </c:strCache>
            </c:strRef>
          </c:cat>
          <c:val>
            <c:numRef>
              <c:f>Sheet1!$L$54:$L$57</c:f>
              <c:numCache>
                <c:formatCode>General</c:formatCode>
                <c:ptCount val="4"/>
                <c:pt idx="0">
                  <c:v>17</c:v>
                </c:pt>
                <c:pt idx="1">
                  <c:v>32</c:v>
                </c:pt>
                <c:pt idx="2">
                  <c:v>2</c:v>
                </c:pt>
                <c:pt idx="3">
                  <c:v>0</c:v>
                </c:pt>
              </c:numCache>
            </c:numRef>
          </c:val>
          <c:extLst>
            <c:ext xmlns:c16="http://schemas.microsoft.com/office/drawing/2014/chart" uri="{C3380CC4-5D6E-409C-BE32-E72D297353CC}">
              <c16:uniqueId val="{00000000-C834-4F02-A3FE-C898C7097853}"/>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800"/>
      </a:pPr>
      <a:endParaRPr lang="de-DE"/>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96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pieChart>
        <c:varyColors val="1"/>
        <c:ser>
          <c:idx val="0"/>
          <c:order val="0"/>
          <c:tx>
            <c:strRef>
              <c:f>Sheet1!$M$53</c:f>
              <c:strCache>
                <c:ptCount val="1"/>
                <c:pt idx="0">
                  <c:v>GPT-3.5-turbo-instruct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E4A-4368-AF14-7D047188D13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E4A-4368-AF14-7D047188D13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E4A-4368-AF14-7D047188D13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69B-4652-BEF2-7CECBCD89609}"/>
              </c:ext>
            </c:extLst>
          </c:dPt>
          <c:cat>
            <c:strRef>
              <c:f>Sheet1!$D$54:$D$57</c:f>
              <c:strCache>
                <c:ptCount val="4"/>
                <c:pt idx="0">
                  <c:v>Richtige Antworten</c:v>
                </c:pt>
                <c:pt idx="1">
                  <c:v>Falsche Antworten</c:v>
                </c:pt>
                <c:pt idx="2">
                  <c:v>Fehler im Code</c:v>
                </c:pt>
                <c:pt idx="3">
                  <c:v>Fehlender Code</c:v>
                </c:pt>
              </c:strCache>
            </c:strRef>
          </c:cat>
          <c:val>
            <c:numRef>
              <c:f>Sheet1!$M$54:$M$57</c:f>
              <c:numCache>
                <c:formatCode>General</c:formatCode>
                <c:ptCount val="4"/>
                <c:pt idx="0">
                  <c:v>14</c:v>
                </c:pt>
                <c:pt idx="1">
                  <c:v>30</c:v>
                </c:pt>
                <c:pt idx="2">
                  <c:v>7</c:v>
                </c:pt>
                <c:pt idx="3">
                  <c:v>0</c:v>
                </c:pt>
              </c:numCache>
            </c:numRef>
          </c:val>
          <c:extLst>
            <c:ext xmlns:c16="http://schemas.microsoft.com/office/drawing/2014/chart" uri="{C3380CC4-5D6E-409C-BE32-E72D297353CC}">
              <c16:uniqueId val="{00000000-04A1-4912-8F13-E6970B52765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800"/>
      </a:pPr>
      <a:endParaRPr lang="de-DE"/>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96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pieChart>
        <c:varyColors val="1"/>
        <c:ser>
          <c:idx val="0"/>
          <c:order val="0"/>
          <c:tx>
            <c:strRef>
              <c:f>Sheet1!$N$53</c:f>
              <c:strCache>
                <c:ptCount val="1"/>
                <c:pt idx="0">
                  <c:v>GPT-4o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C30-4050-9E2B-8E4EC4CCA94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C30-4050-9E2B-8E4EC4CCA94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C30-4050-9E2B-8E4EC4CCA94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40C-4643-B8B0-F378A0A6E4E3}"/>
              </c:ext>
            </c:extLst>
          </c:dPt>
          <c:cat>
            <c:strRef>
              <c:f>Sheet1!$D$54:$D$57</c:f>
              <c:strCache>
                <c:ptCount val="4"/>
                <c:pt idx="0">
                  <c:v>Richtige Antworten</c:v>
                </c:pt>
                <c:pt idx="1">
                  <c:v>Falsche Antworten</c:v>
                </c:pt>
                <c:pt idx="2">
                  <c:v>Fehler im Code</c:v>
                </c:pt>
                <c:pt idx="3">
                  <c:v>Fehlender Code</c:v>
                </c:pt>
              </c:strCache>
            </c:strRef>
          </c:cat>
          <c:val>
            <c:numRef>
              <c:f>Sheet1!$N$54:$N$57</c:f>
              <c:numCache>
                <c:formatCode>General</c:formatCode>
                <c:ptCount val="4"/>
                <c:pt idx="0">
                  <c:v>24</c:v>
                </c:pt>
                <c:pt idx="1">
                  <c:v>25</c:v>
                </c:pt>
                <c:pt idx="2">
                  <c:v>2</c:v>
                </c:pt>
                <c:pt idx="3">
                  <c:v>0</c:v>
                </c:pt>
              </c:numCache>
            </c:numRef>
          </c:val>
          <c:extLst>
            <c:ext xmlns:c16="http://schemas.microsoft.com/office/drawing/2014/chart" uri="{C3380CC4-5D6E-409C-BE32-E72D297353CC}">
              <c16:uniqueId val="{00000000-B090-4510-89AA-0A0D2E560C3B}"/>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800"/>
      </a:pPr>
      <a:endParaRPr lang="de-DE"/>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960" b="0" i="0" u="none" strike="noStrike" kern="1200" spc="0" baseline="0">
                <a:solidFill>
                  <a:schemeClr val="tx1">
                    <a:lumMod val="65000"/>
                    <a:lumOff val="35000"/>
                  </a:schemeClr>
                </a:solidFill>
                <a:latin typeface="+mn-lt"/>
                <a:ea typeface="+mn-ea"/>
                <a:cs typeface="+mn-cs"/>
              </a:defRPr>
            </a:pPr>
            <a:r>
              <a:rPr lang="de-DE"/>
              <a:t>Allgemeine Antwortenübersicht</a:t>
            </a:r>
          </a:p>
        </c:rich>
      </c:tx>
      <c:overlay val="0"/>
      <c:spPr>
        <a:noFill/>
        <a:ln>
          <a:noFill/>
        </a:ln>
        <a:effectLst/>
      </c:spPr>
      <c:txPr>
        <a:bodyPr rot="0" spcFirstLastPara="1" vertOverflow="ellipsis" vert="horz" wrap="square" anchor="ctr" anchorCtr="1"/>
        <a:lstStyle/>
        <a:p>
          <a:pPr>
            <a:defRPr sz="96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C63-4696-8090-EABF5307163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C63-4696-8090-EABF5307163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C63-4696-8090-EABF5307163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C63-4696-8090-EABF53071638}"/>
              </c:ext>
            </c:extLst>
          </c:dPt>
          <c:dLbls>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Sheet1!$R$54:$R$57</c:f>
              <c:strCache>
                <c:ptCount val="4"/>
                <c:pt idx="0">
                  <c:v>Richtige Antworten</c:v>
                </c:pt>
                <c:pt idx="1">
                  <c:v>Falsche Antworten</c:v>
                </c:pt>
                <c:pt idx="2">
                  <c:v>Fehler im Code</c:v>
                </c:pt>
                <c:pt idx="3">
                  <c:v>Fehlender Code</c:v>
                </c:pt>
              </c:strCache>
            </c:strRef>
          </c:cat>
          <c:val>
            <c:numRef>
              <c:f>Sheet1!$S$54:$S$57</c:f>
              <c:numCache>
                <c:formatCode>General</c:formatCode>
                <c:ptCount val="4"/>
                <c:pt idx="0">
                  <c:v>96</c:v>
                </c:pt>
                <c:pt idx="1">
                  <c:v>222</c:v>
                </c:pt>
                <c:pt idx="2">
                  <c:v>70</c:v>
                </c:pt>
                <c:pt idx="3">
                  <c:v>122</c:v>
                </c:pt>
              </c:numCache>
            </c:numRef>
          </c:val>
          <c:extLst>
            <c:ext xmlns:c16="http://schemas.microsoft.com/office/drawing/2014/chart" uri="{C3380CC4-5D6E-409C-BE32-E72D297353CC}">
              <c16:uniqueId val="{00000000-B371-4032-BD7A-E24E587C8973}"/>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800"/>
      </a:pPr>
      <a:endParaRPr lang="de-DE"/>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960" b="0" i="0" u="none" strike="noStrike" kern="1200" spc="0" baseline="0">
                <a:solidFill>
                  <a:schemeClr val="tx1">
                    <a:lumMod val="65000"/>
                    <a:lumOff val="35000"/>
                  </a:schemeClr>
                </a:solidFill>
                <a:latin typeface="+mn-lt"/>
                <a:ea typeface="+mn-ea"/>
                <a:cs typeface="+mn-cs"/>
              </a:defRPr>
            </a:pPr>
            <a:r>
              <a:rPr lang="de-DE"/>
              <a:t>Antworten pro Modell</a:t>
            </a:r>
          </a:p>
        </c:rich>
      </c:tx>
      <c:overlay val="0"/>
      <c:spPr>
        <a:noFill/>
        <a:ln>
          <a:noFill/>
        </a:ln>
        <a:effectLst/>
      </c:spPr>
      <c:txPr>
        <a:bodyPr rot="0" spcFirstLastPara="1" vertOverflow="ellipsis" vert="horz" wrap="square" anchor="ctr" anchorCtr="1"/>
        <a:lstStyle/>
        <a:p>
          <a:pPr>
            <a:defRPr sz="96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bar"/>
        <c:grouping val="stacked"/>
        <c:varyColors val="0"/>
        <c:ser>
          <c:idx val="0"/>
          <c:order val="0"/>
          <c:tx>
            <c:strRef>
              <c:f>Sheet1!$D$54</c:f>
              <c:strCache>
                <c:ptCount val="1"/>
                <c:pt idx="0">
                  <c:v>Richtige Antworten</c:v>
                </c:pt>
              </c:strCache>
            </c:strRef>
          </c:tx>
          <c:spPr>
            <a:solidFill>
              <a:schemeClr val="accent1"/>
            </a:solidFill>
            <a:ln>
              <a:noFill/>
            </a:ln>
            <a:effectLst/>
          </c:spPr>
          <c:invertIfNegative val="0"/>
          <c:cat>
            <c:strRef>
              <c:f>Sheet1!$E$53:$N$53</c:f>
              <c:strCache>
                <c:ptCount val="10"/>
                <c:pt idx="0">
                  <c:v>CodeLlama-7B</c:v>
                </c:pt>
                <c:pt idx="1">
                  <c:v>CodeLlama-13B</c:v>
                </c:pt>
                <c:pt idx="2">
                  <c:v>CodeLlama-34B</c:v>
                </c:pt>
                <c:pt idx="3">
                  <c:v>WizardLM-1.0</c:v>
                </c:pt>
                <c:pt idx="4">
                  <c:v>CodeLlama-34B-Instruct</c:v>
                </c:pt>
                <c:pt idx="5">
                  <c:v>CodeLlama-70B</c:v>
                </c:pt>
                <c:pt idx="6">
                  <c:v>Meta-Llama-3-70B-Instruct</c:v>
                </c:pt>
                <c:pt idx="7">
                  <c:v>GPT-3.5-turbo-0125</c:v>
                </c:pt>
                <c:pt idx="8">
                  <c:v>GPT-3.5-turbo-instruct</c:v>
                </c:pt>
                <c:pt idx="9">
                  <c:v>GPT-4o</c:v>
                </c:pt>
              </c:strCache>
            </c:strRef>
          </c:cat>
          <c:val>
            <c:numRef>
              <c:f>Sheet1!$E$54:$N$54</c:f>
              <c:numCache>
                <c:formatCode>General</c:formatCode>
                <c:ptCount val="10"/>
                <c:pt idx="0">
                  <c:v>0</c:v>
                </c:pt>
                <c:pt idx="1">
                  <c:v>1</c:v>
                </c:pt>
                <c:pt idx="2">
                  <c:v>5</c:v>
                </c:pt>
                <c:pt idx="3">
                  <c:v>5</c:v>
                </c:pt>
                <c:pt idx="4">
                  <c:v>4</c:v>
                </c:pt>
                <c:pt idx="5">
                  <c:v>9</c:v>
                </c:pt>
                <c:pt idx="6">
                  <c:v>17</c:v>
                </c:pt>
                <c:pt idx="7">
                  <c:v>17</c:v>
                </c:pt>
                <c:pt idx="8">
                  <c:v>14</c:v>
                </c:pt>
                <c:pt idx="9">
                  <c:v>24</c:v>
                </c:pt>
              </c:numCache>
            </c:numRef>
          </c:val>
          <c:extLst>
            <c:ext xmlns:c16="http://schemas.microsoft.com/office/drawing/2014/chart" uri="{C3380CC4-5D6E-409C-BE32-E72D297353CC}">
              <c16:uniqueId val="{00000000-55E8-4CD8-A79D-18667C8DF90D}"/>
            </c:ext>
          </c:extLst>
        </c:ser>
        <c:ser>
          <c:idx val="1"/>
          <c:order val="1"/>
          <c:tx>
            <c:strRef>
              <c:f>Sheet1!$D$55</c:f>
              <c:strCache>
                <c:ptCount val="1"/>
                <c:pt idx="0">
                  <c:v>Falsche Antworten</c:v>
                </c:pt>
              </c:strCache>
            </c:strRef>
          </c:tx>
          <c:spPr>
            <a:solidFill>
              <a:schemeClr val="accent2"/>
            </a:solidFill>
            <a:ln>
              <a:noFill/>
            </a:ln>
            <a:effectLst/>
          </c:spPr>
          <c:invertIfNegative val="0"/>
          <c:cat>
            <c:strRef>
              <c:f>Sheet1!$E$53:$N$53</c:f>
              <c:strCache>
                <c:ptCount val="10"/>
                <c:pt idx="0">
                  <c:v>CodeLlama-7B</c:v>
                </c:pt>
                <c:pt idx="1">
                  <c:v>CodeLlama-13B</c:v>
                </c:pt>
                <c:pt idx="2">
                  <c:v>CodeLlama-34B</c:v>
                </c:pt>
                <c:pt idx="3">
                  <c:v>WizardLM-1.0</c:v>
                </c:pt>
                <c:pt idx="4">
                  <c:v>CodeLlama-34B-Instruct</c:v>
                </c:pt>
                <c:pt idx="5">
                  <c:v>CodeLlama-70B</c:v>
                </c:pt>
                <c:pt idx="6">
                  <c:v>Meta-Llama-3-70B-Instruct</c:v>
                </c:pt>
                <c:pt idx="7">
                  <c:v>GPT-3.5-turbo-0125</c:v>
                </c:pt>
                <c:pt idx="8">
                  <c:v>GPT-3.5-turbo-instruct</c:v>
                </c:pt>
                <c:pt idx="9">
                  <c:v>GPT-4o</c:v>
                </c:pt>
              </c:strCache>
            </c:strRef>
          </c:cat>
          <c:val>
            <c:numRef>
              <c:f>Sheet1!$E$55:$N$55</c:f>
              <c:numCache>
                <c:formatCode>General</c:formatCode>
                <c:ptCount val="10"/>
                <c:pt idx="0">
                  <c:v>0</c:v>
                </c:pt>
                <c:pt idx="1">
                  <c:v>5</c:v>
                </c:pt>
                <c:pt idx="2">
                  <c:v>19</c:v>
                </c:pt>
                <c:pt idx="3">
                  <c:v>35</c:v>
                </c:pt>
                <c:pt idx="4">
                  <c:v>17</c:v>
                </c:pt>
                <c:pt idx="5">
                  <c:v>32</c:v>
                </c:pt>
                <c:pt idx="6">
                  <c:v>27</c:v>
                </c:pt>
                <c:pt idx="7">
                  <c:v>32</c:v>
                </c:pt>
                <c:pt idx="8">
                  <c:v>30</c:v>
                </c:pt>
                <c:pt idx="9">
                  <c:v>25</c:v>
                </c:pt>
              </c:numCache>
            </c:numRef>
          </c:val>
          <c:extLst>
            <c:ext xmlns:c16="http://schemas.microsoft.com/office/drawing/2014/chart" uri="{C3380CC4-5D6E-409C-BE32-E72D297353CC}">
              <c16:uniqueId val="{00000001-55E8-4CD8-A79D-18667C8DF90D}"/>
            </c:ext>
          </c:extLst>
        </c:ser>
        <c:ser>
          <c:idx val="2"/>
          <c:order val="2"/>
          <c:tx>
            <c:strRef>
              <c:f>Sheet1!$D$56</c:f>
              <c:strCache>
                <c:ptCount val="1"/>
                <c:pt idx="0">
                  <c:v>Fehler im Code</c:v>
                </c:pt>
              </c:strCache>
            </c:strRef>
          </c:tx>
          <c:spPr>
            <a:solidFill>
              <a:schemeClr val="accent3"/>
            </a:solidFill>
            <a:ln>
              <a:noFill/>
            </a:ln>
            <a:effectLst/>
          </c:spPr>
          <c:invertIfNegative val="0"/>
          <c:cat>
            <c:strRef>
              <c:f>Sheet1!$E$53:$N$53</c:f>
              <c:strCache>
                <c:ptCount val="10"/>
                <c:pt idx="0">
                  <c:v>CodeLlama-7B</c:v>
                </c:pt>
                <c:pt idx="1">
                  <c:v>CodeLlama-13B</c:v>
                </c:pt>
                <c:pt idx="2">
                  <c:v>CodeLlama-34B</c:v>
                </c:pt>
                <c:pt idx="3">
                  <c:v>WizardLM-1.0</c:v>
                </c:pt>
                <c:pt idx="4">
                  <c:v>CodeLlama-34B-Instruct</c:v>
                </c:pt>
                <c:pt idx="5">
                  <c:v>CodeLlama-70B</c:v>
                </c:pt>
                <c:pt idx="6">
                  <c:v>Meta-Llama-3-70B-Instruct</c:v>
                </c:pt>
                <c:pt idx="7">
                  <c:v>GPT-3.5-turbo-0125</c:v>
                </c:pt>
                <c:pt idx="8">
                  <c:v>GPT-3.5-turbo-instruct</c:v>
                </c:pt>
                <c:pt idx="9">
                  <c:v>GPT-4o</c:v>
                </c:pt>
              </c:strCache>
            </c:strRef>
          </c:cat>
          <c:val>
            <c:numRef>
              <c:f>Sheet1!$E$56:$N$56</c:f>
              <c:numCache>
                <c:formatCode>General</c:formatCode>
                <c:ptCount val="10"/>
                <c:pt idx="0">
                  <c:v>0</c:v>
                </c:pt>
                <c:pt idx="1">
                  <c:v>4</c:v>
                </c:pt>
                <c:pt idx="2">
                  <c:v>6</c:v>
                </c:pt>
                <c:pt idx="3">
                  <c:v>11</c:v>
                </c:pt>
                <c:pt idx="4">
                  <c:v>21</c:v>
                </c:pt>
                <c:pt idx="5">
                  <c:v>10</c:v>
                </c:pt>
                <c:pt idx="6">
                  <c:v>7</c:v>
                </c:pt>
                <c:pt idx="7">
                  <c:v>2</c:v>
                </c:pt>
                <c:pt idx="8">
                  <c:v>7</c:v>
                </c:pt>
                <c:pt idx="9">
                  <c:v>2</c:v>
                </c:pt>
              </c:numCache>
            </c:numRef>
          </c:val>
          <c:extLst>
            <c:ext xmlns:c16="http://schemas.microsoft.com/office/drawing/2014/chart" uri="{C3380CC4-5D6E-409C-BE32-E72D297353CC}">
              <c16:uniqueId val="{00000002-55E8-4CD8-A79D-18667C8DF90D}"/>
            </c:ext>
          </c:extLst>
        </c:ser>
        <c:ser>
          <c:idx val="3"/>
          <c:order val="3"/>
          <c:tx>
            <c:strRef>
              <c:f>Sheet1!$D$57</c:f>
              <c:strCache>
                <c:ptCount val="1"/>
                <c:pt idx="0">
                  <c:v>Fehlender Code</c:v>
                </c:pt>
              </c:strCache>
            </c:strRef>
          </c:tx>
          <c:spPr>
            <a:solidFill>
              <a:schemeClr val="accent4"/>
            </a:solidFill>
            <a:ln>
              <a:noFill/>
            </a:ln>
            <a:effectLst/>
          </c:spPr>
          <c:invertIfNegative val="0"/>
          <c:cat>
            <c:strRef>
              <c:f>Sheet1!$E$53:$N$53</c:f>
              <c:strCache>
                <c:ptCount val="10"/>
                <c:pt idx="0">
                  <c:v>CodeLlama-7B</c:v>
                </c:pt>
                <c:pt idx="1">
                  <c:v>CodeLlama-13B</c:v>
                </c:pt>
                <c:pt idx="2">
                  <c:v>CodeLlama-34B</c:v>
                </c:pt>
                <c:pt idx="3">
                  <c:v>WizardLM-1.0</c:v>
                </c:pt>
                <c:pt idx="4">
                  <c:v>CodeLlama-34B-Instruct</c:v>
                </c:pt>
                <c:pt idx="5">
                  <c:v>CodeLlama-70B</c:v>
                </c:pt>
                <c:pt idx="6">
                  <c:v>Meta-Llama-3-70B-Instruct</c:v>
                </c:pt>
                <c:pt idx="7">
                  <c:v>GPT-3.5-turbo-0125</c:v>
                </c:pt>
                <c:pt idx="8">
                  <c:v>GPT-3.5-turbo-instruct</c:v>
                </c:pt>
                <c:pt idx="9">
                  <c:v>GPT-4o</c:v>
                </c:pt>
              </c:strCache>
            </c:strRef>
          </c:cat>
          <c:val>
            <c:numRef>
              <c:f>Sheet1!$E$57:$N$57</c:f>
              <c:numCache>
                <c:formatCode>General</c:formatCode>
                <c:ptCount val="10"/>
                <c:pt idx="0">
                  <c:v>51</c:v>
                </c:pt>
                <c:pt idx="1">
                  <c:v>41</c:v>
                </c:pt>
                <c:pt idx="2">
                  <c:v>21</c:v>
                </c:pt>
                <c:pt idx="3">
                  <c:v>0</c:v>
                </c:pt>
                <c:pt idx="4">
                  <c:v>9</c:v>
                </c:pt>
                <c:pt idx="5">
                  <c:v>0</c:v>
                </c:pt>
                <c:pt idx="6">
                  <c:v>0</c:v>
                </c:pt>
                <c:pt idx="7">
                  <c:v>0</c:v>
                </c:pt>
                <c:pt idx="8">
                  <c:v>0</c:v>
                </c:pt>
                <c:pt idx="9">
                  <c:v>0</c:v>
                </c:pt>
              </c:numCache>
            </c:numRef>
          </c:val>
          <c:extLst>
            <c:ext xmlns:c16="http://schemas.microsoft.com/office/drawing/2014/chart" uri="{C3380CC4-5D6E-409C-BE32-E72D297353CC}">
              <c16:uniqueId val="{00000003-55E8-4CD8-A79D-18667C8DF90D}"/>
            </c:ext>
          </c:extLst>
        </c:ser>
        <c:dLbls>
          <c:showLegendKey val="0"/>
          <c:showVal val="0"/>
          <c:showCatName val="0"/>
          <c:showSerName val="0"/>
          <c:showPercent val="0"/>
          <c:showBubbleSize val="0"/>
        </c:dLbls>
        <c:gapWidth val="150"/>
        <c:overlap val="100"/>
        <c:axId val="773218399"/>
        <c:axId val="773215039"/>
      </c:barChart>
      <c:catAx>
        <c:axId val="7732183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de-DE"/>
          </a:p>
        </c:txPr>
        <c:crossAx val="773215039"/>
        <c:crosses val="autoZero"/>
        <c:auto val="1"/>
        <c:lblAlgn val="ctr"/>
        <c:lblOffset val="100"/>
        <c:noMultiLvlLbl val="0"/>
      </c:catAx>
      <c:valAx>
        <c:axId val="77321503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de-DE"/>
          </a:p>
        </c:txPr>
        <c:crossAx val="7732183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800"/>
      </a:pPr>
      <a:endParaRPr lang="de-DE"/>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96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strRef>
              <c:f>Sheet1!$D$54</c:f>
              <c:strCache>
                <c:ptCount val="1"/>
                <c:pt idx="0">
                  <c:v>Richtige Antworten</c:v>
                </c:pt>
              </c:strCache>
            </c:strRef>
          </c:tx>
          <c:spPr>
            <a:solidFill>
              <a:schemeClr val="accent1"/>
            </a:solidFill>
            <a:ln>
              <a:noFill/>
            </a:ln>
            <a:effectLst/>
          </c:spPr>
          <c:invertIfNegative val="0"/>
          <c:cat>
            <c:strRef>
              <c:f>Sheet1!$E$53:$N$53</c:f>
              <c:strCache>
                <c:ptCount val="10"/>
                <c:pt idx="0">
                  <c:v>CodeLlama-7B</c:v>
                </c:pt>
                <c:pt idx="1">
                  <c:v>CodeLlama-13B</c:v>
                </c:pt>
                <c:pt idx="2">
                  <c:v>CodeLlama-34B</c:v>
                </c:pt>
                <c:pt idx="3">
                  <c:v>WizardLM-1.0</c:v>
                </c:pt>
                <c:pt idx="4">
                  <c:v>CodeLlama-34B-Instruct</c:v>
                </c:pt>
                <c:pt idx="5">
                  <c:v>CodeLlama-70B</c:v>
                </c:pt>
                <c:pt idx="6">
                  <c:v>Meta-Llama-3-70B-Instruct</c:v>
                </c:pt>
                <c:pt idx="7">
                  <c:v>GPT-3.5-turbo-0125</c:v>
                </c:pt>
                <c:pt idx="8">
                  <c:v>GPT-3.5-turbo-instruct</c:v>
                </c:pt>
                <c:pt idx="9">
                  <c:v>GPT-4o</c:v>
                </c:pt>
              </c:strCache>
            </c:strRef>
          </c:cat>
          <c:val>
            <c:numRef>
              <c:f>Sheet1!$E$54:$N$54</c:f>
              <c:numCache>
                <c:formatCode>General</c:formatCode>
                <c:ptCount val="10"/>
                <c:pt idx="0">
                  <c:v>0</c:v>
                </c:pt>
                <c:pt idx="1">
                  <c:v>1</c:v>
                </c:pt>
                <c:pt idx="2">
                  <c:v>5</c:v>
                </c:pt>
                <c:pt idx="3">
                  <c:v>5</c:v>
                </c:pt>
                <c:pt idx="4">
                  <c:v>4</c:v>
                </c:pt>
                <c:pt idx="5">
                  <c:v>9</c:v>
                </c:pt>
                <c:pt idx="6">
                  <c:v>17</c:v>
                </c:pt>
                <c:pt idx="7">
                  <c:v>17</c:v>
                </c:pt>
                <c:pt idx="8">
                  <c:v>14</c:v>
                </c:pt>
                <c:pt idx="9">
                  <c:v>24</c:v>
                </c:pt>
              </c:numCache>
            </c:numRef>
          </c:val>
          <c:extLst>
            <c:ext xmlns:c16="http://schemas.microsoft.com/office/drawing/2014/chart" uri="{C3380CC4-5D6E-409C-BE32-E72D297353CC}">
              <c16:uniqueId val="{00000000-2357-4032-8C8D-6ED6C6743D02}"/>
            </c:ext>
          </c:extLst>
        </c:ser>
        <c:dLbls>
          <c:showLegendKey val="0"/>
          <c:showVal val="0"/>
          <c:showCatName val="0"/>
          <c:showSerName val="0"/>
          <c:showPercent val="0"/>
          <c:showBubbleSize val="0"/>
        </c:dLbls>
        <c:gapWidth val="219"/>
        <c:overlap val="-27"/>
        <c:axId val="1013217951"/>
        <c:axId val="1013208351"/>
      </c:barChart>
      <c:catAx>
        <c:axId val="1013217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de-DE"/>
          </a:p>
        </c:txPr>
        <c:crossAx val="1013208351"/>
        <c:crosses val="autoZero"/>
        <c:auto val="1"/>
        <c:lblAlgn val="ctr"/>
        <c:lblOffset val="100"/>
        <c:noMultiLvlLbl val="0"/>
      </c:catAx>
      <c:valAx>
        <c:axId val="10132083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de-DE"/>
          </a:p>
        </c:txPr>
        <c:crossAx val="101321795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800"/>
      </a:pPr>
      <a:endParaRPr lang="de-DE"/>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overlay val="0"/>
      <c:spPr>
        <a:noFill/>
        <a:ln>
          <a:noFill/>
        </a:ln>
        <a:effectLst/>
      </c:spPr>
      <c:txPr>
        <a:bodyPr rot="0" spcFirstLastPara="1" vertOverflow="ellipsis" vert="horz" wrap="square" anchor="ctr" anchorCtr="1"/>
        <a:lstStyle/>
        <a:p>
          <a:pPr>
            <a:defRPr sz="96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strRef>
              <c:f>Sheet1!$D$55</c:f>
              <c:strCache>
                <c:ptCount val="1"/>
                <c:pt idx="0">
                  <c:v>Falsche Antworten</c:v>
                </c:pt>
              </c:strCache>
            </c:strRef>
          </c:tx>
          <c:spPr>
            <a:solidFill>
              <a:schemeClr val="accent5"/>
            </a:solidFill>
            <a:ln>
              <a:noFill/>
            </a:ln>
            <a:effectLst/>
          </c:spPr>
          <c:invertIfNegative val="0"/>
          <c:cat>
            <c:strRef>
              <c:f>Sheet1!$E$53:$N$53</c:f>
              <c:strCache>
                <c:ptCount val="10"/>
                <c:pt idx="0">
                  <c:v>CodeLlama-7B</c:v>
                </c:pt>
                <c:pt idx="1">
                  <c:v>CodeLlama-13B</c:v>
                </c:pt>
                <c:pt idx="2">
                  <c:v>CodeLlama-34B</c:v>
                </c:pt>
                <c:pt idx="3">
                  <c:v>WizardLM-1.0</c:v>
                </c:pt>
                <c:pt idx="4">
                  <c:v>CodeLlama-34B-Instruct</c:v>
                </c:pt>
                <c:pt idx="5">
                  <c:v>CodeLlama-70B</c:v>
                </c:pt>
                <c:pt idx="6">
                  <c:v>Meta-Llama-3-70B-Instruct</c:v>
                </c:pt>
                <c:pt idx="7">
                  <c:v>GPT-3.5-turbo-0125</c:v>
                </c:pt>
                <c:pt idx="8">
                  <c:v>GPT-3.5-turbo-instruct</c:v>
                </c:pt>
                <c:pt idx="9">
                  <c:v>GPT-4o</c:v>
                </c:pt>
              </c:strCache>
            </c:strRef>
          </c:cat>
          <c:val>
            <c:numRef>
              <c:f>Sheet1!$E$55:$N$55</c:f>
              <c:numCache>
                <c:formatCode>General</c:formatCode>
                <c:ptCount val="10"/>
                <c:pt idx="0">
                  <c:v>0</c:v>
                </c:pt>
                <c:pt idx="1">
                  <c:v>5</c:v>
                </c:pt>
                <c:pt idx="2">
                  <c:v>19</c:v>
                </c:pt>
                <c:pt idx="3">
                  <c:v>35</c:v>
                </c:pt>
                <c:pt idx="4">
                  <c:v>17</c:v>
                </c:pt>
                <c:pt idx="5">
                  <c:v>32</c:v>
                </c:pt>
                <c:pt idx="6">
                  <c:v>27</c:v>
                </c:pt>
                <c:pt idx="7">
                  <c:v>32</c:v>
                </c:pt>
                <c:pt idx="8">
                  <c:v>30</c:v>
                </c:pt>
                <c:pt idx="9">
                  <c:v>25</c:v>
                </c:pt>
              </c:numCache>
            </c:numRef>
          </c:val>
          <c:extLst>
            <c:ext xmlns:c16="http://schemas.microsoft.com/office/drawing/2014/chart" uri="{C3380CC4-5D6E-409C-BE32-E72D297353CC}">
              <c16:uniqueId val="{00000000-E50B-4CED-B9D8-E23F4FB573A5}"/>
            </c:ext>
          </c:extLst>
        </c:ser>
        <c:dLbls>
          <c:showLegendKey val="0"/>
          <c:showVal val="0"/>
          <c:showCatName val="0"/>
          <c:showSerName val="0"/>
          <c:showPercent val="0"/>
          <c:showBubbleSize val="0"/>
        </c:dLbls>
        <c:gapWidth val="219"/>
        <c:overlap val="-27"/>
        <c:axId val="273922271"/>
        <c:axId val="273925151"/>
      </c:barChart>
      <c:catAx>
        <c:axId val="273922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de-DE"/>
          </a:p>
        </c:txPr>
        <c:crossAx val="273925151"/>
        <c:crosses val="autoZero"/>
        <c:auto val="1"/>
        <c:lblAlgn val="ctr"/>
        <c:lblOffset val="100"/>
        <c:noMultiLvlLbl val="0"/>
      </c:catAx>
      <c:valAx>
        <c:axId val="2739251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de-DE"/>
          </a:p>
        </c:txPr>
        <c:crossAx val="27392227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800"/>
      </a:pPr>
      <a:endParaRPr lang="de-DE"/>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overlay val="0"/>
      <c:spPr>
        <a:noFill/>
        <a:ln>
          <a:noFill/>
        </a:ln>
        <a:effectLst/>
      </c:spPr>
      <c:txPr>
        <a:bodyPr rot="0" spcFirstLastPara="1" vertOverflow="ellipsis" vert="horz" wrap="square" anchor="ctr" anchorCtr="1"/>
        <a:lstStyle/>
        <a:p>
          <a:pPr>
            <a:defRPr sz="96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strRef>
              <c:f>Sheet1!$D$56</c:f>
              <c:strCache>
                <c:ptCount val="1"/>
                <c:pt idx="0">
                  <c:v>Fehler im Code</c:v>
                </c:pt>
              </c:strCache>
            </c:strRef>
          </c:tx>
          <c:spPr>
            <a:solidFill>
              <a:schemeClr val="accent3"/>
            </a:solidFill>
            <a:ln>
              <a:noFill/>
            </a:ln>
            <a:effectLst/>
          </c:spPr>
          <c:invertIfNegative val="0"/>
          <c:cat>
            <c:strRef>
              <c:f>Sheet1!$E$53:$N$53</c:f>
              <c:strCache>
                <c:ptCount val="10"/>
                <c:pt idx="0">
                  <c:v>CodeLlama-7B</c:v>
                </c:pt>
                <c:pt idx="1">
                  <c:v>CodeLlama-13B</c:v>
                </c:pt>
                <c:pt idx="2">
                  <c:v>CodeLlama-34B</c:v>
                </c:pt>
                <c:pt idx="3">
                  <c:v>WizardLM-1.0</c:v>
                </c:pt>
                <c:pt idx="4">
                  <c:v>CodeLlama-34B-Instruct</c:v>
                </c:pt>
                <c:pt idx="5">
                  <c:v>CodeLlama-70B</c:v>
                </c:pt>
                <c:pt idx="6">
                  <c:v>Meta-Llama-3-70B-Instruct</c:v>
                </c:pt>
                <c:pt idx="7">
                  <c:v>GPT-3.5-turbo-0125</c:v>
                </c:pt>
                <c:pt idx="8">
                  <c:v>GPT-3.5-turbo-instruct</c:v>
                </c:pt>
                <c:pt idx="9">
                  <c:v>GPT-4o</c:v>
                </c:pt>
              </c:strCache>
            </c:strRef>
          </c:cat>
          <c:val>
            <c:numRef>
              <c:f>Sheet1!$E$56:$N$56</c:f>
              <c:numCache>
                <c:formatCode>General</c:formatCode>
                <c:ptCount val="10"/>
                <c:pt idx="0">
                  <c:v>0</c:v>
                </c:pt>
                <c:pt idx="1">
                  <c:v>4</c:v>
                </c:pt>
                <c:pt idx="2">
                  <c:v>6</c:v>
                </c:pt>
                <c:pt idx="3">
                  <c:v>11</c:v>
                </c:pt>
                <c:pt idx="4">
                  <c:v>21</c:v>
                </c:pt>
                <c:pt idx="5">
                  <c:v>10</c:v>
                </c:pt>
                <c:pt idx="6">
                  <c:v>7</c:v>
                </c:pt>
                <c:pt idx="7">
                  <c:v>2</c:v>
                </c:pt>
                <c:pt idx="8">
                  <c:v>7</c:v>
                </c:pt>
                <c:pt idx="9">
                  <c:v>2</c:v>
                </c:pt>
              </c:numCache>
            </c:numRef>
          </c:val>
          <c:extLst>
            <c:ext xmlns:c16="http://schemas.microsoft.com/office/drawing/2014/chart" uri="{C3380CC4-5D6E-409C-BE32-E72D297353CC}">
              <c16:uniqueId val="{00000000-FF44-48DE-A1BC-A68D085CEBBA}"/>
            </c:ext>
          </c:extLst>
        </c:ser>
        <c:dLbls>
          <c:showLegendKey val="0"/>
          <c:showVal val="0"/>
          <c:showCatName val="0"/>
          <c:showSerName val="0"/>
          <c:showPercent val="0"/>
          <c:showBubbleSize val="0"/>
        </c:dLbls>
        <c:gapWidth val="219"/>
        <c:overlap val="-27"/>
        <c:axId val="1025463263"/>
        <c:axId val="1025463743"/>
      </c:barChart>
      <c:catAx>
        <c:axId val="1025463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de-DE"/>
          </a:p>
        </c:txPr>
        <c:crossAx val="1025463743"/>
        <c:crosses val="autoZero"/>
        <c:auto val="1"/>
        <c:lblAlgn val="ctr"/>
        <c:lblOffset val="100"/>
        <c:noMultiLvlLbl val="0"/>
      </c:catAx>
      <c:valAx>
        <c:axId val="10254637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de-DE"/>
          </a:p>
        </c:txPr>
        <c:crossAx val="102546326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800"/>
      </a:pPr>
      <a:endParaRPr lang="de-DE"/>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overlay val="0"/>
      <c:spPr>
        <a:noFill/>
        <a:ln>
          <a:noFill/>
        </a:ln>
        <a:effectLst/>
      </c:spPr>
      <c:txPr>
        <a:bodyPr rot="0" spcFirstLastPara="1" vertOverflow="ellipsis" vert="horz" wrap="square" anchor="ctr" anchorCtr="1"/>
        <a:lstStyle/>
        <a:p>
          <a:pPr>
            <a:defRPr sz="96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strRef>
              <c:f>Sheet1!$D$57</c:f>
              <c:strCache>
                <c:ptCount val="1"/>
                <c:pt idx="0">
                  <c:v>Fehlender Code</c:v>
                </c:pt>
              </c:strCache>
            </c:strRef>
          </c:tx>
          <c:spPr>
            <a:solidFill>
              <a:schemeClr val="accent4"/>
            </a:solidFill>
            <a:ln>
              <a:noFill/>
            </a:ln>
            <a:effectLst/>
          </c:spPr>
          <c:invertIfNegative val="0"/>
          <c:cat>
            <c:strRef>
              <c:f>Sheet1!$E$53:$N$53</c:f>
              <c:strCache>
                <c:ptCount val="10"/>
                <c:pt idx="0">
                  <c:v>CodeLlama-7B</c:v>
                </c:pt>
                <c:pt idx="1">
                  <c:v>CodeLlama-13B</c:v>
                </c:pt>
                <c:pt idx="2">
                  <c:v>CodeLlama-34B</c:v>
                </c:pt>
                <c:pt idx="3">
                  <c:v>WizardLM-1.0</c:v>
                </c:pt>
                <c:pt idx="4">
                  <c:v>CodeLlama-34B-Instruct</c:v>
                </c:pt>
                <c:pt idx="5">
                  <c:v>CodeLlama-70B</c:v>
                </c:pt>
                <c:pt idx="6">
                  <c:v>Meta-Llama-3-70B-Instruct</c:v>
                </c:pt>
                <c:pt idx="7">
                  <c:v>GPT-3.5-turbo-0125</c:v>
                </c:pt>
                <c:pt idx="8">
                  <c:v>GPT-3.5-turbo-instruct</c:v>
                </c:pt>
                <c:pt idx="9">
                  <c:v>GPT-4o</c:v>
                </c:pt>
              </c:strCache>
            </c:strRef>
          </c:cat>
          <c:val>
            <c:numRef>
              <c:f>Sheet1!$E$57:$N$57</c:f>
              <c:numCache>
                <c:formatCode>General</c:formatCode>
                <c:ptCount val="10"/>
                <c:pt idx="0">
                  <c:v>51</c:v>
                </c:pt>
                <c:pt idx="1">
                  <c:v>41</c:v>
                </c:pt>
                <c:pt idx="2">
                  <c:v>21</c:v>
                </c:pt>
                <c:pt idx="3">
                  <c:v>0</c:v>
                </c:pt>
                <c:pt idx="4">
                  <c:v>9</c:v>
                </c:pt>
                <c:pt idx="5">
                  <c:v>0</c:v>
                </c:pt>
                <c:pt idx="6">
                  <c:v>0</c:v>
                </c:pt>
                <c:pt idx="7">
                  <c:v>0</c:v>
                </c:pt>
                <c:pt idx="8">
                  <c:v>0</c:v>
                </c:pt>
                <c:pt idx="9">
                  <c:v>0</c:v>
                </c:pt>
              </c:numCache>
            </c:numRef>
          </c:val>
          <c:extLst>
            <c:ext xmlns:c16="http://schemas.microsoft.com/office/drawing/2014/chart" uri="{C3380CC4-5D6E-409C-BE32-E72D297353CC}">
              <c16:uniqueId val="{00000000-3AB1-48BC-9FDF-4A71242969B6}"/>
            </c:ext>
          </c:extLst>
        </c:ser>
        <c:dLbls>
          <c:showLegendKey val="0"/>
          <c:showVal val="0"/>
          <c:showCatName val="0"/>
          <c:showSerName val="0"/>
          <c:showPercent val="0"/>
          <c:showBubbleSize val="0"/>
        </c:dLbls>
        <c:gapWidth val="219"/>
        <c:overlap val="-27"/>
        <c:axId val="447806687"/>
        <c:axId val="1025467583"/>
      </c:barChart>
      <c:catAx>
        <c:axId val="447806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de-DE"/>
          </a:p>
        </c:txPr>
        <c:crossAx val="1025467583"/>
        <c:crosses val="autoZero"/>
        <c:auto val="1"/>
        <c:lblAlgn val="ctr"/>
        <c:lblOffset val="100"/>
        <c:noMultiLvlLbl val="0"/>
      </c:catAx>
      <c:valAx>
        <c:axId val="10254675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de-DE"/>
          </a:p>
        </c:txPr>
        <c:crossAx val="44780668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800"/>
      </a:pPr>
      <a:endParaRPr lang="de-DE"/>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960" b="0" i="0" u="none" strike="noStrike" kern="1200" spc="0" baseline="0">
                <a:solidFill>
                  <a:schemeClr val="tx1">
                    <a:lumMod val="65000"/>
                    <a:lumOff val="35000"/>
                  </a:schemeClr>
                </a:solidFill>
                <a:latin typeface="+mn-lt"/>
                <a:ea typeface="+mn-ea"/>
                <a:cs typeface="+mn-cs"/>
              </a:defRPr>
            </a:pPr>
            <a:r>
              <a:rPr lang="de-DE"/>
              <a:t>Nicht ausführbarer Code</a:t>
            </a:r>
          </a:p>
        </c:rich>
      </c:tx>
      <c:overlay val="0"/>
      <c:spPr>
        <a:noFill/>
        <a:ln>
          <a:noFill/>
        </a:ln>
        <a:effectLst/>
      </c:spPr>
      <c:txPr>
        <a:bodyPr rot="0" spcFirstLastPara="1" vertOverflow="ellipsis" vert="horz" wrap="square" anchor="ctr" anchorCtr="1"/>
        <a:lstStyle/>
        <a:p>
          <a:pPr>
            <a:defRPr sz="96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stacked"/>
        <c:varyColors val="0"/>
        <c:ser>
          <c:idx val="0"/>
          <c:order val="0"/>
          <c:tx>
            <c:strRef>
              <c:f>Sheet1!$D$56</c:f>
              <c:strCache>
                <c:ptCount val="1"/>
                <c:pt idx="0">
                  <c:v>Fehler im Code</c:v>
                </c:pt>
              </c:strCache>
            </c:strRef>
          </c:tx>
          <c:spPr>
            <a:solidFill>
              <a:schemeClr val="accent1"/>
            </a:solidFill>
            <a:ln>
              <a:noFill/>
            </a:ln>
            <a:effectLst/>
          </c:spPr>
          <c:invertIfNegative val="0"/>
          <c:cat>
            <c:strRef>
              <c:f>Sheet1!$E$53:$N$53</c:f>
              <c:strCache>
                <c:ptCount val="10"/>
                <c:pt idx="0">
                  <c:v>CodeLlama-7B</c:v>
                </c:pt>
                <c:pt idx="1">
                  <c:v>CodeLlama-13B</c:v>
                </c:pt>
                <c:pt idx="2">
                  <c:v>CodeLlama-34B</c:v>
                </c:pt>
                <c:pt idx="3">
                  <c:v>WizardLM-1.0</c:v>
                </c:pt>
                <c:pt idx="4">
                  <c:v>CodeLlama-34B-Instruct</c:v>
                </c:pt>
                <c:pt idx="5">
                  <c:v>CodeLlama-70B</c:v>
                </c:pt>
                <c:pt idx="6">
                  <c:v>Meta-Llama-3-70B-Instruct</c:v>
                </c:pt>
                <c:pt idx="7">
                  <c:v>GPT-3.5-turbo-0125</c:v>
                </c:pt>
                <c:pt idx="8">
                  <c:v>GPT-3.5-turbo-instruct</c:v>
                </c:pt>
                <c:pt idx="9">
                  <c:v>GPT-4o</c:v>
                </c:pt>
              </c:strCache>
            </c:strRef>
          </c:cat>
          <c:val>
            <c:numRef>
              <c:f>Sheet1!$E$56:$N$56</c:f>
              <c:numCache>
                <c:formatCode>General</c:formatCode>
                <c:ptCount val="10"/>
                <c:pt idx="0">
                  <c:v>0</c:v>
                </c:pt>
                <c:pt idx="1">
                  <c:v>4</c:v>
                </c:pt>
                <c:pt idx="2">
                  <c:v>6</c:v>
                </c:pt>
                <c:pt idx="3">
                  <c:v>11</c:v>
                </c:pt>
                <c:pt idx="4">
                  <c:v>21</c:v>
                </c:pt>
                <c:pt idx="5">
                  <c:v>10</c:v>
                </c:pt>
                <c:pt idx="6">
                  <c:v>7</c:v>
                </c:pt>
                <c:pt idx="7">
                  <c:v>2</c:v>
                </c:pt>
                <c:pt idx="8">
                  <c:v>7</c:v>
                </c:pt>
                <c:pt idx="9">
                  <c:v>2</c:v>
                </c:pt>
              </c:numCache>
            </c:numRef>
          </c:val>
          <c:extLst>
            <c:ext xmlns:c16="http://schemas.microsoft.com/office/drawing/2014/chart" uri="{C3380CC4-5D6E-409C-BE32-E72D297353CC}">
              <c16:uniqueId val="{00000000-EAF2-495A-A6EC-18242496CBE0}"/>
            </c:ext>
          </c:extLst>
        </c:ser>
        <c:ser>
          <c:idx val="1"/>
          <c:order val="1"/>
          <c:tx>
            <c:strRef>
              <c:f>Sheet1!$D$57</c:f>
              <c:strCache>
                <c:ptCount val="1"/>
                <c:pt idx="0">
                  <c:v>Fehlender Code</c:v>
                </c:pt>
              </c:strCache>
            </c:strRef>
          </c:tx>
          <c:spPr>
            <a:solidFill>
              <a:schemeClr val="accent2"/>
            </a:solidFill>
            <a:ln>
              <a:noFill/>
            </a:ln>
            <a:effectLst/>
          </c:spPr>
          <c:invertIfNegative val="0"/>
          <c:cat>
            <c:strRef>
              <c:f>Sheet1!$E$53:$N$53</c:f>
              <c:strCache>
                <c:ptCount val="10"/>
                <c:pt idx="0">
                  <c:v>CodeLlama-7B</c:v>
                </c:pt>
                <c:pt idx="1">
                  <c:v>CodeLlama-13B</c:v>
                </c:pt>
                <c:pt idx="2">
                  <c:v>CodeLlama-34B</c:v>
                </c:pt>
                <c:pt idx="3">
                  <c:v>WizardLM-1.0</c:v>
                </c:pt>
                <c:pt idx="4">
                  <c:v>CodeLlama-34B-Instruct</c:v>
                </c:pt>
                <c:pt idx="5">
                  <c:v>CodeLlama-70B</c:v>
                </c:pt>
                <c:pt idx="6">
                  <c:v>Meta-Llama-3-70B-Instruct</c:v>
                </c:pt>
                <c:pt idx="7">
                  <c:v>GPT-3.5-turbo-0125</c:v>
                </c:pt>
                <c:pt idx="8">
                  <c:v>GPT-3.5-turbo-instruct</c:v>
                </c:pt>
                <c:pt idx="9">
                  <c:v>GPT-4o</c:v>
                </c:pt>
              </c:strCache>
            </c:strRef>
          </c:cat>
          <c:val>
            <c:numRef>
              <c:f>Sheet1!$E$57:$N$57</c:f>
              <c:numCache>
                <c:formatCode>General</c:formatCode>
                <c:ptCount val="10"/>
                <c:pt idx="0">
                  <c:v>51</c:v>
                </c:pt>
                <c:pt idx="1">
                  <c:v>41</c:v>
                </c:pt>
                <c:pt idx="2">
                  <c:v>21</c:v>
                </c:pt>
                <c:pt idx="3">
                  <c:v>0</c:v>
                </c:pt>
                <c:pt idx="4">
                  <c:v>9</c:v>
                </c:pt>
                <c:pt idx="5">
                  <c:v>0</c:v>
                </c:pt>
                <c:pt idx="6">
                  <c:v>0</c:v>
                </c:pt>
                <c:pt idx="7">
                  <c:v>0</c:v>
                </c:pt>
                <c:pt idx="8">
                  <c:v>0</c:v>
                </c:pt>
                <c:pt idx="9">
                  <c:v>0</c:v>
                </c:pt>
              </c:numCache>
            </c:numRef>
          </c:val>
          <c:extLst>
            <c:ext xmlns:c16="http://schemas.microsoft.com/office/drawing/2014/chart" uri="{C3380CC4-5D6E-409C-BE32-E72D297353CC}">
              <c16:uniqueId val="{00000001-EAF2-495A-A6EC-18242496CBE0}"/>
            </c:ext>
          </c:extLst>
        </c:ser>
        <c:dLbls>
          <c:showLegendKey val="0"/>
          <c:showVal val="0"/>
          <c:showCatName val="0"/>
          <c:showSerName val="0"/>
          <c:showPercent val="0"/>
          <c:showBubbleSize val="0"/>
        </c:dLbls>
        <c:gapWidth val="150"/>
        <c:overlap val="100"/>
        <c:axId val="1042335871"/>
        <c:axId val="1042336831"/>
      </c:barChart>
      <c:catAx>
        <c:axId val="1042335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de-DE"/>
          </a:p>
        </c:txPr>
        <c:crossAx val="1042336831"/>
        <c:crosses val="autoZero"/>
        <c:auto val="1"/>
        <c:lblAlgn val="ctr"/>
        <c:lblOffset val="100"/>
        <c:noMultiLvlLbl val="0"/>
      </c:catAx>
      <c:valAx>
        <c:axId val="10423368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de-DE"/>
          </a:p>
        </c:txPr>
        <c:crossAx val="10423358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800"/>
      </a:pPr>
      <a:endParaRPr lang="de-DE"/>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overlay val="0"/>
      <c:spPr>
        <a:noFill/>
        <a:ln>
          <a:noFill/>
        </a:ln>
        <a:effectLst/>
      </c:spPr>
      <c:txPr>
        <a:bodyPr rot="0" spcFirstLastPara="1" vertOverflow="ellipsis" vert="horz" wrap="square" anchor="ctr" anchorCtr="1"/>
        <a:lstStyle/>
        <a:p>
          <a:pPr>
            <a:defRPr sz="96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strRef>
              <c:f>Sheet1!$D$59</c:f>
              <c:strCache>
                <c:ptCount val="1"/>
                <c:pt idx="0">
                  <c:v>Falsche Antwort Quote</c:v>
                </c:pt>
              </c:strCache>
            </c:strRef>
          </c:tx>
          <c:spPr>
            <a:solidFill>
              <a:schemeClr val="accent2"/>
            </a:solidFill>
            <a:ln>
              <a:noFill/>
            </a:ln>
            <a:effectLst/>
          </c:spPr>
          <c:invertIfNegative val="0"/>
          <c:cat>
            <c:strRef>
              <c:f>Sheet1!$E$53:$N$53</c:f>
              <c:strCache>
                <c:ptCount val="10"/>
                <c:pt idx="0">
                  <c:v>CodeLlama-7B</c:v>
                </c:pt>
                <c:pt idx="1">
                  <c:v>CodeLlama-13B</c:v>
                </c:pt>
                <c:pt idx="2">
                  <c:v>CodeLlama-34B</c:v>
                </c:pt>
                <c:pt idx="3">
                  <c:v>WizardLM-1.0</c:v>
                </c:pt>
                <c:pt idx="4">
                  <c:v>CodeLlama-34B-Instruct</c:v>
                </c:pt>
                <c:pt idx="5">
                  <c:v>CodeLlama-70B</c:v>
                </c:pt>
                <c:pt idx="6">
                  <c:v>Meta-Llama-3-70B-Instruct</c:v>
                </c:pt>
                <c:pt idx="7">
                  <c:v>GPT-3.5-turbo-0125</c:v>
                </c:pt>
                <c:pt idx="8">
                  <c:v>GPT-3.5-turbo-instruct</c:v>
                </c:pt>
                <c:pt idx="9">
                  <c:v>GPT-4o</c:v>
                </c:pt>
              </c:strCache>
            </c:strRef>
          </c:cat>
          <c:val>
            <c:numRef>
              <c:f>Sheet1!$E$59:$N$59</c:f>
              <c:numCache>
                <c:formatCode>0.00%</c:formatCode>
                <c:ptCount val="10"/>
                <c:pt idx="0">
                  <c:v>1</c:v>
                </c:pt>
                <c:pt idx="1">
                  <c:v>0.83333333333333337</c:v>
                </c:pt>
                <c:pt idx="2">
                  <c:v>0.79166666666666663</c:v>
                </c:pt>
                <c:pt idx="3">
                  <c:v>0.875</c:v>
                </c:pt>
                <c:pt idx="4">
                  <c:v>0.80952380952380953</c:v>
                </c:pt>
                <c:pt idx="5">
                  <c:v>0.78048780487804881</c:v>
                </c:pt>
                <c:pt idx="6">
                  <c:v>0.61363636363636365</c:v>
                </c:pt>
                <c:pt idx="7">
                  <c:v>0.65306122448979587</c:v>
                </c:pt>
                <c:pt idx="8">
                  <c:v>0.68181818181818177</c:v>
                </c:pt>
                <c:pt idx="9">
                  <c:v>0.51020408163265307</c:v>
                </c:pt>
              </c:numCache>
            </c:numRef>
          </c:val>
          <c:extLst>
            <c:ext xmlns:c16="http://schemas.microsoft.com/office/drawing/2014/chart" uri="{C3380CC4-5D6E-409C-BE32-E72D297353CC}">
              <c16:uniqueId val="{00000000-4919-49D6-97D7-86F0DF55307E}"/>
            </c:ext>
          </c:extLst>
        </c:ser>
        <c:dLbls>
          <c:showLegendKey val="0"/>
          <c:showVal val="0"/>
          <c:showCatName val="0"/>
          <c:showSerName val="0"/>
          <c:showPercent val="0"/>
          <c:showBubbleSize val="0"/>
        </c:dLbls>
        <c:gapWidth val="219"/>
        <c:overlap val="-27"/>
        <c:axId val="1105602159"/>
        <c:axId val="1105601199"/>
      </c:barChart>
      <c:catAx>
        <c:axId val="1105602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de-DE"/>
          </a:p>
        </c:txPr>
        <c:crossAx val="1105601199"/>
        <c:crosses val="autoZero"/>
        <c:auto val="1"/>
        <c:lblAlgn val="ctr"/>
        <c:lblOffset val="100"/>
        <c:noMultiLvlLbl val="0"/>
      </c:catAx>
      <c:valAx>
        <c:axId val="11056011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de-DE"/>
          </a:p>
        </c:txPr>
        <c:crossAx val="110560215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800"/>
      </a:pPr>
      <a:endParaRPr lang="de-D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withinLinear" id="18">
  <a:schemeClr val="accent5"/>
</cs:colorStyle>
</file>

<file path=xl/charts/colors15.xml><?xml version="1.0" encoding="utf-8"?>
<cs:colorStyle xmlns:cs="http://schemas.microsoft.com/office/drawing/2012/chartStyle" xmlns:a="http://schemas.openxmlformats.org/drawingml/2006/main" meth="withinLinear" id="16">
  <a:schemeClr val="accent3"/>
</cs:colorStyle>
</file>

<file path=xl/charts/colors16.xml><?xml version="1.0" encoding="utf-8"?>
<cs:colorStyle xmlns:cs="http://schemas.microsoft.com/office/drawing/2012/chartStyle" xmlns:a="http://schemas.openxmlformats.org/drawingml/2006/main" meth="withinLinear" id="17">
  <a:schemeClr val="accent4"/>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 Type="http://schemas.openxmlformats.org/officeDocument/2006/relationships/chart" Target="../charts/chart2.xml"/><Relationship Id="rId16" Type="http://schemas.openxmlformats.org/officeDocument/2006/relationships/chart" Target="../charts/chart16.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editAs="absolute">
    <xdr:from>
      <xdr:col>18</xdr:col>
      <xdr:colOff>379254</xdr:colOff>
      <xdr:row>60</xdr:row>
      <xdr:rowOff>166152</xdr:rowOff>
    </xdr:from>
    <xdr:to>
      <xdr:col>26</xdr:col>
      <xdr:colOff>496598</xdr:colOff>
      <xdr:row>77</xdr:row>
      <xdr:rowOff>59652</xdr:rowOff>
    </xdr:to>
    <xdr:graphicFrame macro="">
      <xdr:nvGraphicFramePr>
        <xdr:cNvPr id="8" name="Chart 7">
          <a:extLst>
            <a:ext uri="{FF2B5EF4-FFF2-40B4-BE49-F238E27FC236}">
              <a16:creationId xmlns:a16="http://schemas.microsoft.com/office/drawing/2014/main" id="{015E16C1-B58D-7D6C-8A25-F4A7B2C570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26</xdr:col>
      <xdr:colOff>543194</xdr:colOff>
      <xdr:row>60</xdr:row>
      <xdr:rowOff>146287</xdr:rowOff>
    </xdr:from>
    <xdr:to>
      <xdr:col>35</xdr:col>
      <xdr:colOff>138227</xdr:colOff>
      <xdr:row>77</xdr:row>
      <xdr:rowOff>39787</xdr:rowOff>
    </xdr:to>
    <xdr:graphicFrame macro="">
      <xdr:nvGraphicFramePr>
        <xdr:cNvPr id="9" name="Chart 8">
          <a:extLst>
            <a:ext uri="{FF2B5EF4-FFF2-40B4-BE49-F238E27FC236}">
              <a16:creationId xmlns:a16="http://schemas.microsoft.com/office/drawing/2014/main" id="{567A9500-153C-13DE-1AE8-269B6EBD8C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18</xdr:col>
      <xdr:colOff>391479</xdr:colOff>
      <xdr:row>77</xdr:row>
      <xdr:rowOff>99935</xdr:rowOff>
    </xdr:from>
    <xdr:to>
      <xdr:col>26</xdr:col>
      <xdr:colOff>508823</xdr:colOff>
      <xdr:row>93</xdr:row>
      <xdr:rowOff>183935</xdr:rowOff>
    </xdr:to>
    <xdr:graphicFrame macro="">
      <xdr:nvGraphicFramePr>
        <xdr:cNvPr id="10" name="Chart 9">
          <a:extLst>
            <a:ext uri="{FF2B5EF4-FFF2-40B4-BE49-F238E27FC236}">
              <a16:creationId xmlns:a16="http://schemas.microsoft.com/office/drawing/2014/main" id="{BEE3DB95-3689-240D-F6B5-0A80A59C41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26</xdr:col>
      <xdr:colOff>531916</xdr:colOff>
      <xdr:row>77</xdr:row>
      <xdr:rowOff>75341</xdr:rowOff>
    </xdr:from>
    <xdr:to>
      <xdr:col>35</xdr:col>
      <xdr:colOff>120764</xdr:colOff>
      <xdr:row>93</xdr:row>
      <xdr:rowOff>159341</xdr:rowOff>
    </xdr:to>
    <xdr:graphicFrame macro="">
      <xdr:nvGraphicFramePr>
        <xdr:cNvPr id="11" name="Chart 10">
          <a:extLst>
            <a:ext uri="{FF2B5EF4-FFF2-40B4-BE49-F238E27FC236}">
              <a16:creationId xmlns:a16="http://schemas.microsoft.com/office/drawing/2014/main" id="{5CAB16E5-191D-D4AE-B81D-E855F87F20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18</xdr:col>
      <xdr:colOff>379108</xdr:colOff>
      <xdr:row>94</xdr:row>
      <xdr:rowOff>72284</xdr:rowOff>
    </xdr:from>
    <xdr:to>
      <xdr:col>26</xdr:col>
      <xdr:colOff>503873</xdr:colOff>
      <xdr:row>110</xdr:row>
      <xdr:rowOff>156284</xdr:rowOff>
    </xdr:to>
    <xdr:graphicFrame macro="">
      <xdr:nvGraphicFramePr>
        <xdr:cNvPr id="12" name="Chart 11">
          <a:extLst>
            <a:ext uri="{FF2B5EF4-FFF2-40B4-BE49-F238E27FC236}">
              <a16:creationId xmlns:a16="http://schemas.microsoft.com/office/drawing/2014/main" id="{EA941834-24D7-D246-F958-22E89F58DE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26</xdr:col>
      <xdr:colOff>559202</xdr:colOff>
      <xdr:row>94</xdr:row>
      <xdr:rowOff>78615</xdr:rowOff>
    </xdr:from>
    <xdr:to>
      <xdr:col>35</xdr:col>
      <xdr:colOff>148049</xdr:colOff>
      <xdr:row>110</xdr:row>
      <xdr:rowOff>162615</xdr:rowOff>
    </xdr:to>
    <xdr:graphicFrame macro="">
      <xdr:nvGraphicFramePr>
        <xdr:cNvPr id="13" name="Chart 12">
          <a:extLst>
            <a:ext uri="{FF2B5EF4-FFF2-40B4-BE49-F238E27FC236}">
              <a16:creationId xmlns:a16="http://schemas.microsoft.com/office/drawing/2014/main" id="{C794A768-99C2-7285-4055-9CBBAB94B1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absolute">
    <xdr:from>
      <xdr:col>18</xdr:col>
      <xdr:colOff>392717</xdr:colOff>
      <xdr:row>111</xdr:row>
      <xdr:rowOff>16255</xdr:rowOff>
    </xdr:from>
    <xdr:to>
      <xdr:col>26</xdr:col>
      <xdr:colOff>517482</xdr:colOff>
      <xdr:row>127</xdr:row>
      <xdr:rowOff>100255</xdr:rowOff>
    </xdr:to>
    <xdr:graphicFrame macro="">
      <xdr:nvGraphicFramePr>
        <xdr:cNvPr id="14" name="Chart 13">
          <a:extLst>
            <a:ext uri="{FF2B5EF4-FFF2-40B4-BE49-F238E27FC236}">
              <a16:creationId xmlns:a16="http://schemas.microsoft.com/office/drawing/2014/main" id="{515E0777-B709-0F94-059D-CAB898B9D9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absolute">
    <xdr:from>
      <xdr:col>26</xdr:col>
      <xdr:colOff>590054</xdr:colOff>
      <xdr:row>111</xdr:row>
      <xdr:rowOff>12691</xdr:rowOff>
    </xdr:from>
    <xdr:to>
      <xdr:col>35</xdr:col>
      <xdr:colOff>178901</xdr:colOff>
      <xdr:row>127</xdr:row>
      <xdr:rowOff>96691</xdr:rowOff>
    </xdr:to>
    <xdr:graphicFrame macro="">
      <xdr:nvGraphicFramePr>
        <xdr:cNvPr id="15" name="Chart 14">
          <a:extLst>
            <a:ext uri="{FF2B5EF4-FFF2-40B4-BE49-F238E27FC236}">
              <a16:creationId xmlns:a16="http://schemas.microsoft.com/office/drawing/2014/main" id="{37F000F6-0DB8-E447-59E7-C0A1E82844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absolute">
    <xdr:from>
      <xdr:col>18</xdr:col>
      <xdr:colOff>406324</xdr:colOff>
      <xdr:row>127</xdr:row>
      <xdr:rowOff>155528</xdr:rowOff>
    </xdr:from>
    <xdr:to>
      <xdr:col>26</xdr:col>
      <xdr:colOff>523885</xdr:colOff>
      <xdr:row>144</xdr:row>
      <xdr:rowOff>49028</xdr:rowOff>
    </xdr:to>
    <xdr:graphicFrame macro="">
      <xdr:nvGraphicFramePr>
        <xdr:cNvPr id="16" name="Chart 15">
          <a:extLst>
            <a:ext uri="{FF2B5EF4-FFF2-40B4-BE49-F238E27FC236}">
              <a16:creationId xmlns:a16="http://schemas.microsoft.com/office/drawing/2014/main" id="{EA2EB3A8-FEF0-40EF-90B1-5785E25EEE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absolute">
    <xdr:from>
      <xdr:col>26</xdr:col>
      <xdr:colOff>603661</xdr:colOff>
      <xdr:row>127</xdr:row>
      <xdr:rowOff>176703</xdr:rowOff>
    </xdr:from>
    <xdr:to>
      <xdr:col>35</xdr:col>
      <xdr:colOff>198693</xdr:colOff>
      <xdr:row>144</xdr:row>
      <xdr:rowOff>70203</xdr:rowOff>
    </xdr:to>
    <xdr:graphicFrame macro="">
      <xdr:nvGraphicFramePr>
        <xdr:cNvPr id="17" name="Chart 16">
          <a:extLst>
            <a:ext uri="{FF2B5EF4-FFF2-40B4-BE49-F238E27FC236}">
              <a16:creationId xmlns:a16="http://schemas.microsoft.com/office/drawing/2014/main" id="{CFB86B71-5205-691C-891E-C8819938C1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8</xdr:col>
      <xdr:colOff>448515</xdr:colOff>
      <xdr:row>111</xdr:row>
      <xdr:rowOff>171170</xdr:rowOff>
    </xdr:from>
    <xdr:to>
      <xdr:col>17</xdr:col>
      <xdr:colOff>42456</xdr:colOff>
      <xdr:row>128</xdr:row>
      <xdr:rowOff>64670</xdr:rowOff>
    </xdr:to>
    <xdr:graphicFrame macro="">
      <xdr:nvGraphicFramePr>
        <xdr:cNvPr id="2" name="Chart 1">
          <a:extLst>
            <a:ext uri="{FF2B5EF4-FFF2-40B4-BE49-F238E27FC236}">
              <a16:creationId xmlns:a16="http://schemas.microsoft.com/office/drawing/2014/main" id="{02DFDAD8-8F0B-E94F-B716-2B587A33976B}"/>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fLocksWithSheet="0"/>
  </xdr:twoCellAnchor>
  <xdr:twoCellAnchor>
    <xdr:from>
      <xdr:col>0</xdr:col>
      <xdr:colOff>162484</xdr:colOff>
      <xdr:row>112</xdr:row>
      <xdr:rowOff>14286</xdr:rowOff>
    </xdr:from>
    <xdr:to>
      <xdr:col>8</xdr:col>
      <xdr:colOff>339131</xdr:colOff>
      <xdr:row>128</xdr:row>
      <xdr:rowOff>98286</xdr:rowOff>
    </xdr:to>
    <xdr:graphicFrame macro="">
      <xdr:nvGraphicFramePr>
        <xdr:cNvPr id="3" name="Chart 2">
          <a:extLst>
            <a:ext uri="{FF2B5EF4-FFF2-40B4-BE49-F238E27FC236}">
              <a16:creationId xmlns:a16="http://schemas.microsoft.com/office/drawing/2014/main" id="{A3F52768-0809-8B6F-23FB-316575DFFE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absolute">
    <xdr:from>
      <xdr:col>0</xdr:col>
      <xdr:colOff>145677</xdr:colOff>
      <xdr:row>61</xdr:row>
      <xdr:rowOff>146795</xdr:rowOff>
    </xdr:from>
    <xdr:to>
      <xdr:col>8</xdr:col>
      <xdr:colOff>329528</xdr:colOff>
      <xdr:row>78</xdr:row>
      <xdr:rowOff>40295</xdr:rowOff>
    </xdr:to>
    <xdr:graphicFrame macro="">
      <xdr:nvGraphicFramePr>
        <xdr:cNvPr id="4" name="Chart 3">
          <a:extLst>
            <a:ext uri="{FF2B5EF4-FFF2-40B4-BE49-F238E27FC236}">
              <a16:creationId xmlns:a16="http://schemas.microsoft.com/office/drawing/2014/main" id="{7957B750-3FC5-C86E-4A55-220F623F3D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absolute">
    <xdr:from>
      <xdr:col>8</xdr:col>
      <xdr:colOff>433029</xdr:colOff>
      <xdr:row>61</xdr:row>
      <xdr:rowOff>146798</xdr:rowOff>
    </xdr:from>
    <xdr:to>
      <xdr:col>17</xdr:col>
      <xdr:colOff>26970</xdr:colOff>
      <xdr:row>78</xdr:row>
      <xdr:rowOff>40298</xdr:rowOff>
    </xdr:to>
    <xdr:graphicFrame macro="">
      <xdr:nvGraphicFramePr>
        <xdr:cNvPr id="18" name="Chart 17">
          <a:extLst>
            <a:ext uri="{FF2B5EF4-FFF2-40B4-BE49-F238E27FC236}">
              <a16:creationId xmlns:a16="http://schemas.microsoft.com/office/drawing/2014/main" id="{0269C7BD-D90F-71A9-5A21-8ACC9927C2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absolute">
    <xdr:from>
      <xdr:col>0</xdr:col>
      <xdr:colOff>145677</xdr:colOff>
      <xdr:row>78</xdr:row>
      <xdr:rowOff>57150</xdr:rowOff>
    </xdr:from>
    <xdr:to>
      <xdr:col>8</xdr:col>
      <xdr:colOff>322324</xdr:colOff>
      <xdr:row>94</xdr:row>
      <xdr:rowOff>141150</xdr:rowOff>
    </xdr:to>
    <xdr:graphicFrame macro="">
      <xdr:nvGraphicFramePr>
        <xdr:cNvPr id="19" name="Chart 18">
          <a:extLst>
            <a:ext uri="{FF2B5EF4-FFF2-40B4-BE49-F238E27FC236}">
              <a16:creationId xmlns:a16="http://schemas.microsoft.com/office/drawing/2014/main" id="{D332DEB4-98A9-9A6D-1A73-25D3D9C157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absolute">
    <xdr:from>
      <xdr:col>8</xdr:col>
      <xdr:colOff>421822</xdr:colOff>
      <xdr:row>78</xdr:row>
      <xdr:rowOff>68355</xdr:rowOff>
    </xdr:from>
    <xdr:to>
      <xdr:col>17</xdr:col>
      <xdr:colOff>15763</xdr:colOff>
      <xdr:row>94</xdr:row>
      <xdr:rowOff>152355</xdr:rowOff>
    </xdr:to>
    <xdr:graphicFrame macro="">
      <xdr:nvGraphicFramePr>
        <xdr:cNvPr id="20" name="Chart 19">
          <a:extLst>
            <a:ext uri="{FF2B5EF4-FFF2-40B4-BE49-F238E27FC236}">
              <a16:creationId xmlns:a16="http://schemas.microsoft.com/office/drawing/2014/main" id="{CE462B74-9B5E-5D44-0BB9-B8BB533010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absolute">
    <xdr:from>
      <xdr:col>0</xdr:col>
      <xdr:colOff>145676</xdr:colOff>
      <xdr:row>95</xdr:row>
      <xdr:rowOff>1120</xdr:rowOff>
    </xdr:from>
    <xdr:to>
      <xdr:col>8</xdr:col>
      <xdr:colOff>322323</xdr:colOff>
      <xdr:row>111</xdr:row>
      <xdr:rowOff>85120</xdr:rowOff>
    </xdr:to>
    <xdr:graphicFrame macro="">
      <xdr:nvGraphicFramePr>
        <xdr:cNvPr id="21" name="Chart 20">
          <a:extLst>
            <a:ext uri="{FF2B5EF4-FFF2-40B4-BE49-F238E27FC236}">
              <a16:creationId xmlns:a16="http://schemas.microsoft.com/office/drawing/2014/main" id="{51599E6E-C54D-1F02-BBB2-0149664731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editAs="absolute">
    <xdr:from>
      <xdr:col>8</xdr:col>
      <xdr:colOff>403412</xdr:colOff>
      <xdr:row>95</xdr:row>
      <xdr:rowOff>12326</xdr:rowOff>
    </xdr:from>
    <xdr:to>
      <xdr:col>16</xdr:col>
      <xdr:colOff>602471</xdr:colOff>
      <xdr:row>111</xdr:row>
      <xdr:rowOff>96326</xdr:rowOff>
    </xdr:to>
    <xdr:graphicFrame macro="">
      <xdr:nvGraphicFramePr>
        <xdr:cNvPr id="22" name="Chart 21">
          <a:extLst>
            <a:ext uri="{FF2B5EF4-FFF2-40B4-BE49-F238E27FC236}">
              <a16:creationId xmlns:a16="http://schemas.microsoft.com/office/drawing/2014/main" id="{123414A4-D3CA-3855-97A7-D42AED6CF9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wsDr>
</file>

<file path=xl/theme/theme1.xml><?xml version="1.0" encoding="utf-8"?>
<a:theme xmlns:a="http://schemas.openxmlformats.org/drawingml/2006/main" name="Office Theme">
  <a:themeElements>
    <a:clrScheme name="For Saving">
      <a:dk1>
        <a:sysClr val="windowText" lastClr="000000"/>
      </a:dk1>
      <a:lt1>
        <a:sysClr val="window" lastClr="FFFFFF"/>
      </a:lt1>
      <a:dk2>
        <a:srgbClr val="44546A"/>
      </a:dk2>
      <a:lt2>
        <a:srgbClr val="E7E6E6"/>
      </a:lt2>
      <a:accent1>
        <a:srgbClr val="00B050"/>
      </a:accent1>
      <a:accent2>
        <a:srgbClr val="FF0000"/>
      </a:accent2>
      <a:accent3>
        <a:srgbClr val="FFC000"/>
      </a:accent3>
      <a:accent4>
        <a:srgbClr val="00B0F0"/>
      </a:accent4>
      <a:accent5>
        <a:srgbClr val="FF0000"/>
      </a:accent5>
      <a:accent6>
        <a:srgbClr val="2F5496"/>
      </a:accent6>
      <a:hlink>
        <a:srgbClr val="C490AA"/>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61"/>
  <sheetViews>
    <sheetView tabSelected="1" topLeftCell="K38" zoomScale="55" zoomScaleNormal="55" workbookViewId="0">
      <selection activeCell="U57" sqref="U57"/>
    </sheetView>
  </sheetViews>
  <sheetFormatPr defaultRowHeight="15" x14ac:dyDescent="0.25"/>
  <cols>
    <col min="1" max="1" width="9.28515625" customWidth="1"/>
    <col min="3" max="3" width="9.28515625" customWidth="1"/>
    <col min="4" max="4" width="9.140625" customWidth="1"/>
    <col min="6" max="8" width="9.140625" customWidth="1"/>
    <col min="10" max="10" width="9.140625" customWidth="1"/>
    <col min="12" max="12" width="9.140625" customWidth="1"/>
    <col min="14" max="14" width="9.140625" customWidth="1"/>
    <col min="16" max="16" width="9.140625" customWidth="1"/>
    <col min="18" max="18" width="9.140625" customWidth="1"/>
    <col min="20" max="20" width="9.140625" customWidth="1"/>
    <col min="22" max="23" width="9.140625" customWidth="1"/>
    <col min="24" max="24" width="9.7109375" customWidth="1"/>
    <col min="25" max="25" width="10.28515625" customWidth="1"/>
  </cols>
  <sheetData>
    <row r="1" spans="1:27" x14ac:dyDescent="0.25">
      <c r="A1" t="s">
        <v>0</v>
      </c>
      <c r="B1" t="s">
        <v>1</v>
      </c>
      <c r="C1" t="s">
        <v>2</v>
      </c>
      <c r="D1" t="s">
        <v>319</v>
      </c>
      <c r="E1" t="s">
        <v>4</v>
      </c>
      <c r="F1" t="s">
        <v>6</v>
      </c>
      <c r="G1" t="s">
        <v>4</v>
      </c>
      <c r="H1" t="s">
        <v>5</v>
      </c>
      <c r="I1" t="s">
        <v>4</v>
      </c>
      <c r="J1" t="s">
        <v>3</v>
      </c>
      <c r="K1" t="s">
        <v>4</v>
      </c>
      <c r="L1" t="s">
        <v>9</v>
      </c>
      <c r="M1" t="s">
        <v>4</v>
      </c>
      <c r="N1" t="s">
        <v>7</v>
      </c>
      <c r="O1" t="s">
        <v>4</v>
      </c>
      <c r="P1" t="s">
        <v>8</v>
      </c>
      <c r="Q1" t="s">
        <v>4</v>
      </c>
      <c r="R1" t="s">
        <v>10</v>
      </c>
      <c r="S1" t="s">
        <v>4</v>
      </c>
      <c r="T1" t="s">
        <v>11</v>
      </c>
      <c r="U1" t="s">
        <v>4</v>
      </c>
      <c r="V1" t="s">
        <v>12</v>
      </c>
      <c r="W1" t="s">
        <v>4</v>
      </c>
      <c r="Y1" t="s">
        <v>318</v>
      </c>
      <c r="Z1" t="s">
        <v>327</v>
      </c>
    </row>
    <row r="2" spans="1:27" x14ac:dyDescent="0.25">
      <c r="A2" t="s">
        <v>13</v>
      </c>
      <c r="B2" t="s">
        <v>14</v>
      </c>
      <c r="C2" t="s">
        <v>15</v>
      </c>
      <c r="D2" s="8" t="s">
        <v>328</v>
      </c>
      <c r="E2" s="1">
        <v>0</v>
      </c>
      <c r="F2" s="8" t="s">
        <v>329</v>
      </c>
      <c r="G2" s="1">
        <v>0</v>
      </c>
      <c r="H2" t="s">
        <v>17</v>
      </c>
      <c r="I2" s="1">
        <v>0</v>
      </c>
      <c r="J2" t="s">
        <v>16</v>
      </c>
      <c r="K2" s="1">
        <v>0</v>
      </c>
      <c r="L2" t="s">
        <v>20</v>
      </c>
      <c r="M2" s="2">
        <v>1</v>
      </c>
      <c r="N2" t="s">
        <v>18</v>
      </c>
      <c r="O2" s="2">
        <v>1</v>
      </c>
      <c r="P2" t="s">
        <v>19</v>
      </c>
      <c r="Q2" s="2">
        <v>1</v>
      </c>
      <c r="R2" t="s">
        <v>21</v>
      </c>
      <c r="S2" s="2">
        <v>1</v>
      </c>
      <c r="T2" t="s">
        <v>22</v>
      </c>
      <c r="U2" s="1">
        <v>0</v>
      </c>
      <c r="V2" t="s">
        <v>23</v>
      </c>
      <c r="W2" s="2">
        <v>1</v>
      </c>
      <c r="Y2">
        <f t="shared" ref="Y2:Y33" si="0">E2+G2+I2+K2+M2+O2+Q2+S2+U2+W2</f>
        <v>5</v>
      </c>
      <c r="Z2" s="3">
        <f>Y2/10</f>
        <v>0.5</v>
      </c>
      <c r="AA2">
        <v>1</v>
      </c>
    </row>
    <row r="3" spans="1:27" x14ac:dyDescent="0.25">
      <c r="A3" t="s">
        <v>24</v>
      </c>
      <c r="B3" t="s">
        <v>25</v>
      </c>
      <c r="C3" t="s">
        <v>26</v>
      </c>
      <c r="D3" s="8" t="s">
        <v>328</v>
      </c>
      <c r="E3" s="1">
        <v>0</v>
      </c>
      <c r="F3" s="8" t="s">
        <v>329</v>
      </c>
      <c r="G3" s="1">
        <v>0</v>
      </c>
      <c r="H3" s="8" t="s">
        <v>329</v>
      </c>
      <c r="I3" s="1">
        <v>0</v>
      </c>
      <c r="J3" t="s">
        <v>27</v>
      </c>
      <c r="K3" s="1">
        <v>0</v>
      </c>
      <c r="L3" t="s">
        <v>27</v>
      </c>
      <c r="M3" s="1">
        <v>0</v>
      </c>
      <c r="N3" t="s">
        <v>27</v>
      </c>
      <c r="O3" s="1">
        <v>0</v>
      </c>
      <c r="P3" s="5" t="s">
        <v>28</v>
      </c>
      <c r="Q3" s="1">
        <v>0</v>
      </c>
      <c r="R3" t="s">
        <v>27</v>
      </c>
      <c r="S3" s="1">
        <v>0</v>
      </c>
      <c r="T3" t="s">
        <v>27</v>
      </c>
      <c r="U3" s="1">
        <v>0</v>
      </c>
      <c r="V3" t="s">
        <v>29</v>
      </c>
      <c r="W3" s="2">
        <v>1</v>
      </c>
      <c r="Y3">
        <f t="shared" si="0"/>
        <v>1</v>
      </c>
      <c r="Z3" s="3">
        <f t="shared" ref="Z3:Z52" si="1">Y3/10</f>
        <v>0.1</v>
      </c>
      <c r="AA3">
        <v>2</v>
      </c>
    </row>
    <row r="4" spans="1:27" x14ac:dyDescent="0.25">
      <c r="A4" t="s">
        <v>30</v>
      </c>
      <c r="B4" t="s">
        <v>31</v>
      </c>
      <c r="C4" t="s">
        <v>32</v>
      </c>
      <c r="D4" s="8" t="s">
        <v>328</v>
      </c>
      <c r="E4" s="1">
        <v>0</v>
      </c>
      <c r="F4" s="8" t="s">
        <v>329</v>
      </c>
      <c r="G4" s="1">
        <v>0</v>
      </c>
      <c r="H4" t="s">
        <v>33</v>
      </c>
      <c r="I4" s="1">
        <v>0</v>
      </c>
      <c r="J4" t="s">
        <v>33</v>
      </c>
      <c r="K4" s="1">
        <v>0</v>
      </c>
      <c r="L4" t="s">
        <v>33</v>
      </c>
      <c r="M4" s="1">
        <v>0</v>
      </c>
      <c r="N4" t="s">
        <v>34</v>
      </c>
      <c r="O4" s="1">
        <v>0</v>
      </c>
      <c r="P4" t="s">
        <v>33</v>
      </c>
      <c r="Q4" s="1">
        <v>0</v>
      </c>
      <c r="R4" t="s">
        <v>35</v>
      </c>
      <c r="S4" s="1">
        <v>0</v>
      </c>
      <c r="T4" t="s">
        <v>33</v>
      </c>
      <c r="U4" s="1">
        <v>0</v>
      </c>
      <c r="V4" t="s">
        <v>33</v>
      </c>
      <c r="W4" s="1">
        <v>0</v>
      </c>
      <c r="Y4">
        <f t="shared" si="0"/>
        <v>0</v>
      </c>
      <c r="Z4" s="3">
        <f t="shared" si="1"/>
        <v>0</v>
      </c>
      <c r="AA4">
        <v>3</v>
      </c>
    </row>
    <row r="5" spans="1:27" x14ac:dyDescent="0.25">
      <c r="A5" t="s">
        <v>36</v>
      </c>
      <c r="B5" t="s">
        <v>31</v>
      </c>
      <c r="C5" t="s">
        <v>37</v>
      </c>
      <c r="D5" s="8" t="s">
        <v>328</v>
      </c>
      <c r="E5" s="1">
        <v>0</v>
      </c>
      <c r="F5" s="8" t="s">
        <v>329</v>
      </c>
      <c r="G5" s="1">
        <v>0</v>
      </c>
      <c r="H5" s="8" t="s">
        <v>329</v>
      </c>
      <c r="I5" s="1">
        <v>0</v>
      </c>
      <c r="J5" t="s">
        <v>38</v>
      </c>
      <c r="K5" s="1">
        <v>0</v>
      </c>
      <c r="L5" t="s">
        <v>41</v>
      </c>
      <c r="M5" s="1">
        <v>0</v>
      </c>
      <c r="N5" t="s">
        <v>39</v>
      </c>
      <c r="O5" s="1">
        <v>0</v>
      </c>
      <c r="P5" t="s">
        <v>40</v>
      </c>
      <c r="Q5" s="1">
        <v>0</v>
      </c>
      <c r="R5" t="s">
        <v>42</v>
      </c>
      <c r="S5" s="1">
        <v>0</v>
      </c>
      <c r="T5" t="s">
        <v>39</v>
      </c>
      <c r="U5" s="1">
        <v>0</v>
      </c>
      <c r="V5" t="s">
        <v>40</v>
      </c>
      <c r="W5" s="1">
        <v>0</v>
      </c>
      <c r="Y5">
        <f t="shared" si="0"/>
        <v>0</v>
      </c>
      <c r="Z5" s="3">
        <f t="shared" si="1"/>
        <v>0</v>
      </c>
      <c r="AA5">
        <v>4</v>
      </c>
    </row>
    <row r="6" spans="1:27" x14ac:dyDescent="0.25">
      <c r="A6" t="s">
        <v>43</v>
      </c>
      <c r="B6" t="s">
        <v>31</v>
      </c>
      <c r="C6" t="s">
        <v>44</v>
      </c>
      <c r="D6" s="8" t="s">
        <v>328</v>
      </c>
      <c r="E6" s="1">
        <v>0</v>
      </c>
      <c r="F6" s="8" t="s">
        <v>329</v>
      </c>
      <c r="G6" s="1">
        <v>0</v>
      </c>
      <c r="H6" t="s">
        <v>39</v>
      </c>
      <c r="I6" s="1">
        <v>0</v>
      </c>
      <c r="J6" t="s">
        <v>39</v>
      </c>
      <c r="K6" s="1">
        <v>0</v>
      </c>
      <c r="L6" t="s">
        <v>40</v>
      </c>
      <c r="M6" s="1">
        <v>0</v>
      </c>
      <c r="N6" t="s">
        <v>45</v>
      </c>
      <c r="O6" s="2">
        <v>1</v>
      </c>
      <c r="P6" t="s">
        <v>40</v>
      </c>
      <c r="Q6" s="1">
        <v>0</v>
      </c>
      <c r="R6" t="s">
        <v>40</v>
      </c>
      <c r="S6" s="1">
        <v>0</v>
      </c>
      <c r="T6" t="s">
        <v>39</v>
      </c>
      <c r="U6" s="1">
        <v>0</v>
      </c>
      <c r="V6" t="s">
        <v>40</v>
      </c>
      <c r="W6" s="1">
        <v>0</v>
      </c>
      <c r="Y6">
        <f t="shared" si="0"/>
        <v>1</v>
      </c>
      <c r="Z6" s="3">
        <f t="shared" si="1"/>
        <v>0.1</v>
      </c>
      <c r="AA6">
        <v>5</v>
      </c>
    </row>
    <row r="7" spans="1:27" x14ac:dyDescent="0.25">
      <c r="A7" t="s">
        <v>46</v>
      </c>
      <c r="B7" t="s">
        <v>31</v>
      </c>
      <c r="C7" t="s">
        <v>37</v>
      </c>
      <c r="D7" s="8" t="s">
        <v>328</v>
      </c>
      <c r="E7" s="1">
        <v>0</v>
      </c>
      <c r="F7" s="8" t="s">
        <v>329</v>
      </c>
      <c r="G7" s="1">
        <v>0</v>
      </c>
      <c r="H7" t="s">
        <v>39</v>
      </c>
      <c r="I7" s="1">
        <v>0</v>
      </c>
      <c r="J7" t="s">
        <v>39</v>
      </c>
      <c r="K7" s="1">
        <v>0</v>
      </c>
      <c r="L7" t="s">
        <v>40</v>
      </c>
      <c r="M7" s="1">
        <v>0</v>
      </c>
      <c r="N7" s="5" t="s">
        <v>47</v>
      </c>
      <c r="O7" s="1">
        <v>0</v>
      </c>
      <c r="P7" t="s">
        <v>40</v>
      </c>
      <c r="Q7" s="1">
        <v>0</v>
      </c>
      <c r="R7" t="s">
        <v>48</v>
      </c>
      <c r="S7" s="1">
        <v>0</v>
      </c>
      <c r="T7" t="s">
        <v>39</v>
      </c>
      <c r="U7" s="1">
        <v>0</v>
      </c>
      <c r="V7" t="s">
        <v>40</v>
      </c>
      <c r="W7" s="1">
        <v>0</v>
      </c>
      <c r="Y7">
        <f t="shared" si="0"/>
        <v>0</v>
      </c>
      <c r="Z7" s="3">
        <f t="shared" si="1"/>
        <v>0</v>
      </c>
      <c r="AA7">
        <v>6</v>
      </c>
    </row>
    <row r="8" spans="1:27" x14ac:dyDescent="0.25">
      <c r="A8" t="s">
        <v>49</v>
      </c>
      <c r="B8" t="s">
        <v>31</v>
      </c>
      <c r="C8" t="s">
        <v>37</v>
      </c>
      <c r="D8" s="8" t="s">
        <v>328</v>
      </c>
      <c r="E8" s="1">
        <v>0</v>
      </c>
      <c r="F8" s="8" t="s">
        <v>329</v>
      </c>
      <c r="G8" s="1">
        <v>0</v>
      </c>
      <c r="H8" t="s">
        <v>50</v>
      </c>
      <c r="I8" s="2">
        <v>1</v>
      </c>
      <c r="J8" t="s">
        <v>39</v>
      </c>
      <c r="K8" s="1">
        <v>0</v>
      </c>
      <c r="L8" t="s">
        <v>51</v>
      </c>
      <c r="M8" s="1">
        <v>0</v>
      </c>
      <c r="N8" t="s">
        <v>45</v>
      </c>
      <c r="O8" s="1">
        <v>0</v>
      </c>
      <c r="P8" t="s">
        <v>50</v>
      </c>
      <c r="Q8" s="2">
        <v>1</v>
      </c>
      <c r="R8" t="s">
        <v>51</v>
      </c>
      <c r="S8" s="1">
        <v>0</v>
      </c>
      <c r="T8" t="s">
        <v>50</v>
      </c>
      <c r="U8" s="2">
        <v>1</v>
      </c>
      <c r="V8" t="s">
        <v>51</v>
      </c>
      <c r="W8" s="1">
        <v>0</v>
      </c>
      <c r="Y8">
        <f t="shared" si="0"/>
        <v>3</v>
      </c>
      <c r="Z8" s="3">
        <f t="shared" si="1"/>
        <v>0.3</v>
      </c>
      <c r="AA8">
        <v>7</v>
      </c>
    </row>
    <row r="9" spans="1:27" x14ac:dyDescent="0.25">
      <c r="A9" t="s">
        <v>52</v>
      </c>
      <c r="B9" t="s">
        <v>31</v>
      </c>
      <c r="C9" t="s">
        <v>44</v>
      </c>
      <c r="D9" s="8" t="s">
        <v>328</v>
      </c>
      <c r="E9" s="1">
        <v>0</v>
      </c>
      <c r="F9" s="8" t="s">
        <v>329</v>
      </c>
      <c r="G9" s="1">
        <v>0</v>
      </c>
      <c r="H9" t="s">
        <v>39</v>
      </c>
      <c r="I9" s="1">
        <v>0</v>
      </c>
      <c r="J9" t="s">
        <v>53</v>
      </c>
      <c r="K9" s="1">
        <v>0</v>
      </c>
      <c r="L9" s="8" t="s">
        <v>329</v>
      </c>
      <c r="M9" s="1">
        <v>0</v>
      </c>
      <c r="N9" t="s">
        <v>45</v>
      </c>
      <c r="O9" s="2">
        <v>1</v>
      </c>
      <c r="P9" t="s">
        <v>40</v>
      </c>
      <c r="Q9" s="1">
        <v>0</v>
      </c>
      <c r="R9" t="s">
        <v>54</v>
      </c>
      <c r="S9" s="1">
        <v>0</v>
      </c>
      <c r="T9" t="s">
        <v>39</v>
      </c>
      <c r="U9" s="1">
        <v>0</v>
      </c>
      <c r="V9" t="s">
        <v>40</v>
      </c>
      <c r="W9" s="1">
        <v>0</v>
      </c>
      <c r="Y9">
        <f t="shared" si="0"/>
        <v>1</v>
      </c>
      <c r="Z9" s="3">
        <f t="shared" si="1"/>
        <v>0.1</v>
      </c>
      <c r="AA9">
        <v>8</v>
      </c>
    </row>
    <row r="10" spans="1:27" x14ac:dyDescent="0.25">
      <c r="A10" t="s">
        <v>55</v>
      </c>
      <c r="B10" t="s">
        <v>56</v>
      </c>
      <c r="C10" t="s">
        <v>57</v>
      </c>
      <c r="D10" s="8" t="s">
        <v>328</v>
      </c>
      <c r="E10" s="1">
        <v>0</v>
      </c>
      <c r="F10" s="8" t="s">
        <v>329</v>
      </c>
      <c r="G10" s="1">
        <v>0</v>
      </c>
      <c r="H10" t="s">
        <v>58</v>
      </c>
      <c r="I10" s="2">
        <v>1</v>
      </c>
      <c r="J10" t="s">
        <v>58</v>
      </c>
      <c r="K10" s="2">
        <v>1</v>
      </c>
      <c r="L10" t="s">
        <v>58</v>
      </c>
      <c r="M10" s="2">
        <v>1</v>
      </c>
      <c r="N10" t="s">
        <v>58</v>
      </c>
      <c r="O10" s="2">
        <v>1</v>
      </c>
      <c r="P10" t="s">
        <v>58</v>
      </c>
      <c r="Q10" s="2">
        <v>1</v>
      </c>
      <c r="R10" t="s">
        <v>58</v>
      </c>
      <c r="S10" s="2">
        <v>1</v>
      </c>
      <c r="T10" t="s">
        <v>58</v>
      </c>
      <c r="U10" s="2">
        <v>1</v>
      </c>
      <c r="V10" t="s">
        <v>58</v>
      </c>
      <c r="W10" s="2">
        <v>1</v>
      </c>
      <c r="Y10">
        <f t="shared" si="0"/>
        <v>8</v>
      </c>
      <c r="Z10" s="3">
        <f t="shared" si="1"/>
        <v>0.8</v>
      </c>
      <c r="AA10">
        <v>9</v>
      </c>
    </row>
    <row r="11" spans="1:27" x14ac:dyDescent="0.25">
      <c r="A11" t="s">
        <v>59</v>
      </c>
      <c r="B11" t="s">
        <v>56</v>
      </c>
      <c r="C11" t="s">
        <v>60</v>
      </c>
      <c r="D11" s="8" t="s">
        <v>328</v>
      </c>
      <c r="E11" s="1">
        <v>0</v>
      </c>
      <c r="F11" s="5" t="s">
        <v>321</v>
      </c>
      <c r="G11" s="1">
        <v>0</v>
      </c>
      <c r="H11" t="s">
        <v>34</v>
      </c>
      <c r="I11" s="1">
        <v>0</v>
      </c>
      <c r="J11" t="s">
        <v>61</v>
      </c>
      <c r="K11" s="1">
        <v>0</v>
      </c>
      <c r="L11" s="8" t="s">
        <v>329</v>
      </c>
      <c r="M11" s="1">
        <v>0</v>
      </c>
      <c r="N11" t="s">
        <v>34</v>
      </c>
      <c r="O11" s="1">
        <v>0</v>
      </c>
      <c r="P11" t="s">
        <v>62</v>
      </c>
      <c r="Q11" s="1">
        <v>0</v>
      </c>
      <c r="R11" t="s">
        <v>63</v>
      </c>
      <c r="S11" s="1">
        <v>0</v>
      </c>
      <c r="T11" t="s">
        <v>64</v>
      </c>
      <c r="U11" s="1">
        <v>0</v>
      </c>
      <c r="V11" t="s">
        <v>65</v>
      </c>
      <c r="W11" s="1">
        <v>0</v>
      </c>
      <c r="Y11">
        <f t="shared" si="0"/>
        <v>0</v>
      </c>
      <c r="Z11" s="3">
        <f t="shared" si="1"/>
        <v>0</v>
      </c>
      <c r="AA11">
        <v>10</v>
      </c>
    </row>
    <row r="12" spans="1:27" x14ac:dyDescent="0.25">
      <c r="A12" t="s">
        <v>66</v>
      </c>
      <c r="B12" t="s">
        <v>67</v>
      </c>
      <c r="C12" t="s">
        <v>68</v>
      </c>
      <c r="D12" s="8" t="s">
        <v>328</v>
      </c>
      <c r="E12" s="1">
        <v>0</v>
      </c>
      <c r="F12" s="8" t="s">
        <v>329</v>
      </c>
      <c r="G12" s="1">
        <v>0</v>
      </c>
      <c r="H12" s="5" t="s">
        <v>69</v>
      </c>
      <c r="I12" s="1">
        <v>0</v>
      </c>
      <c r="J12" s="5" t="s">
        <v>69</v>
      </c>
      <c r="K12" s="1">
        <v>0</v>
      </c>
      <c r="L12" s="8" t="s">
        <v>329</v>
      </c>
      <c r="M12" s="1">
        <v>0</v>
      </c>
      <c r="N12" s="5" t="s">
        <v>70</v>
      </c>
      <c r="O12" s="1">
        <v>0</v>
      </c>
      <c r="P12" t="s">
        <v>71</v>
      </c>
      <c r="Q12" s="2">
        <v>1</v>
      </c>
      <c r="R12" t="s">
        <v>72</v>
      </c>
      <c r="S12" s="2">
        <v>1</v>
      </c>
      <c r="T12" t="s">
        <v>73</v>
      </c>
      <c r="U12" s="2">
        <v>1</v>
      </c>
      <c r="V12" t="s">
        <v>74</v>
      </c>
      <c r="W12" s="2">
        <v>1</v>
      </c>
      <c r="Y12">
        <f t="shared" si="0"/>
        <v>4</v>
      </c>
      <c r="Z12" s="3">
        <f t="shared" si="1"/>
        <v>0.4</v>
      </c>
      <c r="AA12">
        <v>11</v>
      </c>
    </row>
    <row r="13" spans="1:27" x14ac:dyDescent="0.25">
      <c r="A13" t="s">
        <v>75</v>
      </c>
      <c r="B13" t="s">
        <v>76</v>
      </c>
      <c r="C13" t="s">
        <v>77</v>
      </c>
      <c r="D13" s="8" t="s">
        <v>328</v>
      </c>
      <c r="E13" s="1">
        <v>0</v>
      </c>
      <c r="F13" t="s">
        <v>79</v>
      </c>
      <c r="G13" s="1">
        <v>0</v>
      </c>
      <c r="H13" s="8" t="s">
        <v>329</v>
      </c>
      <c r="I13" s="1">
        <v>0</v>
      </c>
      <c r="J13" t="s">
        <v>78</v>
      </c>
      <c r="K13" s="1">
        <v>0</v>
      </c>
      <c r="L13" s="5" t="s">
        <v>321</v>
      </c>
      <c r="M13" s="1">
        <v>0</v>
      </c>
      <c r="N13" s="5" t="s">
        <v>47</v>
      </c>
      <c r="O13" s="1">
        <v>0</v>
      </c>
      <c r="P13" t="s">
        <v>80</v>
      </c>
      <c r="Q13" s="2">
        <v>1</v>
      </c>
      <c r="R13" s="5" t="s">
        <v>81</v>
      </c>
      <c r="S13" s="1">
        <v>0</v>
      </c>
      <c r="T13" s="5" t="s">
        <v>82</v>
      </c>
      <c r="U13" s="1">
        <v>0</v>
      </c>
      <c r="V13" s="5" t="s">
        <v>83</v>
      </c>
      <c r="W13" s="1">
        <v>0</v>
      </c>
      <c r="Y13">
        <f t="shared" si="0"/>
        <v>1</v>
      </c>
      <c r="Z13" s="3">
        <f t="shared" si="1"/>
        <v>0.1</v>
      </c>
      <c r="AA13">
        <v>12</v>
      </c>
    </row>
    <row r="14" spans="1:27" x14ac:dyDescent="0.25">
      <c r="A14" t="s">
        <v>84</v>
      </c>
      <c r="B14" t="s">
        <v>76</v>
      </c>
      <c r="C14" t="s">
        <v>77</v>
      </c>
      <c r="D14" s="8" t="s">
        <v>328</v>
      </c>
      <c r="E14" s="1">
        <v>0</v>
      </c>
      <c r="F14" t="s">
        <v>86</v>
      </c>
      <c r="G14" s="1">
        <v>0</v>
      </c>
      <c r="H14" s="5" t="s">
        <v>322</v>
      </c>
      <c r="I14" s="1">
        <v>0</v>
      </c>
      <c r="J14" t="s">
        <v>85</v>
      </c>
      <c r="K14" s="1">
        <v>0</v>
      </c>
      <c r="L14" s="5" t="s">
        <v>321</v>
      </c>
      <c r="M14" s="1">
        <v>0</v>
      </c>
      <c r="N14" s="5" t="s">
        <v>87</v>
      </c>
      <c r="O14" s="1">
        <v>0</v>
      </c>
      <c r="P14" t="s">
        <v>80</v>
      </c>
      <c r="Q14" s="2">
        <v>1</v>
      </c>
      <c r="R14" t="s">
        <v>88</v>
      </c>
      <c r="S14" s="1">
        <v>0</v>
      </c>
      <c r="T14" s="5" t="s">
        <v>82</v>
      </c>
      <c r="U14" s="1">
        <v>0</v>
      </c>
      <c r="V14" t="s">
        <v>89</v>
      </c>
      <c r="W14" s="2">
        <v>1</v>
      </c>
      <c r="Y14">
        <f t="shared" si="0"/>
        <v>2</v>
      </c>
      <c r="Z14" s="3">
        <f t="shared" si="1"/>
        <v>0.2</v>
      </c>
      <c r="AA14">
        <v>13</v>
      </c>
    </row>
    <row r="15" spans="1:27" x14ac:dyDescent="0.25">
      <c r="A15" t="s">
        <v>90</v>
      </c>
      <c r="B15" t="s">
        <v>91</v>
      </c>
      <c r="C15" t="s">
        <v>77</v>
      </c>
      <c r="D15" s="8" t="s">
        <v>328</v>
      </c>
      <c r="E15" s="1">
        <v>0</v>
      </c>
      <c r="F15" t="s">
        <v>93</v>
      </c>
      <c r="G15" s="1">
        <v>0</v>
      </c>
      <c r="H15" s="5" t="s">
        <v>322</v>
      </c>
      <c r="I15" s="1">
        <v>0</v>
      </c>
      <c r="J15" t="s">
        <v>92</v>
      </c>
      <c r="K15" s="1">
        <v>0</v>
      </c>
      <c r="L15" s="5" t="s">
        <v>321</v>
      </c>
      <c r="M15" s="1">
        <v>0</v>
      </c>
      <c r="N15" t="s">
        <v>80</v>
      </c>
      <c r="O15" s="2">
        <v>1</v>
      </c>
      <c r="P15" t="s">
        <v>80</v>
      </c>
      <c r="Q15" s="2">
        <v>1</v>
      </c>
      <c r="R15" t="s">
        <v>89</v>
      </c>
      <c r="S15" s="2">
        <v>1</v>
      </c>
      <c r="T15" t="s">
        <v>51</v>
      </c>
      <c r="U15" s="1">
        <v>0</v>
      </c>
      <c r="V15" t="s">
        <v>94</v>
      </c>
      <c r="W15" s="2">
        <v>1</v>
      </c>
      <c r="Y15">
        <f t="shared" si="0"/>
        <v>4</v>
      </c>
      <c r="Z15" s="3">
        <f t="shared" si="1"/>
        <v>0.4</v>
      </c>
      <c r="AA15">
        <v>14</v>
      </c>
    </row>
    <row r="16" spans="1:27" x14ac:dyDescent="0.25">
      <c r="A16" t="s">
        <v>95</v>
      </c>
      <c r="B16" t="s">
        <v>91</v>
      </c>
      <c r="C16" t="s">
        <v>77</v>
      </c>
      <c r="D16" s="8" t="s">
        <v>328</v>
      </c>
      <c r="E16" s="1">
        <v>0</v>
      </c>
      <c r="F16" t="s">
        <v>98</v>
      </c>
      <c r="G16" s="1">
        <v>0</v>
      </c>
      <c r="H16" t="s">
        <v>97</v>
      </c>
      <c r="I16" s="1">
        <v>0</v>
      </c>
      <c r="J16" t="s">
        <v>96</v>
      </c>
      <c r="K16" s="1">
        <v>0</v>
      </c>
      <c r="L16" s="5" t="s">
        <v>321</v>
      </c>
      <c r="M16" s="1">
        <v>0</v>
      </c>
      <c r="N16" t="s">
        <v>80</v>
      </c>
      <c r="O16" s="2">
        <v>1</v>
      </c>
      <c r="P16" t="s">
        <v>80</v>
      </c>
      <c r="Q16" s="2">
        <v>1</v>
      </c>
      <c r="R16" t="s">
        <v>99</v>
      </c>
      <c r="S16" s="2">
        <v>1</v>
      </c>
      <c r="T16" t="s">
        <v>51</v>
      </c>
      <c r="U16" s="1">
        <v>0</v>
      </c>
      <c r="V16" t="s">
        <v>94</v>
      </c>
      <c r="W16" s="2">
        <v>1</v>
      </c>
      <c r="Y16">
        <f t="shared" si="0"/>
        <v>4</v>
      </c>
      <c r="Z16" s="3">
        <f t="shared" si="1"/>
        <v>0.4</v>
      </c>
      <c r="AA16">
        <v>15</v>
      </c>
    </row>
    <row r="17" spans="1:27" x14ac:dyDescent="0.25">
      <c r="A17" t="s">
        <v>100</v>
      </c>
      <c r="B17" t="s">
        <v>101</v>
      </c>
      <c r="C17" t="s">
        <v>102</v>
      </c>
      <c r="D17" s="8" t="s">
        <v>328</v>
      </c>
      <c r="E17" s="1">
        <v>0</v>
      </c>
      <c r="F17" s="8" t="s">
        <v>329</v>
      </c>
      <c r="G17" s="1">
        <v>0</v>
      </c>
      <c r="H17" t="s">
        <v>104</v>
      </c>
      <c r="I17" s="1">
        <v>0</v>
      </c>
      <c r="J17" t="s">
        <v>103</v>
      </c>
      <c r="K17" s="1">
        <v>0</v>
      </c>
      <c r="L17" t="s">
        <v>104</v>
      </c>
      <c r="M17" s="1">
        <v>0</v>
      </c>
      <c r="N17" t="s">
        <v>103</v>
      </c>
      <c r="O17" s="1">
        <v>0</v>
      </c>
      <c r="P17" t="s">
        <v>104</v>
      </c>
      <c r="Q17" s="1">
        <v>0</v>
      </c>
      <c r="R17" t="s">
        <v>104</v>
      </c>
      <c r="S17" s="1">
        <v>0</v>
      </c>
      <c r="T17" t="s">
        <v>105</v>
      </c>
      <c r="U17" s="1">
        <v>0</v>
      </c>
      <c r="V17" t="s">
        <v>106</v>
      </c>
      <c r="W17" s="1">
        <v>0</v>
      </c>
      <c r="Y17">
        <f t="shared" si="0"/>
        <v>0</v>
      </c>
      <c r="Z17" s="3">
        <f t="shared" si="1"/>
        <v>0</v>
      </c>
      <c r="AA17">
        <v>16</v>
      </c>
    </row>
    <row r="18" spans="1:27" x14ac:dyDescent="0.25">
      <c r="A18" t="s">
        <v>107</v>
      </c>
      <c r="B18" t="s">
        <v>108</v>
      </c>
      <c r="C18" t="s">
        <v>109</v>
      </c>
      <c r="D18" s="8" t="s">
        <v>328</v>
      </c>
      <c r="E18" s="1">
        <v>0</v>
      </c>
      <c r="F18" s="8" t="s">
        <v>329</v>
      </c>
      <c r="G18" s="1">
        <v>0</v>
      </c>
      <c r="H18" s="8" t="s">
        <v>329</v>
      </c>
      <c r="I18" s="1">
        <v>0</v>
      </c>
      <c r="J18" t="s">
        <v>110</v>
      </c>
      <c r="K18" s="1">
        <v>0</v>
      </c>
      <c r="L18" s="5" t="s">
        <v>321</v>
      </c>
      <c r="M18" s="1">
        <v>0</v>
      </c>
      <c r="N18" s="5" t="s">
        <v>69</v>
      </c>
      <c r="O18" s="1">
        <v>0</v>
      </c>
      <c r="P18" t="s">
        <v>111</v>
      </c>
      <c r="Q18" s="1">
        <v>0</v>
      </c>
      <c r="R18" t="s">
        <v>112</v>
      </c>
      <c r="S18" s="1">
        <v>0</v>
      </c>
      <c r="T18" t="s">
        <v>113</v>
      </c>
      <c r="U18" s="1">
        <v>0</v>
      </c>
      <c r="V18" t="s">
        <v>114</v>
      </c>
      <c r="W18" s="1">
        <v>0</v>
      </c>
      <c r="Y18">
        <f t="shared" si="0"/>
        <v>0</v>
      </c>
      <c r="Z18" s="3">
        <f t="shared" si="1"/>
        <v>0</v>
      </c>
      <c r="AA18">
        <v>17</v>
      </c>
    </row>
    <row r="19" spans="1:27" x14ac:dyDescent="0.25">
      <c r="A19" t="s">
        <v>115</v>
      </c>
      <c r="B19" t="s">
        <v>116</v>
      </c>
      <c r="C19" t="s">
        <v>117</v>
      </c>
      <c r="D19" s="8" t="s">
        <v>328</v>
      </c>
      <c r="E19" s="1">
        <v>0</v>
      </c>
      <c r="F19" s="8" t="s">
        <v>329</v>
      </c>
      <c r="G19" s="1">
        <v>0</v>
      </c>
      <c r="H19" s="8" t="s">
        <v>329</v>
      </c>
      <c r="I19" s="1">
        <v>0</v>
      </c>
      <c r="J19" t="s">
        <v>118</v>
      </c>
      <c r="K19" s="2">
        <v>1</v>
      </c>
      <c r="L19" t="s">
        <v>119</v>
      </c>
      <c r="M19" s="1">
        <v>0</v>
      </c>
      <c r="N19" t="s">
        <v>119</v>
      </c>
      <c r="O19" s="1">
        <v>0</v>
      </c>
      <c r="P19" t="s">
        <v>119</v>
      </c>
      <c r="Q19" s="1">
        <v>0</v>
      </c>
      <c r="R19" t="s">
        <v>120</v>
      </c>
      <c r="S19" s="1">
        <v>0</v>
      </c>
      <c r="T19" t="s">
        <v>121</v>
      </c>
      <c r="U19" s="1">
        <v>0</v>
      </c>
      <c r="V19" t="s">
        <v>122</v>
      </c>
      <c r="W19" s="2">
        <v>1</v>
      </c>
      <c r="Y19">
        <f t="shared" si="0"/>
        <v>2</v>
      </c>
      <c r="Z19" s="3">
        <f t="shared" si="1"/>
        <v>0.2</v>
      </c>
      <c r="AA19">
        <v>18</v>
      </c>
    </row>
    <row r="20" spans="1:27" x14ac:dyDescent="0.25">
      <c r="A20" t="s">
        <v>123</v>
      </c>
      <c r="B20" t="s">
        <v>124</v>
      </c>
      <c r="C20" t="s">
        <v>60</v>
      </c>
      <c r="D20" s="8" t="s">
        <v>328</v>
      </c>
      <c r="E20" s="1">
        <v>0</v>
      </c>
      <c r="F20" s="8" t="s">
        <v>329</v>
      </c>
      <c r="G20" s="1">
        <v>0</v>
      </c>
      <c r="H20" t="s">
        <v>125</v>
      </c>
      <c r="I20" s="1">
        <v>0</v>
      </c>
      <c r="J20" t="s">
        <v>125</v>
      </c>
      <c r="K20" s="1">
        <v>0</v>
      </c>
      <c r="L20" s="5" t="s">
        <v>321</v>
      </c>
      <c r="M20" s="1">
        <v>0</v>
      </c>
      <c r="N20" t="s">
        <v>125</v>
      </c>
      <c r="O20" s="1">
        <v>0</v>
      </c>
      <c r="P20" t="s">
        <v>125</v>
      </c>
      <c r="Q20" s="1">
        <v>0</v>
      </c>
      <c r="R20" t="s">
        <v>125</v>
      </c>
      <c r="S20" s="1">
        <v>0</v>
      </c>
      <c r="T20" t="s">
        <v>125</v>
      </c>
      <c r="U20" s="1">
        <v>0</v>
      </c>
      <c r="V20" t="s">
        <v>125</v>
      </c>
      <c r="W20" s="1">
        <v>0</v>
      </c>
      <c r="Y20">
        <f t="shared" si="0"/>
        <v>0</v>
      </c>
      <c r="Z20" s="3">
        <f t="shared" si="1"/>
        <v>0</v>
      </c>
      <c r="AA20">
        <v>19</v>
      </c>
    </row>
    <row r="21" spans="1:27" x14ac:dyDescent="0.25">
      <c r="A21" t="s">
        <v>126</v>
      </c>
      <c r="B21" t="s">
        <v>124</v>
      </c>
      <c r="C21" t="s">
        <v>127</v>
      </c>
      <c r="D21" s="8" t="s">
        <v>328</v>
      </c>
      <c r="E21" s="1">
        <v>0</v>
      </c>
      <c r="F21" s="8" t="s">
        <v>329</v>
      </c>
      <c r="G21" s="1">
        <v>0</v>
      </c>
      <c r="H21" s="8" t="s">
        <v>329</v>
      </c>
      <c r="I21" s="1">
        <v>0</v>
      </c>
      <c r="J21" s="5" t="s">
        <v>323</v>
      </c>
      <c r="K21" s="1">
        <v>0</v>
      </c>
      <c r="L21" s="5" t="s">
        <v>321</v>
      </c>
      <c r="M21" s="1">
        <v>0</v>
      </c>
      <c r="N21" t="s">
        <v>125</v>
      </c>
      <c r="O21" s="1">
        <v>0</v>
      </c>
      <c r="P21" t="s">
        <v>128</v>
      </c>
      <c r="Q21" s="1">
        <v>0</v>
      </c>
      <c r="R21" t="s">
        <v>129</v>
      </c>
      <c r="S21" s="1">
        <v>0</v>
      </c>
      <c r="T21" t="s">
        <v>125</v>
      </c>
      <c r="U21" s="1">
        <v>0</v>
      </c>
      <c r="V21" t="s">
        <v>130</v>
      </c>
      <c r="W21" s="1">
        <v>0</v>
      </c>
      <c r="Y21">
        <f t="shared" si="0"/>
        <v>0</v>
      </c>
      <c r="Z21" s="3">
        <f t="shared" si="1"/>
        <v>0</v>
      </c>
      <c r="AA21">
        <v>20</v>
      </c>
    </row>
    <row r="22" spans="1:27" x14ac:dyDescent="0.25">
      <c r="A22" t="s">
        <v>131</v>
      </c>
      <c r="B22" t="s">
        <v>132</v>
      </c>
      <c r="C22" t="s">
        <v>133</v>
      </c>
      <c r="D22" s="8" t="s">
        <v>328</v>
      </c>
      <c r="E22" s="1">
        <v>0</v>
      </c>
      <c r="F22" s="8" t="s">
        <v>329</v>
      </c>
      <c r="G22" s="1">
        <v>0</v>
      </c>
      <c r="H22" t="s">
        <v>135</v>
      </c>
      <c r="I22" s="1">
        <v>0</v>
      </c>
      <c r="J22" t="s">
        <v>134</v>
      </c>
      <c r="K22" s="1">
        <v>0</v>
      </c>
      <c r="L22" t="s">
        <v>138</v>
      </c>
      <c r="M22" s="1">
        <v>0</v>
      </c>
      <c r="N22" t="s">
        <v>136</v>
      </c>
      <c r="O22" s="1">
        <v>0</v>
      </c>
      <c r="P22" t="s">
        <v>137</v>
      </c>
      <c r="Q22" s="1">
        <v>0</v>
      </c>
      <c r="R22" t="s">
        <v>104</v>
      </c>
      <c r="S22" s="1">
        <v>0</v>
      </c>
      <c r="T22" t="s">
        <v>139</v>
      </c>
      <c r="U22" s="1">
        <v>0</v>
      </c>
      <c r="V22" t="s">
        <v>140</v>
      </c>
      <c r="W22" s="2">
        <v>1</v>
      </c>
      <c r="Y22">
        <f t="shared" si="0"/>
        <v>1</v>
      </c>
      <c r="Z22" s="3">
        <f t="shared" si="1"/>
        <v>0.1</v>
      </c>
      <c r="AA22">
        <v>21</v>
      </c>
    </row>
    <row r="23" spans="1:27" x14ac:dyDescent="0.25">
      <c r="A23" t="s">
        <v>141</v>
      </c>
      <c r="B23" t="s">
        <v>142</v>
      </c>
      <c r="C23" t="s">
        <v>143</v>
      </c>
      <c r="D23" s="8" t="s">
        <v>328</v>
      </c>
      <c r="E23" s="1">
        <v>0</v>
      </c>
      <c r="F23" s="8" t="s">
        <v>329</v>
      </c>
      <c r="G23" s="1">
        <v>0</v>
      </c>
      <c r="H23" s="8" t="s">
        <v>329</v>
      </c>
      <c r="I23" s="1">
        <v>0</v>
      </c>
      <c r="J23" t="s">
        <v>144</v>
      </c>
      <c r="K23" s="1">
        <v>0</v>
      </c>
      <c r="L23" s="5" t="s">
        <v>321</v>
      </c>
      <c r="M23" s="1">
        <v>0</v>
      </c>
      <c r="N23" t="s">
        <v>145</v>
      </c>
      <c r="O23" s="1">
        <v>0</v>
      </c>
      <c r="P23" t="s">
        <v>146</v>
      </c>
      <c r="Q23" s="2">
        <v>1</v>
      </c>
      <c r="R23" t="s">
        <v>147</v>
      </c>
      <c r="S23" s="2">
        <v>1</v>
      </c>
      <c r="T23" s="5" t="s">
        <v>148</v>
      </c>
      <c r="U23" s="1">
        <v>0</v>
      </c>
      <c r="V23" t="s">
        <v>149</v>
      </c>
      <c r="W23" s="2">
        <v>1</v>
      </c>
      <c r="Y23">
        <f t="shared" si="0"/>
        <v>3</v>
      </c>
      <c r="Z23" s="3">
        <f t="shared" si="1"/>
        <v>0.3</v>
      </c>
      <c r="AA23">
        <v>22</v>
      </c>
    </row>
    <row r="24" spans="1:27" x14ac:dyDescent="0.25">
      <c r="A24" t="s">
        <v>150</v>
      </c>
      <c r="B24" t="s">
        <v>151</v>
      </c>
      <c r="C24" t="s">
        <v>152</v>
      </c>
      <c r="D24" s="8" t="s">
        <v>328</v>
      </c>
      <c r="E24" s="1">
        <v>0</v>
      </c>
      <c r="F24" s="8" t="s">
        <v>329</v>
      </c>
      <c r="G24" s="1">
        <v>0</v>
      </c>
      <c r="H24" s="8" t="s">
        <v>329</v>
      </c>
      <c r="I24" s="1">
        <v>0</v>
      </c>
      <c r="J24" s="5" t="s">
        <v>69</v>
      </c>
      <c r="K24" s="1">
        <v>0</v>
      </c>
      <c r="L24" s="8" t="s">
        <v>329</v>
      </c>
      <c r="M24" s="1">
        <v>0</v>
      </c>
      <c r="N24" s="5" t="s">
        <v>153</v>
      </c>
      <c r="O24" s="1">
        <v>0</v>
      </c>
      <c r="P24" s="5" t="s">
        <v>154</v>
      </c>
      <c r="Q24" s="1">
        <v>0</v>
      </c>
      <c r="R24" t="s">
        <v>155</v>
      </c>
      <c r="S24" s="2">
        <v>1</v>
      </c>
      <c r="T24" t="s">
        <v>156</v>
      </c>
      <c r="U24" s="2">
        <v>1</v>
      </c>
      <c r="V24" t="s">
        <v>157</v>
      </c>
      <c r="W24" s="2">
        <v>1</v>
      </c>
      <c r="Y24">
        <f t="shared" si="0"/>
        <v>3</v>
      </c>
      <c r="Z24" s="3">
        <f t="shared" si="1"/>
        <v>0.3</v>
      </c>
      <c r="AA24">
        <v>23</v>
      </c>
    </row>
    <row r="25" spans="1:27" x14ac:dyDescent="0.25">
      <c r="A25" t="s">
        <v>158</v>
      </c>
      <c r="B25" t="s">
        <v>151</v>
      </c>
      <c r="C25" t="s">
        <v>152</v>
      </c>
      <c r="D25" s="8" t="s">
        <v>328</v>
      </c>
      <c r="E25" s="1">
        <v>0</v>
      </c>
      <c r="F25" s="8" t="s">
        <v>329</v>
      </c>
      <c r="G25" s="1">
        <v>0</v>
      </c>
      <c r="H25" s="8" t="s">
        <v>329</v>
      </c>
      <c r="I25" s="1">
        <v>0</v>
      </c>
      <c r="J25" s="5" t="s">
        <v>69</v>
      </c>
      <c r="K25" s="1">
        <v>0</v>
      </c>
      <c r="L25" t="s">
        <v>104</v>
      </c>
      <c r="M25" s="1">
        <v>0</v>
      </c>
      <c r="N25" t="s">
        <v>159</v>
      </c>
      <c r="O25" s="1">
        <v>0</v>
      </c>
      <c r="P25" t="s">
        <v>160</v>
      </c>
      <c r="Q25" s="2">
        <v>1</v>
      </c>
      <c r="R25" t="s">
        <v>161</v>
      </c>
      <c r="S25" s="2">
        <v>1</v>
      </c>
      <c r="T25" t="s">
        <v>162</v>
      </c>
      <c r="U25" s="2">
        <v>1</v>
      </c>
      <c r="V25" t="s">
        <v>163</v>
      </c>
      <c r="W25" s="1">
        <v>0</v>
      </c>
      <c r="Y25">
        <f t="shared" si="0"/>
        <v>3</v>
      </c>
      <c r="Z25" s="3">
        <f t="shared" si="1"/>
        <v>0.3</v>
      </c>
      <c r="AA25">
        <v>24</v>
      </c>
    </row>
    <row r="26" spans="1:27" x14ac:dyDescent="0.25">
      <c r="A26" t="s">
        <v>164</v>
      </c>
      <c r="B26" t="s">
        <v>151</v>
      </c>
      <c r="C26" t="s">
        <v>152</v>
      </c>
      <c r="D26" s="8" t="s">
        <v>328</v>
      </c>
      <c r="E26" s="1">
        <v>0</v>
      </c>
      <c r="F26" s="8" t="s">
        <v>329</v>
      </c>
      <c r="G26" s="1">
        <v>0</v>
      </c>
      <c r="H26" t="s">
        <v>166</v>
      </c>
      <c r="I26" s="1">
        <v>0</v>
      </c>
      <c r="J26" t="s">
        <v>165</v>
      </c>
      <c r="K26" s="1">
        <v>0</v>
      </c>
      <c r="L26" s="5" t="s">
        <v>322</v>
      </c>
      <c r="M26" s="1">
        <v>0</v>
      </c>
      <c r="N26" s="5" t="s">
        <v>167</v>
      </c>
      <c r="O26" s="1">
        <v>0</v>
      </c>
      <c r="P26" t="s">
        <v>168</v>
      </c>
      <c r="Q26" s="1">
        <v>0</v>
      </c>
      <c r="R26" t="s">
        <v>169</v>
      </c>
      <c r="S26" s="1">
        <v>0</v>
      </c>
      <c r="T26" t="s">
        <v>170</v>
      </c>
      <c r="U26" s="2">
        <v>1</v>
      </c>
      <c r="V26" t="s">
        <v>171</v>
      </c>
      <c r="W26" s="2">
        <v>1</v>
      </c>
      <c r="Y26">
        <f t="shared" si="0"/>
        <v>2</v>
      </c>
      <c r="Z26" s="3">
        <f t="shared" si="1"/>
        <v>0.2</v>
      </c>
      <c r="AA26">
        <v>25</v>
      </c>
    </row>
    <row r="27" spans="1:27" x14ac:dyDescent="0.25">
      <c r="A27" t="s">
        <v>172</v>
      </c>
      <c r="B27" t="s">
        <v>173</v>
      </c>
      <c r="C27" t="s">
        <v>174</v>
      </c>
      <c r="D27" s="8" t="s">
        <v>328</v>
      </c>
      <c r="E27" s="1">
        <v>0</v>
      </c>
      <c r="F27" t="s">
        <v>176</v>
      </c>
      <c r="G27" s="1">
        <v>0</v>
      </c>
      <c r="H27" s="8" t="s">
        <v>329</v>
      </c>
      <c r="I27" s="1">
        <v>0</v>
      </c>
      <c r="J27" t="s">
        <v>175</v>
      </c>
      <c r="K27" s="1">
        <v>0</v>
      </c>
      <c r="L27" s="5" t="s">
        <v>321</v>
      </c>
      <c r="M27" s="1">
        <v>0</v>
      </c>
      <c r="N27" t="s">
        <v>177</v>
      </c>
      <c r="O27" s="1">
        <v>0</v>
      </c>
      <c r="P27" t="s">
        <v>178</v>
      </c>
      <c r="Q27" s="2">
        <v>1</v>
      </c>
      <c r="R27" t="s">
        <v>179</v>
      </c>
      <c r="S27" s="2">
        <v>1</v>
      </c>
      <c r="T27" t="s">
        <v>180</v>
      </c>
      <c r="U27" s="2">
        <v>1</v>
      </c>
      <c r="V27" t="s">
        <v>181</v>
      </c>
      <c r="W27" s="2">
        <v>1</v>
      </c>
      <c r="Y27">
        <f t="shared" si="0"/>
        <v>4</v>
      </c>
      <c r="Z27" s="3">
        <f t="shared" si="1"/>
        <v>0.4</v>
      </c>
      <c r="AA27">
        <v>26</v>
      </c>
    </row>
    <row r="28" spans="1:27" x14ac:dyDescent="0.25">
      <c r="A28" t="s">
        <v>182</v>
      </c>
      <c r="B28" t="s">
        <v>173</v>
      </c>
      <c r="C28" t="s">
        <v>174</v>
      </c>
      <c r="D28" s="8" t="s">
        <v>328</v>
      </c>
      <c r="E28" s="1">
        <v>0</v>
      </c>
      <c r="F28" s="5" t="s">
        <v>320</v>
      </c>
      <c r="G28" s="1">
        <v>0</v>
      </c>
      <c r="H28" s="8" t="s">
        <v>329</v>
      </c>
      <c r="I28" s="1">
        <v>0</v>
      </c>
      <c r="J28" t="s">
        <v>104</v>
      </c>
      <c r="K28" s="1">
        <v>0</v>
      </c>
      <c r="L28" s="8" t="s">
        <v>329</v>
      </c>
      <c r="M28" s="1">
        <v>0</v>
      </c>
      <c r="N28" t="s">
        <v>178</v>
      </c>
      <c r="O28" s="2">
        <v>1</v>
      </c>
      <c r="P28" t="s">
        <v>183</v>
      </c>
      <c r="Q28" s="1">
        <v>0</v>
      </c>
      <c r="R28" t="s">
        <v>184</v>
      </c>
      <c r="S28" s="2">
        <v>1</v>
      </c>
      <c r="T28" t="s">
        <v>185</v>
      </c>
      <c r="U28" s="2">
        <v>1</v>
      </c>
      <c r="V28" t="s">
        <v>186</v>
      </c>
      <c r="W28" s="2">
        <v>1</v>
      </c>
      <c r="Y28">
        <f t="shared" si="0"/>
        <v>4</v>
      </c>
      <c r="Z28" s="3">
        <f t="shared" si="1"/>
        <v>0.4</v>
      </c>
      <c r="AA28">
        <v>27</v>
      </c>
    </row>
    <row r="29" spans="1:27" x14ac:dyDescent="0.25">
      <c r="A29" t="s">
        <v>187</v>
      </c>
      <c r="B29" t="s">
        <v>188</v>
      </c>
      <c r="C29" t="s">
        <v>189</v>
      </c>
      <c r="D29" s="8" t="s">
        <v>328</v>
      </c>
      <c r="E29" s="1">
        <v>0</v>
      </c>
      <c r="F29" s="8" t="s">
        <v>329</v>
      </c>
      <c r="G29" s="1">
        <v>0</v>
      </c>
      <c r="H29" s="8" t="s">
        <v>329</v>
      </c>
      <c r="I29" s="1">
        <v>0</v>
      </c>
      <c r="J29" s="5" t="s">
        <v>69</v>
      </c>
      <c r="K29" s="1">
        <v>0</v>
      </c>
      <c r="L29" s="8" t="s">
        <v>329</v>
      </c>
      <c r="M29" s="1">
        <v>0</v>
      </c>
      <c r="N29" t="s">
        <v>190</v>
      </c>
      <c r="O29" s="1">
        <v>0</v>
      </c>
      <c r="P29" t="s">
        <v>191</v>
      </c>
      <c r="Q29" s="2">
        <v>1</v>
      </c>
      <c r="R29" t="s">
        <v>104</v>
      </c>
      <c r="S29" s="1">
        <v>0</v>
      </c>
      <c r="T29" t="s">
        <v>192</v>
      </c>
      <c r="U29" s="1">
        <v>0</v>
      </c>
      <c r="V29" t="s">
        <v>193</v>
      </c>
      <c r="W29" s="1">
        <v>0</v>
      </c>
      <c r="Y29">
        <f t="shared" si="0"/>
        <v>1</v>
      </c>
      <c r="Z29" s="3">
        <f t="shared" si="1"/>
        <v>0.1</v>
      </c>
      <c r="AA29">
        <v>28</v>
      </c>
    </row>
    <row r="30" spans="1:27" x14ac:dyDescent="0.25">
      <c r="A30" t="s">
        <v>194</v>
      </c>
      <c r="B30" t="s">
        <v>195</v>
      </c>
      <c r="C30" t="s">
        <v>196</v>
      </c>
      <c r="D30" s="8" t="s">
        <v>328</v>
      </c>
      <c r="E30" s="1">
        <v>0</v>
      </c>
      <c r="F30" s="8" t="s">
        <v>329</v>
      </c>
      <c r="G30" s="1">
        <v>0</v>
      </c>
      <c r="H30" t="s">
        <v>197</v>
      </c>
      <c r="I30" s="1">
        <v>0</v>
      </c>
      <c r="J30" s="5" t="s">
        <v>87</v>
      </c>
      <c r="K30" s="1">
        <v>0</v>
      </c>
      <c r="L30" t="s">
        <v>104</v>
      </c>
      <c r="M30" s="1">
        <v>0</v>
      </c>
      <c r="N30" t="s">
        <v>198</v>
      </c>
      <c r="O30" s="1">
        <v>0</v>
      </c>
      <c r="P30" s="5" t="s">
        <v>69</v>
      </c>
      <c r="Q30" s="1">
        <v>0</v>
      </c>
      <c r="R30" t="s">
        <v>199</v>
      </c>
      <c r="S30" s="2">
        <v>1</v>
      </c>
      <c r="T30" t="s">
        <v>199</v>
      </c>
      <c r="U30" s="2">
        <v>1</v>
      </c>
      <c r="V30" t="s">
        <v>200</v>
      </c>
      <c r="W30" s="2">
        <v>1</v>
      </c>
      <c r="Y30">
        <f t="shared" si="0"/>
        <v>3</v>
      </c>
      <c r="Z30" s="3">
        <f t="shared" si="1"/>
        <v>0.3</v>
      </c>
      <c r="AA30">
        <v>29</v>
      </c>
    </row>
    <row r="31" spans="1:27" x14ac:dyDescent="0.25">
      <c r="A31" t="s">
        <v>201</v>
      </c>
      <c r="B31" t="s">
        <v>202</v>
      </c>
      <c r="C31" t="s">
        <v>203</v>
      </c>
      <c r="D31" s="8" t="s">
        <v>328</v>
      </c>
      <c r="E31" s="1">
        <v>0</v>
      </c>
      <c r="F31" s="8" t="s">
        <v>329</v>
      </c>
      <c r="G31" s="1">
        <v>0</v>
      </c>
      <c r="H31" t="s">
        <v>205</v>
      </c>
      <c r="I31" s="1">
        <v>0</v>
      </c>
      <c r="J31" t="s">
        <v>204</v>
      </c>
      <c r="K31" s="1">
        <v>0</v>
      </c>
      <c r="L31" s="5" t="s">
        <v>321</v>
      </c>
      <c r="M31" s="1">
        <v>0</v>
      </c>
      <c r="N31" t="s">
        <v>104</v>
      </c>
      <c r="O31" s="1">
        <v>0</v>
      </c>
      <c r="P31" t="s">
        <v>206</v>
      </c>
      <c r="Q31" s="1">
        <v>0</v>
      </c>
      <c r="R31" t="s">
        <v>207</v>
      </c>
      <c r="S31" s="1">
        <v>0</v>
      </c>
      <c r="T31" t="s">
        <v>208</v>
      </c>
      <c r="U31" s="1">
        <v>0</v>
      </c>
      <c r="V31" t="s">
        <v>209</v>
      </c>
      <c r="W31" s="1">
        <v>0</v>
      </c>
      <c r="Y31">
        <f t="shared" si="0"/>
        <v>0</v>
      </c>
      <c r="Z31" s="3">
        <f t="shared" si="1"/>
        <v>0</v>
      </c>
      <c r="AA31">
        <v>30</v>
      </c>
    </row>
    <row r="32" spans="1:27" x14ac:dyDescent="0.25">
      <c r="A32" t="s">
        <v>210</v>
      </c>
      <c r="B32" t="s">
        <v>202</v>
      </c>
      <c r="C32" t="s">
        <v>203</v>
      </c>
      <c r="D32" s="8" t="s">
        <v>328</v>
      </c>
      <c r="E32" s="1">
        <v>0</v>
      </c>
      <c r="F32" s="8" t="s">
        <v>329</v>
      </c>
      <c r="G32" s="1">
        <v>0</v>
      </c>
      <c r="H32" t="s">
        <v>104</v>
      </c>
      <c r="I32" s="1">
        <v>0</v>
      </c>
      <c r="J32" t="s">
        <v>211</v>
      </c>
      <c r="K32" s="1">
        <v>0</v>
      </c>
      <c r="L32" s="5" t="s">
        <v>321</v>
      </c>
      <c r="M32" s="1">
        <v>0</v>
      </c>
      <c r="N32" s="5" t="s">
        <v>82</v>
      </c>
      <c r="O32" s="1">
        <v>0</v>
      </c>
      <c r="P32" t="s">
        <v>212</v>
      </c>
      <c r="Q32" s="1">
        <v>0</v>
      </c>
      <c r="R32" t="s">
        <v>104</v>
      </c>
      <c r="S32" s="1">
        <v>0</v>
      </c>
      <c r="T32" t="s">
        <v>213</v>
      </c>
      <c r="U32" s="1">
        <v>0</v>
      </c>
      <c r="V32" t="s">
        <v>214</v>
      </c>
      <c r="W32" s="1">
        <v>0</v>
      </c>
      <c r="Y32">
        <f t="shared" si="0"/>
        <v>0</v>
      </c>
      <c r="Z32" s="3">
        <f t="shared" si="1"/>
        <v>0</v>
      </c>
      <c r="AA32">
        <v>31</v>
      </c>
    </row>
    <row r="33" spans="1:27" x14ac:dyDescent="0.25">
      <c r="A33" t="s">
        <v>215</v>
      </c>
      <c r="B33" t="s">
        <v>202</v>
      </c>
      <c r="C33" t="s">
        <v>203</v>
      </c>
      <c r="D33" s="8" t="s">
        <v>328</v>
      </c>
      <c r="E33" s="1">
        <v>0</v>
      </c>
      <c r="F33" s="8" t="s">
        <v>329</v>
      </c>
      <c r="G33" s="1">
        <v>0</v>
      </c>
      <c r="H33" s="8" t="s">
        <v>329</v>
      </c>
      <c r="I33" s="1">
        <v>0</v>
      </c>
      <c r="J33" t="s">
        <v>104</v>
      </c>
      <c r="K33" s="1">
        <v>0</v>
      </c>
      <c r="L33" s="5" t="s">
        <v>321</v>
      </c>
      <c r="M33" s="1">
        <v>0</v>
      </c>
      <c r="N33" t="s">
        <v>104</v>
      </c>
      <c r="O33" s="1">
        <v>0</v>
      </c>
      <c r="P33" t="s">
        <v>216</v>
      </c>
      <c r="Q33" s="1">
        <v>0</v>
      </c>
      <c r="R33" t="s">
        <v>104</v>
      </c>
      <c r="S33" s="1">
        <v>0</v>
      </c>
      <c r="T33" t="s">
        <v>217</v>
      </c>
      <c r="U33" s="1">
        <v>0</v>
      </c>
      <c r="V33" t="s">
        <v>218</v>
      </c>
      <c r="W33" s="1">
        <v>0</v>
      </c>
      <c r="Y33">
        <f t="shared" si="0"/>
        <v>0</v>
      </c>
      <c r="Z33" s="3">
        <f t="shared" si="1"/>
        <v>0</v>
      </c>
      <c r="AA33">
        <v>32</v>
      </c>
    </row>
    <row r="34" spans="1:27" x14ac:dyDescent="0.25">
      <c r="A34" t="s">
        <v>219</v>
      </c>
      <c r="B34" t="s">
        <v>202</v>
      </c>
      <c r="C34" t="s">
        <v>203</v>
      </c>
      <c r="D34" s="8" t="s">
        <v>328</v>
      </c>
      <c r="E34" s="1">
        <v>0</v>
      </c>
      <c r="F34" s="8" t="s">
        <v>329</v>
      </c>
      <c r="G34" s="1">
        <v>0</v>
      </c>
      <c r="H34" t="s">
        <v>104</v>
      </c>
      <c r="I34" s="1">
        <v>0</v>
      </c>
      <c r="J34" t="s">
        <v>220</v>
      </c>
      <c r="K34" s="1">
        <v>0</v>
      </c>
      <c r="L34" s="5" t="s">
        <v>321</v>
      </c>
      <c r="M34" s="1">
        <v>0</v>
      </c>
      <c r="N34" t="s">
        <v>104</v>
      </c>
      <c r="O34" s="1">
        <v>0</v>
      </c>
      <c r="P34" s="5" t="s">
        <v>69</v>
      </c>
      <c r="Q34" s="1">
        <v>0</v>
      </c>
      <c r="R34" t="s">
        <v>104</v>
      </c>
      <c r="S34" s="1">
        <v>0</v>
      </c>
      <c r="T34" t="s">
        <v>217</v>
      </c>
      <c r="U34" s="1">
        <v>0</v>
      </c>
      <c r="V34" t="s">
        <v>214</v>
      </c>
      <c r="W34" s="1">
        <v>0</v>
      </c>
      <c r="Y34">
        <f t="shared" ref="Y34:Y52" si="2">E34+G34+I34+K34+M34+O34+Q34+S34+U34+W34</f>
        <v>0</v>
      </c>
      <c r="Z34" s="3">
        <f t="shared" si="1"/>
        <v>0</v>
      </c>
      <c r="AA34">
        <v>33</v>
      </c>
    </row>
    <row r="35" spans="1:27" x14ac:dyDescent="0.25">
      <c r="A35" t="s">
        <v>221</v>
      </c>
      <c r="B35" t="s">
        <v>222</v>
      </c>
      <c r="C35" t="s">
        <v>223</v>
      </c>
      <c r="D35" s="8" t="s">
        <v>328</v>
      </c>
      <c r="E35" s="1">
        <v>0</v>
      </c>
      <c r="F35" s="8" t="s">
        <v>329</v>
      </c>
      <c r="G35" s="1">
        <v>0</v>
      </c>
      <c r="H35" s="8" t="s">
        <v>329</v>
      </c>
      <c r="I35" s="1">
        <v>0</v>
      </c>
      <c r="J35" t="s">
        <v>224</v>
      </c>
      <c r="K35" s="1">
        <v>0</v>
      </c>
      <c r="L35" t="s">
        <v>227</v>
      </c>
      <c r="M35" s="1">
        <v>0</v>
      </c>
      <c r="N35" t="s">
        <v>225</v>
      </c>
      <c r="O35" s="1">
        <v>0</v>
      </c>
      <c r="P35" s="5" t="s">
        <v>226</v>
      </c>
      <c r="Q35" s="1">
        <v>0</v>
      </c>
      <c r="R35" t="s">
        <v>228</v>
      </c>
      <c r="S35" s="1">
        <v>0</v>
      </c>
      <c r="T35" s="5" t="s">
        <v>82</v>
      </c>
      <c r="U35" s="1">
        <v>0</v>
      </c>
      <c r="V35" t="s">
        <v>229</v>
      </c>
      <c r="W35" s="1">
        <v>0</v>
      </c>
      <c r="Y35">
        <f t="shared" si="2"/>
        <v>0</v>
      </c>
      <c r="Z35" s="3">
        <f t="shared" si="1"/>
        <v>0</v>
      </c>
      <c r="AA35">
        <v>34</v>
      </c>
    </row>
    <row r="36" spans="1:27" x14ac:dyDescent="0.25">
      <c r="A36" t="s">
        <v>230</v>
      </c>
      <c r="B36" t="s">
        <v>222</v>
      </c>
      <c r="C36" t="s">
        <v>231</v>
      </c>
      <c r="D36" s="8" t="s">
        <v>328</v>
      </c>
      <c r="E36" s="1">
        <v>0</v>
      </c>
      <c r="F36" s="8" t="s">
        <v>329</v>
      </c>
      <c r="G36" s="1">
        <v>0</v>
      </c>
      <c r="H36" t="s">
        <v>232</v>
      </c>
      <c r="I36" s="2">
        <v>1</v>
      </c>
      <c r="J36" s="5" t="s">
        <v>69</v>
      </c>
      <c r="K36" s="1">
        <v>0</v>
      </c>
      <c r="L36" t="s">
        <v>232</v>
      </c>
      <c r="M36" s="2">
        <v>1</v>
      </c>
      <c r="N36" t="s">
        <v>233</v>
      </c>
      <c r="O36" s="1">
        <v>0</v>
      </c>
      <c r="P36" t="s">
        <v>234</v>
      </c>
      <c r="Q36" s="2">
        <v>1</v>
      </c>
      <c r="R36" t="s">
        <v>235</v>
      </c>
      <c r="S36" s="2">
        <v>1</v>
      </c>
      <c r="T36" t="s">
        <v>236</v>
      </c>
      <c r="U36" s="2">
        <v>1</v>
      </c>
      <c r="V36" t="s">
        <v>237</v>
      </c>
      <c r="W36" s="2">
        <v>1</v>
      </c>
      <c r="Y36">
        <f t="shared" si="2"/>
        <v>6</v>
      </c>
      <c r="Z36" s="3">
        <f t="shared" si="1"/>
        <v>0.6</v>
      </c>
      <c r="AA36">
        <v>35</v>
      </c>
    </row>
    <row r="37" spans="1:27" x14ac:dyDescent="0.25">
      <c r="A37" t="s">
        <v>238</v>
      </c>
      <c r="B37" t="s">
        <v>239</v>
      </c>
      <c r="C37" t="s">
        <v>240</v>
      </c>
      <c r="D37" s="8" t="s">
        <v>328</v>
      </c>
      <c r="E37" s="1">
        <v>0</v>
      </c>
      <c r="F37" s="8" t="s">
        <v>329</v>
      </c>
      <c r="G37" s="1">
        <v>0</v>
      </c>
      <c r="H37" s="8" t="s">
        <v>329</v>
      </c>
      <c r="I37" s="1">
        <v>0</v>
      </c>
      <c r="J37" t="s">
        <v>241</v>
      </c>
      <c r="K37" s="1">
        <v>0</v>
      </c>
      <c r="L37" s="5" t="s">
        <v>322</v>
      </c>
      <c r="M37" s="1">
        <v>0</v>
      </c>
      <c r="N37" t="s">
        <v>242</v>
      </c>
      <c r="O37" s="1">
        <v>0</v>
      </c>
      <c r="P37" t="s">
        <v>243</v>
      </c>
      <c r="Q37" s="1">
        <v>0</v>
      </c>
      <c r="R37" t="s">
        <v>244</v>
      </c>
      <c r="S37" s="1">
        <v>0</v>
      </c>
      <c r="T37" t="s">
        <v>245</v>
      </c>
      <c r="U37" s="1">
        <v>0</v>
      </c>
      <c r="V37" t="s">
        <v>246</v>
      </c>
      <c r="W37" s="1">
        <v>0</v>
      </c>
      <c r="Y37">
        <f t="shared" si="2"/>
        <v>0</v>
      </c>
      <c r="Z37" s="3">
        <f t="shared" si="1"/>
        <v>0</v>
      </c>
      <c r="AA37">
        <v>36</v>
      </c>
    </row>
    <row r="38" spans="1:27" x14ac:dyDescent="0.25">
      <c r="A38" t="s">
        <v>247</v>
      </c>
      <c r="B38" t="s">
        <v>239</v>
      </c>
      <c r="C38" t="s">
        <v>240</v>
      </c>
      <c r="D38" s="8" t="s">
        <v>328</v>
      </c>
      <c r="E38" s="1">
        <v>0</v>
      </c>
      <c r="F38" s="8" t="s">
        <v>329</v>
      </c>
      <c r="G38" s="1">
        <v>0</v>
      </c>
      <c r="H38" s="5" t="s">
        <v>248</v>
      </c>
      <c r="I38" s="1">
        <v>0</v>
      </c>
      <c r="J38" s="5" t="s">
        <v>69</v>
      </c>
      <c r="K38" s="1">
        <v>0</v>
      </c>
      <c r="L38" s="5" t="s">
        <v>322</v>
      </c>
      <c r="M38" s="1">
        <v>0</v>
      </c>
      <c r="N38" t="s">
        <v>249</v>
      </c>
      <c r="O38" s="1">
        <v>0</v>
      </c>
      <c r="P38" t="s">
        <v>250</v>
      </c>
      <c r="Q38" s="1">
        <v>0</v>
      </c>
      <c r="R38" t="s">
        <v>251</v>
      </c>
      <c r="S38" s="2">
        <v>1</v>
      </c>
      <c r="T38" s="5" t="s">
        <v>252</v>
      </c>
      <c r="U38" s="1">
        <v>0</v>
      </c>
      <c r="V38" t="s">
        <v>253</v>
      </c>
      <c r="W38" s="1">
        <v>0</v>
      </c>
      <c r="Y38">
        <f t="shared" si="2"/>
        <v>1</v>
      </c>
      <c r="Z38" s="3">
        <f t="shared" si="1"/>
        <v>0.1</v>
      </c>
      <c r="AA38">
        <v>37</v>
      </c>
    </row>
    <row r="39" spans="1:27" x14ac:dyDescent="0.25">
      <c r="A39" t="s">
        <v>254</v>
      </c>
      <c r="B39" t="s">
        <v>255</v>
      </c>
      <c r="C39" t="s">
        <v>256</v>
      </c>
      <c r="D39" s="8" t="s">
        <v>328</v>
      </c>
      <c r="E39" s="1">
        <v>0</v>
      </c>
      <c r="F39" s="8" t="s">
        <v>329</v>
      </c>
      <c r="G39" s="1">
        <v>0</v>
      </c>
      <c r="H39" s="8" t="s">
        <v>329</v>
      </c>
      <c r="I39" s="1">
        <v>0</v>
      </c>
      <c r="J39" s="5" t="s">
        <v>257</v>
      </c>
      <c r="K39" s="1">
        <v>0</v>
      </c>
      <c r="L39" t="s">
        <v>104</v>
      </c>
      <c r="M39" s="1">
        <v>0</v>
      </c>
      <c r="N39" t="s">
        <v>258</v>
      </c>
      <c r="O39" s="1">
        <v>0</v>
      </c>
      <c r="P39" t="s">
        <v>259</v>
      </c>
      <c r="Q39" s="1">
        <v>0</v>
      </c>
      <c r="R39" t="s">
        <v>104</v>
      </c>
      <c r="S39" s="1">
        <v>0</v>
      </c>
      <c r="T39" t="s">
        <v>260</v>
      </c>
      <c r="U39" s="1">
        <v>0</v>
      </c>
      <c r="V39" t="s">
        <v>261</v>
      </c>
      <c r="W39" s="1">
        <v>0</v>
      </c>
      <c r="Y39">
        <f t="shared" si="2"/>
        <v>0</v>
      </c>
      <c r="Z39" s="3">
        <f t="shared" si="1"/>
        <v>0</v>
      </c>
      <c r="AA39">
        <v>38</v>
      </c>
    </row>
    <row r="40" spans="1:27" x14ac:dyDescent="0.25">
      <c r="A40" t="s">
        <v>254</v>
      </c>
      <c r="B40" t="s">
        <v>262</v>
      </c>
      <c r="C40" t="s">
        <v>263</v>
      </c>
      <c r="D40" s="8" t="s">
        <v>328</v>
      </c>
      <c r="E40" s="1">
        <v>0</v>
      </c>
      <c r="F40" s="8" t="s">
        <v>329</v>
      </c>
      <c r="G40" s="1">
        <v>0</v>
      </c>
      <c r="H40" s="5" t="s">
        <v>324</v>
      </c>
      <c r="I40" s="1">
        <v>0</v>
      </c>
      <c r="J40" s="5" t="s">
        <v>257</v>
      </c>
      <c r="K40" s="1">
        <v>0</v>
      </c>
      <c r="L40" t="s">
        <v>104</v>
      </c>
      <c r="M40" s="1">
        <v>0</v>
      </c>
      <c r="N40" s="5" t="s">
        <v>325</v>
      </c>
      <c r="O40" s="1">
        <v>0</v>
      </c>
      <c r="P40" t="s">
        <v>264</v>
      </c>
      <c r="Q40" s="2">
        <v>1</v>
      </c>
      <c r="R40" t="s">
        <v>265</v>
      </c>
      <c r="S40" s="2">
        <v>1</v>
      </c>
      <c r="T40" t="s">
        <v>260</v>
      </c>
      <c r="U40" s="1">
        <v>0</v>
      </c>
      <c r="V40" t="s">
        <v>266</v>
      </c>
      <c r="W40" s="2">
        <v>1</v>
      </c>
      <c r="Y40">
        <f t="shared" si="2"/>
        <v>3</v>
      </c>
      <c r="Z40" s="3">
        <f t="shared" si="1"/>
        <v>0.3</v>
      </c>
      <c r="AA40">
        <v>39</v>
      </c>
    </row>
    <row r="41" spans="1:27" x14ac:dyDescent="0.25">
      <c r="A41" t="s">
        <v>267</v>
      </c>
      <c r="B41" t="s">
        <v>262</v>
      </c>
      <c r="C41" t="s">
        <v>263</v>
      </c>
      <c r="D41" s="8" t="s">
        <v>328</v>
      </c>
      <c r="E41" s="1">
        <v>0</v>
      </c>
      <c r="F41" s="8" t="s">
        <v>329</v>
      </c>
      <c r="G41" s="1">
        <v>0</v>
      </c>
      <c r="H41" s="8" t="s">
        <v>329</v>
      </c>
      <c r="I41" s="1">
        <v>0</v>
      </c>
      <c r="J41" t="s">
        <v>268</v>
      </c>
      <c r="K41" s="2">
        <v>1</v>
      </c>
      <c r="L41" t="s">
        <v>104</v>
      </c>
      <c r="M41" s="1">
        <v>0</v>
      </c>
      <c r="N41" t="s">
        <v>269</v>
      </c>
      <c r="O41" s="1">
        <v>0</v>
      </c>
      <c r="P41" t="s">
        <v>270</v>
      </c>
      <c r="Q41" s="2">
        <v>1</v>
      </c>
      <c r="R41" t="s">
        <v>104</v>
      </c>
      <c r="S41" s="1">
        <v>0</v>
      </c>
      <c r="T41" t="s">
        <v>270</v>
      </c>
      <c r="U41" s="2">
        <v>1</v>
      </c>
      <c r="V41" t="s">
        <v>270</v>
      </c>
      <c r="W41" s="2">
        <v>1</v>
      </c>
      <c r="Y41">
        <f t="shared" si="2"/>
        <v>4</v>
      </c>
      <c r="Z41" s="3">
        <f t="shared" si="1"/>
        <v>0.4</v>
      </c>
      <c r="AA41">
        <v>40</v>
      </c>
    </row>
    <row r="42" spans="1:27" x14ac:dyDescent="0.25">
      <c r="A42" t="s">
        <v>271</v>
      </c>
      <c r="B42" t="s">
        <v>262</v>
      </c>
      <c r="C42" t="s">
        <v>263</v>
      </c>
      <c r="D42" s="8" t="s">
        <v>328</v>
      </c>
      <c r="E42" s="1">
        <v>0</v>
      </c>
      <c r="F42" s="8" t="s">
        <v>329</v>
      </c>
      <c r="G42" s="1">
        <v>0</v>
      </c>
      <c r="H42" s="5" t="s">
        <v>273</v>
      </c>
      <c r="I42" s="1">
        <v>0</v>
      </c>
      <c r="J42" t="s">
        <v>272</v>
      </c>
      <c r="K42" s="1">
        <v>0</v>
      </c>
      <c r="L42" s="5" t="s">
        <v>321</v>
      </c>
      <c r="M42" s="1">
        <v>0</v>
      </c>
      <c r="N42" t="s">
        <v>274</v>
      </c>
      <c r="O42" s="1">
        <v>0</v>
      </c>
      <c r="P42" t="s">
        <v>275</v>
      </c>
      <c r="Q42" s="1">
        <v>0</v>
      </c>
      <c r="R42" t="s">
        <v>276</v>
      </c>
      <c r="S42" s="2">
        <v>1</v>
      </c>
      <c r="T42" s="5" t="s">
        <v>277</v>
      </c>
      <c r="U42" s="1">
        <v>0</v>
      </c>
      <c r="V42" t="s">
        <v>278</v>
      </c>
      <c r="W42" s="2">
        <v>1</v>
      </c>
      <c r="Y42">
        <f t="shared" si="2"/>
        <v>2</v>
      </c>
      <c r="Z42" s="3">
        <f t="shared" si="1"/>
        <v>0.2</v>
      </c>
      <c r="AA42">
        <v>41</v>
      </c>
    </row>
    <row r="43" spans="1:27" x14ac:dyDescent="0.25">
      <c r="A43" t="s">
        <v>279</v>
      </c>
      <c r="B43" t="s">
        <v>262</v>
      </c>
      <c r="C43" t="s">
        <v>263</v>
      </c>
      <c r="D43" s="8" t="s">
        <v>328</v>
      </c>
      <c r="E43" s="1">
        <v>0</v>
      </c>
      <c r="F43" t="s">
        <v>270</v>
      </c>
      <c r="G43" s="2">
        <v>1</v>
      </c>
      <c r="H43" t="s">
        <v>281</v>
      </c>
      <c r="I43" s="2">
        <v>1</v>
      </c>
      <c r="J43" t="s">
        <v>280</v>
      </c>
      <c r="K43" s="1">
        <v>0</v>
      </c>
      <c r="L43" s="5" t="s">
        <v>321</v>
      </c>
      <c r="M43" s="1">
        <v>0</v>
      </c>
      <c r="N43" t="s">
        <v>270</v>
      </c>
      <c r="O43" s="2">
        <v>1</v>
      </c>
      <c r="P43" t="s">
        <v>275</v>
      </c>
      <c r="Q43" s="1">
        <v>0</v>
      </c>
      <c r="R43" t="s">
        <v>282</v>
      </c>
      <c r="S43" s="2">
        <v>1</v>
      </c>
      <c r="T43" t="s">
        <v>270</v>
      </c>
      <c r="U43" s="2">
        <v>1</v>
      </c>
      <c r="V43" t="s">
        <v>270</v>
      </c>
      <c r="W43" s="2">
        <v>1</v>
      </c>
      <c r="Y43">
        <f t="shared" si="2"/>
        <v>6</v>
      </c>
      <c r="Z43" s="3">
        <f t="shared" si="1"/>
        <v>0.6</v>
      </c>
      <c r="AA43">
        <v>42</v>
      </c>
    </row>
    <row r="44" spans="1:27" x14ac:dyDescent="0.25">
      <c r="A44" t="s">
        <v>283</v>
      </c>
      <c r="B44" t="s">
        <v>284</v>
      </c>
      <c r="C44" t="s">
        <v>285</v>
      </c>
      <c r="D44" s="8" t="s">
        <v>328</v>
      </c>
      <c r="E44" s="1">
        <v>0</v>
      </c>
      <c r="F44" s="8" t="s">
        <v>329</v>
      </c>
      <c r="G44" s="1">
        <v>0</v>
      </c>
      <c r="H44" t="s">
        <v>287</v>
      </c>
      <c r="I44" s="1">
        <v>0</v>
      </c>
      <c r="J44" t="s">
        <v>286</v>
      </c>
      <c r="K44" s="1">
        <v>0</v>
      </c>
      <c r="L44" s="8" t="s">
        <v>329</v>
      </c>
      <c r="M44" s="1">
        <v>0</v>
      </c>
      <c r="N44" t="s">
        <v>288</v>
      </c>
      <c r="O44" s="1">
        <v>0</v>
      </c>
      <c r="P44" t="s">
        <v>289</v>
      </c>
      <c r="Q44" s="1">
        <v>0</v>
      </c>
      <c r="R44" t="s">
        <v>290</v>
      </c>
      <c r="S44" s="1">
        <v>0</v>
      </c>
      <c r="T44" t="s">
        <v>291</v>
      </c>
      <c r="U44" s="1">
        <v>0</v>
      </c>
      <c r="V44" t="s">
        <v>286</v>
      </c>
      <c r="W44" s="1">
        <v>0</v>
      </c>
      <c r="Y44">
        <f t="shared" si="2"/>
        <v>0</v>
      </c>
      <c r="Z44" s="3">
        <f t="shared" si="1"/>
        <v>0</v>
      </c>
      <c r="AA44">
        <v>43</v>
      </c>
    </row>
    <row r="45" spans="1:27" x14ac:dyDescent="0.25">
      <c r="A45" t="s">
        <v>292</v>
      </c>
      <c r="B45" t="s">
        <v>284</v>
      </c>
      <c r="C45" t="s">
        <v>15</v>
      </c>
      <c r="D45" s="8" t="s">
        <v>328</v>
      </c>
      <c r="E45" s="1">
        <v>0</v>
      </c>
      <c r="F45" s="8" t="s">
        <v>329</v>
      </c>
      <c r="G45" s="1">
        <v>0</v>
      </c>
      <c r="H45" s="8" t="s">
        <v>329</v>
      </c>
      <c r="I45" s="1">
        <v>0</v>
      </c>
      <c r="J45" t="s">
        <v>18</v>
      </c>
      <c r="K45" s="2">
        <v>1</v>
      </c>
      <c r="L45" s="8" t="s">
        <v>329</v>
      </c>
      <c r="M45" s="1">
        <v>0</v>
      </c>
      <c r="N45" t="s">
        <v>34</v>
      </c>
      <c r="O45" s="1">
        <v>0</v>
      </c>
      <c r="P45" t="s">
        <v>18</v>
      </c>
      <c r="Q45" s="2">
        <v>1</v>
      </c>
      <c r="R45" t="s">
        <v>18</v>
      </c>
      <c r="S45" s="2">
        <v>1</v>
      </c>
      <c r="T45" t="s">
        <v>18</v>
      </c>
      <c r="U45" s="2">
        <v>1</v>
      </c>
      <c r="V45" t="s">
        <v>18</v>
      </c>
      <c r="W45" s="2">
        <v>1</v>
      </c>
      <c r="Y45">
        <f t="shared" si="2"/>
        <v>5</v>
      </c>
      <c r="Z45" s="3">
        <f t="shared" si="1"/>
        <v>0.5</v>
      </c>
      <c r="AA45">
        <v>44</v>
      </c>
    </row>
    <row r="46" spans="1:27" x14ac:dyDescent="0.25">
      <c r="A46" t="s">
        <v>293</v>
      </c>
      <c r="B46" t="s">
        <v>284</v>
      </c>
      <c r="C46" t="s">
        <v>294</v>
      </c>
      <c r="D46" s="8" t="s">
        <v>328</v>
      </c>
      <c r="E46" s="1">
        <v>0</v>
      </c>
      <c r="F46" s="8" t="s">
        <v>329</v>
      </c>
      <c r="G46" s="1">
        <v>0</v>
      </c>
      <c r="H46" s="8" t="s">
        <v>329</v>
      </c>
      <c r="I46" s="1">
        <v>0</v>
      </c>
      <c r="J46" t="s">
        <v>295</v>
      </c>
      <c r="K46" s="1">
        <v>0</v>
      </c>
      <c r="L46" s="5" t="s">
        <v>321</v>
      </c>
      <c r="M46" s="1">
        <v>0</v>
      </c>
      <c r="N46" t="s">
        <v>295</v>
      </c>
      <c r="O46" s="1">
        <v>0</v>
      </c>
      <c r="P46" t="s">
        <v>295</v>
      </c>
      <c r="Q46" s="1">
        <v>0</v>
      </c>
      <c r="R46" t="s">
        <v>296</v>
      </c>
      <c r="S46" s="1">
        <v>0</v>
      </c>
      <c r="T46" t="s">
        <v>297</v>
      </c>
      <c r="U46" s="1">
        <v>0</v>
      </c>
      <c r="V46" t="s">
        <v>298</v>
      </c>
      <c r="W46" s="1">
        <v>0</v>
      </c>
      <c r="Y46">
        <f t="shared" si="2"/>
        <v>0</v>
      </c>
      <c r="Z46" s="3">
        <f t="shared" si="1"/>
        <v>0</v>
      </c>
      <c r="AA46">
        <v>45</v>
      </c>
    </row>
    <row r="47" spans="1:27" x14ac:dyDescent="0.25">
      <c r="A47" t="s">
        <v>299</v>
      </c>
      <c r="B47" t="s">
        <v>284</v>
      </c>
      <c r="C47" t="s">
        <v>294</v>
      </c>
      <c r="D47" s="8" t="s">
        <v>328</v>
      </c>
      <c r="E47" s="1">
        <v>0</v>
      </c>
      <c r="F47" s="8" t="s">
        <v>329</v>
      </c>
      <c r="G47" s="1">
        <v>0</v>
      </c>
      <c r="H47" t="s">
        <v>104</v>
      </c>
      <c r="I47" s="1">
        <v>0</v>
      </c>
      <c r="J47" t="s">
        <v>295</v>
      </c>
      <c r="K47" s="1">
        <v>0</v>
      </c>
      <c r="L47" s="5" t="s">
        <v>321</v>
      </c>
      <c r="M47" s="1">
        <v>0</v>
      </c>
      <c r="N47" t="s">
        <v>104</v>
      </c>
      <c r="O47" s="1">
        <v>0</v>
      </c>
      <c r="P47" t="s">
        <v>295</v>
      </c>
      <c r="Q47" s="1">
        <v>0</v>
      </c>
      <c r="R47" s="5" t="s">
        <v>326</v>
      </c>
      <c r="S47" s="1">
        <v>0</v>
      </c>
      <c r="T47" t="s">
        <v>295</v>
      </c>
      <c r="U47" s="1">
        <v>0</v>
      </c>
      <c r="V47" t="s">
        <v>298</v>
      </c>
      <c r="W47" s="1">
        <v>0</v>
      </c>
      <c r="Y47">
        <f t="shared" si="2"/>
        <v>0</v>
      </c>
      <c r="Z47" s="3">
        <f t="shared" si="1"/>
        <v>0</v>
      </c>
      <c r="AA47">
        <v>46</v>
      </c>
    </row>
    <row r="48" spans="1:27" x14ac:dyDescent="0.25">
      <c r="A48" t="s">
        <v>300</v>
      </c>
      <c r="B48" t="s">
        <v>284</v>
      </c>
      <c r="C48" t="s">
        <v>294</v>
      </c>
      <c r="D48" s="8" t="s">
        <v>328</v>
      </c>
      <c r="E48" s="1">
        <v>0</v>
      </c>
      <c r="F48" s="8" t="s">
        <v>329</v>
      </c>
      <c r="G48" s="1">
        <v>0</v>
      </c>
      <c r="H48" s="8" t="s">
        <v>329</v>
      </c>
      <c r="I48" s="1">
        <v>0</v>
      </c>
      <c r="J48" s="5" t="s">
        <v>301</v>
      </c>
      <c r="K48" s="1">
        <v>0</v>
      </c>
      <c r="L48" s="8" t="s">
        <v>329</v>
      </c>
      <c r="M48" s="1">
        <v>0</v>
      </c>
      <c r="N48" s="5" t="s">
        <v>82</v>
      </c>
      <c r="O48" s="1">
        <v>0</v>
      </c>
      <c r="P48" t="s">
        <v>302</v>
      </c>
      <c r="Q48" s="1">
        <v>0</v>
      </c>
      <c r="R48" t="s">
        <v>303</v>
      </c>
      <c r="S48" s="1">
        <v>0</v>
      </c>
      <c r="T48" s="5" t="s">
        <v>82</v>
      </c>
      <c r="U48" s="1">
        <v>0</v>
      </c>
      <c r="V48" s="5" t="s">
        <v>330</v>
      </c>
      <c r="W48" s="2">
        <v>1</v>
      </c>
      <c r="Y48">
        <f t="shared" si="2"/>
        <v>1</v>
      </c>
      <c r="Z48" s="3">
        <f t="shared" si="1"/>
        <v>0.1</v>
      </c>
      <c r="AA48">
        <v>47</v>
      </c>
    </row>
    <row r="49" spans="1:27" x14ac:dyDescent="0.25">
      <c r="A49" t="s">
        <v>304</v>
      </c>
      <c r="B49" t="s">
        <v>305</v>
      </c>
      <c r="C49" t="s">
        <v>306</v>
      </c>
      <c r="D49" s="8" t="s">
        <v>328</v>
      </c>
      <c r="E49" s="1">
        <v>0</v>
      </c>
      <c r="F49" s="5" t="s">
        <v>320</v>
      </c>
      <c r="G49" s="1">
        <v>0</v>
      </c>
      <c r="H49" t="s">
        <v>104</v>
      </c>
      <c r="I49" s="1">
        <v>0</v>
      </c>
      <c r="J49" t="s">
        <v>307</v>
      </c>
      <c r="K49" s="1">
        <v>0</v>
      </c>
      <c r="L49" t="s">
        <v>104</v>
      </c>
      <c r="M49" s="1">
        <v>0</v>
      </c>
      <c r="N49" t="s">
        <v>308</v>
      </c>
      <c r="O49" s="1">
        <v>0</v>
      </c>
      <c r="P49" t="s">
        <v>309</v>
      </c>
      <c r="Q49" s="1">
        <v>0</v>
      </c>
      <c r="R49" t="s">
        <v>309</v>
      </c>
      <c r="S49" s="1">
        <v>0</v>
      </c>
      <c r="T49" t="s">
        <v>307</v>
      </c>
      <c r="U49" s="1">
        <v>0</v>
      </c>
      <c r="V49" t="s">
        <v>307</v>
      </c>
      <c r="W49" s="1">
        <v>0</v>
      </c>
      <c r="Y49">
        <f t="shared" si="2"/>
        <v>0</v>
      </c>
      <c r="Z49" s="3">
        <f t="shared" si="1"/>
        <v>0</v>
      </c>
      <c r="AA49">
        <v>48</v>
      </c>
    </row>
    <row r="50" spans="1:27" x14ac:dyDescent="0.25">
      <c r="A50" t="s">
        <v>310</v>
      </c>
      <c r="B50" t="s">
        <v>305</v>
      </c>
      <c r="C50" t="s">
        <v>306</v>
      </c>
      <c r="D50" s="8" t="s">
        <v>328</v>
      </c>
      <c r="E50" s="1">
        <v>0</v>
      </c>
      <c r="F50" s="8" t="s">
        <v>329</v>
      </c>
      <c r="G50" s="1">
        <v>0</v>
      </c>
      <c r="H50" t="s">
        <v>104</v>
      </c>
      <c r="I50" s="1">
        <v>0</v>
      </c>
      <c r="J50" t="s">
        <v>311</v>
      </c>
      <c r="K50" s="1">
        <v>0</v>
      </c>
      <c r="L50" s="5" t="s">
        <v>321</v>
      </c>
      <c r="M50" s="1">
        <v>0</v>
      </c>
      <c r="N50" t="s">
        <v>307</v>
      </c>
      <c r="O50" s="1">
        <v>0</v>
      </c>
      <c r="P50" s="5" t="s">
        <v>69</v>
      </c>
      <c r="Q50" s="1">
        <v>0</v>
      </c>
      <c r="R50" t="s">
        <v>307</v>
      </c>
      <c r="S50" s="1">
        <v>0</v>
      </c>
      <c r="T50" t="s">
        <v>307</v>
      </c>
      <c r="U50" s="1">
        <v>0</v>
      </c>
      <c r="V50" t="s">
        <v>312</v>
      </c>
      <c r="W50" s="2">
        <v>1</v>
      </c>
      <c r="Y50">
        <f t="shared" si="2"/>
        <v>1</v>
      </c>
      <c r="Z50" s="3">
        <f t="shared" si="1"/>
        <v>0.1</v>
      </c>
      <c r="AA50">
        <v>49</v>
      </c>
    </row>
    <row r="51" spans="1:27" x14ac:dyDescent="0.25">
      <c r="A51" t="s">
        <v>313</v>
      </c>
      <c r="B51" t="s">
        <v>305</v>
      </c>
      <c r="C51" t="s">
        <v>306</v>
      </c>
      <c r="D51" s="8" t="s">
        <v>328</v>
      </c>
      <c r="E51" s="1">
        <v>0</v>
      </c>
      <c r="F51" s="8" t="s">
        <v>329</v>
      </c>
      <c r="G51" s="1">
        <v>0</v>
      </c>
      <c r="H51" t="s">
        <v>314</v>
      </c>
      <c r="I51" s="2">
        <v>1</v>
      </c>
      <c r="J51" t="s">
        <v>307</v>
      </c>
      <c r="K51" s="1">
        <v>0</v>
      </c>
      <c r="L51" t="s">
        <v>104</v>
      </c>
      <c r="M51" s="1">
        <v>0</v>
      </c>
      <c r="N51" t="s">
        <v>307</v>
      </c>
      <c r="O51" s="1">
        <v>0</v>
      </c>
      <c r="P51" s="5" t="s">
        <v>226</v>
      </c>
      <c r="Q51" s="1">
        <v>0</v>
      </c>
      <c r="R51" t="s">
        <v>315</v>
      </c>
      <c r="S51" s="1">
        <v>0</v>
      </c>
      <c r="T51" t="s">
        <v>307</v>
      </c>
      <c r="U51" s="1">
        <v>0</v>
      </c>
      <c r="V51" t="s">
        <v>315</v>
      </c>
      <c r="W51" s="1">
        <v>0</v>
      </c>
      <c r="Y51">
        <f t="shared" si="2"/>
        <v>1</v>
      </c>
      <c r="Z51" s="3">
        <f t="shared" si="1"/>
        <v>0.1</v>
      </c>
      <c r="AA51">
        <v>50</v>
      </c>
    </row>
    <row r="52" spans="1:27" x14ac:dyDescent="0.25">
      <c r="A52" t="s">
        <v>316</v>
      </c>
      <c r="B52" t="s">
        <v>305</v>
      </c>
      <c r="C52" t="s">
        <v>306</v>
      </c>
      <c r="D52" s="8" t="s">
        <v>328</v>
      </c>
      <c r="E52" s="1">
        <v>0</v>
      </c>
      <c r="F52" s="5" t="s">
        <v>321</v>
      </c>
      <c r="G52" s="1">
        <v>0</v>
      </c>
      <c r="H52" s="8" t="s">
        <v>329</v>
      </c>
      <c r="I52" s="1">
        <v>0</v>
      </c>
      <c r="J52" t="s">
        <v>314</v>
      </c>
      <c r="K52" s="2">
        <v>1</v>
      </c>
      <c r="L52" t="s">
        <v>317</v>
      </c>
      <c r="M52" s="2">
        <v>1</v>
      </c>
      <c r="N52" t="s">
        <v>314</v>
      </c>
      <c r="O52" s="2">
        <v>1</v>
      </c>
      <c r="P52" t="s">
        <v>314</v>
      </c>
      <c r="Q52" s="2">
        <v>1</v>
      </c>
      <c r="R52" t="s">
        <v>307</v>
      </c>
      <c r="S52" s="1">
        <v>0</v>
      </c>
      <c r="T52" t="s">
        <v>314</v>
      </c>
      <c r="U52" s="2">
        <v>1</v>
      </c>
      <c r="V52" t="s">
        <v>314</v>
      </c>
      <c r="W52" s="2">
        <v>1</v>
      </c>
      <c r="Y52">
        <f t="shared" si="2"/>
        <v>6</v>
      </c>
      <c r="Z52" s="3">
        <f t="shared" si="1"/>
        <v>0.6</v>
      </c>
      <c r="AA52">
        <v>51</v>
      </c>
    </row>
    <row r="53" spans="1:27" x14ac:dyDescent="0.25">
      <c r="E53" t="s">
        <v>339</v>
      </c>
      <c r="F53" t="s">
        <v>338</v>
      </c>
      <c r="G53" t="s">
        <v>340</v>
      </c>
      <c r="H53" t="s">
        <v>3</v>
      </c>
      <c r="I53" t="s">
        <v>341</v>
      </c>
      <c r="J53" t="s">
        <v>342</v>
      </c>
      <c r="K53" t="s">
        <v>343</v>
      </c>
      <c r="L53" t="s">
        <v>346</v>
      </c>
      <c r="M53" t="s">
        <v>345</v>
      </c>
      <c r="N53" t="s">
        <v>344</v>
      </c>
      <c r="T53" t="s">
        <v>327</v>
      </c>
    </row>
    <row r="54" spans="1:27" x14ac:dyDescent="0.25">
      <c r="D54" t="s">
        <v>331</v>
      </c>
      <c r="E54">
        <f>SUM(E2:E52)</f>
        <v>0</v>
      </c>
      <c r="F54">
        <f>SUM(G2:G52)</f>
        <v>1</v>
      </c>
      <c r="G54">
        <f>SUM(I2:I52)</f>
        <v>5</v>
      </c>
      <c r="H54">
        <f>SUM(K2:K52)</f>
        <v>5</v>
      </c>
      <c r="I54">
        <f>SUM(M2:M52)</f>
        <v>4</v>
      </c>
      <c r="J54">
        <f>SUM(O2:O52)</f>
        <v>9</v>
      </c>
      <c r="K54">
        <f>SUM(Q2:Q52)</f>
        <v>17</v>
      </c>
      <c r="L54">
        <f>SUM(S2:S52)</f>
        <v>17</v>
      </c>
      <c r="M54">
        <f>SUM(U2:U52)</f>
        <v>14</v>
      </c>
      <c r="N54">
        <f>SUM(W2:W52)</f>
        <v>24</v>
      </c>
      <c r="R54" t="s">
        <v>331</v>
      </c>
      <c r="S54">
        <f>SUM(D54:N54)</f>
        <v>96</v>
      </c>
      <c r="T54" s="6">
        <f>S54/510</f>
        <v>0.18823529411764706</v>
      </c>
      <c r="X54" t="s">
        <v>337</v>
      </c>
      <c r="Y54">
        <f>COUNTIF(Y2:Y52,"0")</f>
        <v>19</v>
      </c>
      <c r="Z54" s="3">
        <f>Y54/51</f>
        <v>0.37254901960784315</v>
      </c>
    </row>
    <row r="55" spans="1:27" x14ac:dyDescent="0.25">
      <c r="B55" s="4"/>
      <c r="D55" t="s">
        <v>332</v>
      </c>
      <c r="E55">
        <f t="shared" ref="E55:N55" si="3">51-E54-E56-E57</f>
        <v>0</v>
      </c>
      <c r="F55">
        <f t="shared" si="3"/>
        <v>5</v>
      </c>
      <c r="G55">
        <f t="shared" si="3"/>
        <v>19</v>
      </c>
      <c r="H55">
        <f t="shared" si="3"/>
        <v>35</v>
      </c>
      <c r="I55">
        <f t="shared" si="3"/>
        <v>17</v>
      </c>
      <c r="J55">
        <f t="shared" si="3"/>
        <v>32</v>
      </c>
      <c r="K55">
        <f t="shared" si="3"/>
        <v>27</v>
      </c>
      <c r="L55">
        <f t="shared" si="3"/>
        <v>32</v>
      </c>
      <c r="M55">
        <f t="shared" si="3"/>
        <v>30</v>
      </c>
      <c r="N55">
        <f t="shared" si="3"/>
        <v>25</v>
      </c>
      <c r="R55" t="s">
        <v>332</v>
      </c>
      <c r="S55">
        <f>510-(S54+S56+S57)</f>
        <v>222</v>
      </c>
      <c r="T55" s="6">
        <f t="shared" ref="T55:T57" si="4">S55/510</f>
        <v>0.43529411764705883</v>
      </c>
    </row>
    <row r="56" spans="1:27" x14ac:dyDescent="0.25">
      <c r="D56" t="s">
        <v>333</v>
      </c>
      <c r="E56">
        <f>COUNTIF(D2:D52,"*code execution failed*")</f>
        <v>0</v>
      </c>
      <c r="F56">
        <f>COUNTIF(F2:F52,"*code execution failed*")</f>
        <v>4</v>
      </c>
      <c r="G56">
        <f>COUNTIF(H2:H52,"*code execution failed*")</f>
        <v>6</v>
      </c>
      <c r="H56">
        <f>COUNTIF(J2:J52,"*code execution failed*")</f>
        <v>11</v>
      </c>
      <c r="I56">
        <f>COUNTIF(L2:L52,"*code execution failed*")</f>
        <v>21</v>
      </c>
      <c r="J56">
        <f>COUNTIF(N2:N52,"*code execution failed*")</f>
        <v>10</v>
      </c>
      <c r="K56">
        <f>COUNTIF(P2:P52,"*code execution failed*")</f>
        <v>7</v>
      </c>
      <c r="L56">
        <f>COUNTIF(R2:R52,"*code execution failed*")</f>
        <v>2</v>
      </c>
      <c r="M56">
        <f>COUNTIF(T2:T52,"*code execution failed*")</f>
        <v>7</v>
      </c>
      <c r="N56">
        <f>COUNTIF(V2:V52,"*code execution failed*")</f>
        <v>2</v>
      </c>
      <c r="R56" t="s">
        <v>333</v>
      </c>
      <c r="S56">
        <f>COUNTIF(D2:W52,"*code execution failed*")</f>
        <v>70</v>
      </c>
      <c r="T56" s="6">
        <f t="shared" si="4"/>
        <v>0.13725490196078433</v>
      </c>
    </row>
    <row r="57" spans="1:27" x14ac:dyDescent="0.25">
      <c r="D57" t="s">
        <v>334</v>
      </c>
      <c r="E57">
        <f>COUNTIF(D2:D52,"*Execute function missing*")</f>
        <v>51</v>
      </c>
      <c r="F57">
        <f>COUNTIF(F2:F52,"*Execute function missing*")</f>
        <v>41</v>
      </c>
      <c r="G57">
        <f>COUNTIF(H2:H52,"*Execute function missing*")</f>
        <v>21</v>
      </c>
      <c r="H57">
        <f>COUNTIF(J2:J52,"*Execute function missing*")</f>
        <v>0</v>
      </c>
      <c r="I57">
        <f>COUNTIF(L2:L52,"*Execute function missing*")</f>
        <v>9</v>
      </c>
      <c r="J57">
        <f>COUNTIF(N2:N52,"*Execute function missing*")</f>
        <v>0</v>
      </c>
      <c r="K57">
        <f>COUNTIF(P2:P52,"*Execute function missing*")</f>
        <v>0</v>
      </c>
      <c r="L57">
        <f>COUNTIF(R2:R52,"*Execute function missing*")</f>
        <v>0</v>
      </c>
      <c r="M57">
        <f>COUNTIF(T2:T52,"*Execute function missing*")</f>
        <v>0</v>
      </c>
      <c r="N57">
        <f>COUNTIF(V2:V52,"*Execute function missing*")</f>
        <v>0</v>
      </c>
      <c r="R57" t="s">
        <v>334</v>
      </c>
      <c r="S57">
        <f>COUNTIF(D2:W52,"*Execute function missing*")</f>
        <v>122</v>
      </c>
      <c r="T57" s="6">
        <f t="shared" si="4"/>
        <v>0.23921568627450981</v>
      </c>
      <c r="U57">
        <f>172/510</f>
        <v>0.33725490196078434</v>
      </c>
    </row>
    <row r="58" spans="1:27" x14ac:dyDescent="0.25">
      <c r="R58" t="s">
        <v>336</v>
      </c>
      <c r="S58">
        <f>S54+S56+S57+S55</f>
        <v>510</v>
      </c>
    </row>
    <row r="59" spans="1:27" x14ac:dyDescent="0.25">
      <c r="D59" t="s">
        <v>335</v>
      </c>
      <c r="E59" s="6">
        <v>1</v>
      </c>
      <c r="F59" s="6">
        <f t="shared" ref="F59:N59" si="5">F55/(F54+F55)</f>
        <v>0.83333333333333337</v>
      </c>
      <c r="G59" s="6">
        <f t="shared" si="5"/>
        <v>0.79166666666666663</v>
      </c>
      <c r="H59" s="6">
        <f t="shared" si="5"/>
        <v>0.875</v>
      </c>
      <c r="I59" s="6">
        <f t="shared" si="5"/>
        <v>0.80952380952380953</v>
      </c>
      <c r="J59" s="6">
        <f t="shared" si="5"/>
        <v>0.78048780487804881</v>
      </c>
      <c r="K59" s="6">
        <f t="shared" si="5"/>
        <v>0.61363636363636365</v>
      </c>
      <c r="L59" s="6">
        <f t="shared" si="5"/>
        <v>0.65306122448979587</v>
      </c>
      <c r="M59" s="6">
        <f t="shared" si="5"/>
        <v>0.68181818181818177</v>
      </c>
      <c r="N59" s="6">
        <f t="shared" si="5"/>
        <v>0.51020408163265307</v>
      </c>
      <c r="P59" s="4"/>
      <c r="S59" s="6"/>
      <c r="T59" s="6"/>
      <c r="V59" s="4"/>
    </row>
    <row r="60" spans="1:27" x14ac:dyDescent="0.25">
      <c r="E60" s="6"/>
      <c r="F60" s="6"/>
      <c r="G60" s="6"/>
      <c r="H60" s="6"/>
      <c r="I60" s="6"/>
      <c r="J60" s="6"/>
      <c r="K60" s="6"/>
      <c r="L60" s="6"/>
      <c r="M60" s="6"/>
      <c r="N60" s="6"/>
      <c r="P60" s="4"/>
      <c r="S60" s="6"/>
      <c r="T60" s="7"/>
    </row>
    <row r="61" spans="1:27" x14ac:dyDescent="0.25">
      <c r="S61" s="7"/>
    </row>
  </sheetData>
  <conditionalFormatting sqref="Y2:Y52">
    <cfRule type="colorScale" priority="2">
      <colorScale>
        <cfvo type="min"/>
        <cfvo type="percentile" val="50"/>
        <cfvo type="max"/>
        <color rgb="FFF8696B"/>
        <color rgb="FFFFEB84"/>
        <color rgb="FF63BE7B"/>
      </colorScale>
    </cfRule>
  </conditionalFormatting>
  <conditionalFormatting sqref="Z2:Z52 Z54">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Poenitzsch Felix</cp:lastModifiedBy>
  <dcterms:created xsi:type="dcterms:W3CDTF">2015-06-05T18:17:20Z</dcterms:created>
  <dcterms:modified xsi:type="dcterms:W3CDTF">2024-08-30T02:02:01Z</dcterms:modified>
</cp:coreProperties>
</file>