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I:\HFU\Thesis\Arbeit\"/>
    </mc:Choice>
  </mc:AlternateContent>
  <xr:revisionPtr revIDLastSave="0" documentId="13_ncr:1_{8E3D7D6D-6F4E-48E4-854C-3EB03BD5DF44}" xr6:coauthVersionLast="47" xr6:coauthVersionMax="47" xr10:uidLastSave="{00000000-0000-0000-0000-000000000000}"/>
  <bookViews>
    <workbookView xWindow="14400" yWindow="0" windowWidth="14400" windowHeight="15600" xr2:uid="{00000000-000D-0000-FFFF-FFFF00000000}"/>
  </bookViews>
  <sheets>
    <sheet name="Sheet1" sheetId="1" r:id="rId1"/>
    <sheet name="Sheet2"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6" i="1" l="1"/>
  <c r="G56" i="1"/>
  <c r="H56" i="1"/>
  <c r="I56" i="1"/>
  <c r="J56" i="1"/>
  <c r="K56" i="1"/>
  <c r="L56" i="1"/>
  <c r="M56" i="1"/>
  <c r="F55" i="1"/>
  <c r="G55" i="1"/>
  <c r="H55" i="1"/>
  <c r="I55" i="1"/>
  <c r="J55" i="1"/>
  <c r="K55" i="1"/>
  <c r="L55" i="1"/>
  <c r="M55" i="1"/>
  <c r="E55" i="1"/>
  <c r="N54" i="1"/>
  <c r="N55" i="1" s="1"/>
  <c r="N56" i="1" s="1"/>
  <c r="M54" i="1"/>
  <c r="L54" i="1"/>
  <c r="K54" i="1"/>
  <c r="J54" i="1"/>
  <c r="I54" i="1"/>
  <c r="H54" i="1"/>
  <c r="G54" i="1"/>
  <c r="F54" i="1"/>
  <c r="E54" i="1"/>
  <c r="Y52" i="1"/>
  <c r="Z52" i="1" s="1"/>
  <c r="Y51" i="1"/>
  <c r="Z51" i="1" s="1"/>
  <c r="Y50" i="1"/>
  <c r="Z50" i="1" s="1"/>
  <c r="Y49" i="1"/>
  <c r="Z49" i="1" s="1"/>
  <c r="Y48" i="1"/>
  <c r="Z48" i="1" s="1"/>
  <c r="Y47" i="1"/>
  <c r="Z47" i="1" s="1"/>
  <c r="Y46" i="1"/>
  <c r="Z46" i="1" s="1"/>
  <c r="Y45" i="1"/>
  <c r="Z45" i="1" s="1"/>
  <c r="Y44" i="1"/>
  <c r="Z44" i="1" s="1"/>
  <c r="Y43" i="1"/>
  <c r="Z43" i="1" s="1"/>
  <c r="Y42" i="1"/>
  <c r="Z42" i="1" s="1"/>
  <c r="Y41" i="1"/>
  <c r="Z41" i="1" s="1"/>
  <c r="Y40" i="1"/>
  <c r="Z40" i="1" s="1"/>
  <c r="Y39" i="1"/>
  <c r="Z39" i="1" s="1"/>
  <c r="Y38" i="1"/>
  <c r="Z38" i="1" s="1"/>
  <c r="Y37" i="1"/>
  <c r="Z37" i="1" s="1"/>
  <c r="Y36" i="1"/>
  <c r="Z36" i="1" s="1"/>
  <c r="Y35" i="1"/>
  <c r="Z35" i="1" s="1"/>
  <c r="Y34" i="1"/>
  <c r="Z34" i="1" s="1"/>
  <c r="Y33" i="1"/>
  <c r="Z33" i="1" s="1"/>
  <c r="Y32" i="1"/>
  <c r="Z32" i="1" s="1"/>
  <c r="Y31" i="1"/>
  <c r="Z31" i="1" s="1"/>
  <c r="Y30" i="1"/>
  <c r="Z30" i="1" s="1"/>
  <c r="Y29" i="1"/>
  <c r="Z29" i="1" s="1"/>
  <c r="Y28" i="1"/>
  <c r="Z28" i="1" s="1"/>
  <c r="Y27" i="1"/>
  <c r="Z27" i="1" s="1"/>
  <c r="Y26" i="1"/>
  <c r="Z26" i="1" s="1"/>
  <c r="Y25" i="1"/>
  <c r="Z25" i="1" s="1"/>
  <c r="Y24" i="1"/>
  <c r="Z24" i="1" s="1"/>
  <c r="Y23" i="1"/>
  <c r="Z23" i="1" s="1"/>
  <c r="Y22" i="1"/>
  <c r="Z22" i="1" s="1"/>
  <c r="Y21" i="1"/>
  <c r="Z21" i="1" s="1"/>
  <c r="Y20" i="1"/>
  <c r="Z20" i="1" s="1"/>
  <c r="Y19" i="1"/>
  <c r="Z19" i="1" s="1"/>
  <c r="Y18" i="1"/>
  <c r="Z18" i="1" s="1"/>
  <c r="Y17" i="1"/>
  <c r="Z17" i="1" s="1"/>
  <c r="Y16" i="1"/>
  <c r="Z16" i="1" s="1"/>
  <c r="Y15" i="1"/>
  <c r="Z15" i="1" s="1"/>
  <c r="Y14" i="1"/>
  <c r="Z14" i="1" s="1"/>
  <c r="Y13" i="1"/>
  <c r="Z13" i="1" s="1"/>
  <c r="Y12" i="1"/>
  <c r="Z12" i="1" s="1"/>
  <c r="Y11" i="1"/>
  <c r="Z11" i="1" s="1"/>
  <c r="Y10" i="1"/>
  <c r="Z10" i="1" s="1"/>
  <c r="Y9" i="1"/>
  <c r="Z9" i="1" s="1"/>
  <c r="Y8" i="1"/>
  <c r="Z8" i="1" s="1"/>
  <c r="Y7" i="1"/>
  <c r="Z7" i="1" s="1"/>
  <c r="Y6" i="1"/>
  <c r="Z6" i="1" s="1"/>
  <c r="Y5" i="1"/>
  <c r="Z5" i="1" s="1"/>
  <c r="Y4" i="1"/>
  <c r="Z4" i="1" s="1"/>
  <c r="Y3" i="1"/>
  <c r="Z3" i="1" s="1"/>
  <c r="Y2" i="1"/>
  <c r="Z2" i="1" s="1"/>
  <c r="Y56" i="1" l="1"/>
  <c r="Z56" i="1" s="1"/>
  <c r="Y57" i="1"/>
  <c r="Z57" i="1" s="1"/>
  <c r="Y58" i="1"/>
  <c r="Z58" i="1" s="1"/>
  <c r="Y59" i="1"/>
  <c r="Z59" i="1" s="1"/>
  <c r="Y60" i="1"/>
  <c r="Z60" i="1" s="1"/>
  <c r="Y61" i="1"/>
  <c r="Z61" i="1" s="1"/>
  <c r="Y62" i="1"/>
  <c r="Z62" i="1" s="1"/>
  <c r="Y63" i="1"/>
  <c r="Z63" i="1" s="1"/>
  <c r="Y64" i="1"/>
  <c r="Z64" i="1" s="1"/>
  <c r="Y65" i="1"/>
  <c r="Z65" i="1" s="1"/>
  <c r="Y66" i="1"/>
  <c r="Z66" i="1" s="1"/>
  <c r="S54" i="1"/>
  <c r="S55" i="1" l="1"/>
  <c r="T55" i="1" s="1"/>
  <c r="T54" i="1"/>
  <c r="E56" i="1"/>
</calcChain>
</file>

<file path=xl/sharedStrings.xml><?xml version="1.0" encoding="utf-8"?>
<sst xmlns="http://schemas.openxmlformats.org/spreadsheetml/2006/main" count="678" uniqueCount="282">
  <si>
    <t>Query</t>
  </si>
  <si>
    <t>Image</t>
  </si>
  <si>
    <t>Answer</t>
  </si>
  <si>
    <t>How many muffins can each kid have for it to be fair?</t>
  </si>
  <si>
    <t>1_kids_muffins.jpg</t>
  </si>
  <si>
    <t>['4', 'four']</t>
  </si>
  <si>
    <t>Return the image patches and names of drinks without alcohol.</t>
  </si>
  <si>
    <t>drinks.jpg</t>
  </si>
  <si>
    <t>['cola', 'redbull']</t>
  </si>
  <si>
    <t>How many children are in the picture?</t>
  </si>
  <si>
    <t>field_trip2.jpg</t>
  </si>
  <si>
    <t>['5', 'five']</t>
  </si>
  <si>
    <t>What color is the shirt of the last child?</t>
  </si>
  <si>
    <t>['yellow', 'beige']</t>
  </si>
  <si>
    <t>What color is the shirt of the last child from the left of the picture?</t>
  </si>
  <si>
    <t>['red', 'magenta', 'pink']</t>
  </si>
  <si>
    <t>What color is the shirt of the last child from the right of the picture?</t>
  </si>
  <si>
    <t>What color is the shirt of the first child from the left of the picture?</t>
  </si>
  <si>
    <t>What color is the shirt of the first child from the right of the picture?</t>
  </si>
  <si>
    <t>How many cats are in the image?</t>
  </si>
  <si>
    <t>multiple_cats.jpg</t>
  </si>
  <si>
    <t>['20', 'twenty']</t>
  </si>
  <si>
    <t>How many cats are sitting or lying on the ground?</t>
  </si>
  <si>
    <t>['13', 'thirteen']</t>
  </si>
  <si>
    <t>What type of cutlery is used in the image?</t>
  </si>
  <si>
    <t>schnitzel.jpg</t>
  </si>
  <si>
    <t>['knife', 'fork']</t>
  </si>
  <si>
    <t>What color do you get if you combine the colors of the flowers?</t>
  </si>
  <si>
    <t>blue_and_red.jpg</t>
  </si>
  <si>
    <t>['purple', 'violet', 'magenta']</t>
  </si>
  <si>
    <t>What color do you get if you mix the colors of the flowers?</t>
  </si>
  <si>
    <t>What color do you get if you combine the colors of the two flowers?</t>
  </si>
  <si>
    <t>blue_and_red2.jpg</t>
  </si>
  <si>
    <t>What color do you get if you mix the colors of the two flowers?</t>
  </si>
  <si>
    <t>What is the ratio of teachers to children in the image?</t>
  </si>
  <si>
    <t>field_trip.jpg</t>
  </si>
  <si>
    <t>What sticker is in the bottom-right corner of the laptop?</t>
  </si>
  <si>
    <t>cat_computer.jpg</t>
  </si>
  <si>
    <t>['bomb', 'bombsticker']</t>
  </si>
  <si>
    <t>What are the toppings of the top-right pizza?</t>
  </si>
  <si>
    <t>pizza.jpg</t>
  </si>
  <si>
    <t>['salami', 'cheese', 'peperoni', 'cucumber', 'onions']</t>
  </si>
  <si>
    <t>How many animals are in the image?</t>
  </si>
  <si>
    <t>different_animals.jpg</t>
  </si>
  <si>
    <t>How many different animals are in the image?</t>
  </si>
  <si>
    <t>Tell me about the competition between the two skyscrapers in the image.</t>
  </si>
  <si>
    <t>competition_building.jpg</t>
  </si>
  <si>
    <t>['empirestatebuildingandchryslerbuilding', 'chrysler', '[openendedquestion]']</t>
  </si>
  <si>
    <t>What would the founder of the brand of the car on the left say to the founders of the brand of the other cars?</t>
  </si>
  <si>
    <t>multiple_cars.jpg</t>
  </si>
  <si>
    <t>Which animal, from the picture, is the fastest?</t>
  </si>
  <si>
    <t>lion_cheetah_tiger.jpg</t>
  </si>
  <si>
    <t>Which Feline animal, from the picture, is the fastest?</t>
  </si>
  <si>
    <t>Which of the three Feline animals from the picture, is the fastest?</t>
  </si>
  <si>
    <t>The real live version of this toy does what in the winter?</t>
  </si>
  <si>
    <t>teddy.jpg</t>
  </si>
  <si>
    <t>['hibernation', 'hibernate', 'hunt', 'sleep']</t>
  </si>
  <si>
    <t>The real live version of this toy animal does what in the winter?</t>
  </si>
  <si>
    <t>What sports are typically played in the arena in the picture?</t>
  </si>
  <si>
    <t>what_sport.jpg</t>
  </si>
  <si>
    <t>['wrestling', 'boxing', 'mma']</t>
  </si>
  <si>
    <t>What is the word in the image?</t>
  </si>
  <si>
    <t>word_text.png</t>
  </si>
  <si>
    <t>['apple']</t>
  </si>
  <si>
    <t>What company is displayed on the advertisement banner?</t>
  </si>
  <si>
    <t>ad.jpg</t>
  </si>
  <si>
    <t>['turkishairlines', 'turkish']</t>
  </si>
  <si>
    <t>What airline company is displayed on the advertisement banner?</t>
  </si>
  <si>
    <t>What airline company is displayed on the football advertisement banner?</t>
  </si>
  <si>
    <t>What global airline company is displayed on the advertisement banner?</t>
  </si>
  <si>
    <t>What is the mistake in the image?</t>
  </si>
  <si>
    <t>mistake.jpg</t>
  </si>
  <si>
    <t>['hoppy', 'happy', 'easter', 'spelling']</t>
  </si>
  <si>
    <t>What is the spelling mistake in the image?</t>
  </si>
  <si>
    <t>['hoppy', 'happy', 'easter']</t>
  </si>
  <si>
    <t>What is the name of the longest book series on the shelf?</t>
  </si>
  <si>
    <t>what_book_series.jpg</t>
  </si>
  <si>
    <t>['topsecret', 'eragon', 'gregor']</t>
  </si>
  <si>
    <t>What are the names of the books on the shelf, which has the longest series?</t>
  </si>
  <si>
    <t>What are the students learning in the picture?</t>
  </si>
  <si>
    <t>math_class.jpg</t>
  </si>
  <si>
    <t>['math', 'geometry']</t>
  </si>
  <si>
    <t>math_class2.jpg</t>
  </si>
  <si>
    <t>['math', 'algebra']</t>
  </si>
  <si>
    <t>What common school subject is the student learning in the picture?</t>
  </si>
  <si>
    <t>What subject is the student writing on the board in the picture?</t>
  </si>
  <si>
    <t>What school subject is the student writing on the board in the picture?</t>
  </si>
  <si>
    <t>Decribe what is on the image.</t>
  </si>
  <si>
    <t>champion.jpg</t>
  </si>
  <si>
    <t>['leagueoflegends', 'champions', 'heroes', 'characters', 'lux', 'jinx', 'yasuo', 'blitzcrank', '[openendedquestion]']</t>
  </si>
  <si>
    <t>How many virtual characters can be seen in the image?</t>
  </si>
  <si>
    <t>What is the name of the oldest champion in the picture?</t>
  </si>
  <si>
    <t>['blitzcrank']</t>
  </si>
  <si>
    <t>What is the name of the oldest League of Legends champion in the picture?</t>
  </si>
  <si>
    <t>In the picture are the League of Legends champions Lux, Jinx, Yasuo and Blitzcrank. Return the ImagePatch and the name of the oldest of these four champions.</t>
  </si>
  <si>
    <t>What is the name of the holiday depicted in the image?</t>
  </si>
  <si>
    <t>jesus.jpg</t>
  </si>
  <si>
    <t>What is the name of the Christian holiday depicted in the image?</t>
  </si>
  <si>
    <t>What is the name of the Christian holiday associated with the image?</t>
  </si>
  <si>
    <t>What is the name of the Christian holiday associated with this image of Jesus?</t>
  </si>
  <si>
    <t>Person 1</t>
  </si>
  <si>
    <t>Person 2</t>
  </si>
  <si>
    <t>Person 3</t>
  </si>
  <si>
    <t>Person 4</t>
  </si>
  <si>
    <t>Person 5</t>
  </si>
  <si>
    <t>Person 6</t>
  </si>
  <si>
    <t>Person 7</t>
  </si>
  <si>
    <t>Person 8</t>
  </si>
  <si>
    <t>Person 9</t>
  </si>
  <si>
    <t>Person 10</t>
  </si>
  <si>
    <t>Person</t>
  </si>
  <si>
    <t>Alter</t>
  </si>
  <si>
    <t>Ausbildung</t>
  </si>
  <si>
    <t>Grundschule</t>
  </si>
  <si>
    <t>Realschule</t>
  </si>
  <si>
    <t>Gymnasium</t>
  </si>
  <si>
    <t>Meister Ausbildung</t>
  </si>
  <si>
    <t>Bachelor Studium</t>
  </si>
  <si>
    <t>Meister</t>
  </si>
  <si>
    <t>Techniker</t>
  </si>
  <si>
    <t>cola</t>
  </si>
  <si>
    <t>wrestling</t>
  </si>
  <si>
    <t>apple</t>
  </si>
  <si>
    <t>cola, redbull</t>
  </si>
  <si>
    <t>gelb</t>
  </si>
  <si>
    <t>pink</t>
  </si>
  <si>
    <t>beige</t>
  </si>
  <si>
    <t>magenta</t>
  </si>
  <si>
    <t>messer, gabel</t>
  </si>
  <si>
    <t>lila</t>
  </si>
  <si>
    <t>voilet</t>
  </si>
  <si>
    <t>pink, magenta</t>
  </si>
  <si>
    <t>violet</t>
  </si>
  <si>
    <t>was ist ein verhältniss? 1 zu 8</t>
  </si>
  <si>
    <t>1 zu 8</t>
  </si>
  <si>
    <t>bombe</t>
  </si>
  <si>
    <t>salami, gurke, zwiebel</t>
  </si>
  <si>
    <t>peperoni, zwiebel</t>
  </si>
  <si>
    <t>peperoni, zwiebel, gurk</t>
  </si>
  <si>
    <t>gurke, zwiebel</t>
  </si>
  <si>
    <t>Sind schmetterlinge tiere?  Wenn ja 13</t>
  </si>
  <si>
    <t>sind insekten tiere? 13</t>
  </si>
  <si>
    <t>Zählst du den schmetterling asl tier? 13</t>
  </si>
  <si>
    <t xml:space="preserve">ist das nicht das empire state building (zeigt auf chrysler)? Keine ahnung was das andere ist </t>
  </si>
  <si>
    <t>keine ahnung, ich hab das mal gesehen in einem film</t>
  </si>
  <si>
    <t>ich kenn die von filmen aber weiß nicht wie die heißen</t>
  </si>
  <si>
    <t>ich kenn nur das empire state building</t>
  </si>
  <si>
    <t>Geschlecht</t>
  </si>
  <si>
    <t>Männlich</t>
  </si>
  <si>
    <t>Weiblich</t>
  </si>
  <si>
    <t xml:space="preserve">ich hab keine ahnung wer die autos hergestellt hat, außer der mercedes </t>
  </si>
  <si>
    <t>uiii ein mercedes  und porsche? Ich bin mir nicht sicher wie die erste automarke heißt</t>
  </si>
  <si>
    <t>Bentley, mercedes  und ferrari. Mhhh bin mir nicht sicher was der Bentley gründer sagen würde, aber bestimmt sowas wie "Ihr seit nerfig oder ihr seid super" ich weiß nicht wie die zueinander stehen</t>
  </si>
  <si>
    <t>da must du ihn fragen (damit ist person 3 gemeint), ich hab keine ahnung von autos, ich erkenne mercedes und ist das ein ferrari?</t>
  </si>
  <si>
    <t xml:space="preserve">da bin ich überfragt ich erkenne nur mercedes </t>
  </si>
  <si>
    <t xml:space="preserve"> Bentley zu Benz und Ferrari, vielleicht etwas über "autos für massen entwickeln" oder zu benz und vielleicht was über die "perfektion und grenzen überschreitung" zu Ferrari, die sind ja beide für teurere modelle bekannt</t>
  </si>
  <si>
    <t>ich erkenne bentley, ferrari und mercedes, ich hab aber keine ahnung wie die gründer heißen oder was die zueinander sagen würden, vieleicht sowas wie über den rennsport reden oderso.</t>
  </si>
  <si>
    <t xml:space="preserve">Ich hab zwar adhs aber nicht für autos, ich kann mercedes erkennen, das wars auch </t>
  </si>
  <si>
    <t>der in der mitte</t>
  </si>
  <si>
    <t>der jaguar oder vielleicht der löwe</t>
  </si>
  <si>
    <t>ich glaube der löwe, außer das in der mitte ist der gepard dann der</t>
  </si>
  <si>
    <t>ich kann leopard, gepard und jaguar immer nicht auseinander halten aber ich denke mal dadurch immernoch der in der mitte</t>
  </si>
  <si>
    <t>x</t>
  </si>
  <si>
    <t>winterschlaf</t>
  </si>
  <si>
    <t>boxen</t>
  </si>
  <si>
    <t>wrestling boxen</t>
  </si>
  <si>
    <t>ich glaube schalfen</t>
  </si>
  <si>
    <t>turkisch airlines</t>
  </si>
  <si>
    <t>turkisch airlines? Was ist das auf deutsch?</t>
  </si>
  <si>
    <t>ich glaube das happy ist falsch geschrieben</t>
  </si>
  <si>
    <t>hoppy easter haha</t>
  </si>
  <si>
    <t>immer mit dem englischen, ich denke mal das hoppy sollte happy sein</t>
  </si>
  <si>
    <t>alles, die deko, der schrank, aber vor allem steht da hoppy statt happy</t>
  </si>
  <si>
    <t>der wortwitz ist gut hoppy weil rumhoppeln, damit kein fehler</t>
  </si>
  <si>
    <t>happy ach sooo</t>
  </si>
  <si>
    <t>Gregor</t>
  </si>
  <si>
    <t>Eragon</t>
  </si>
  <si>
    <t>Die Top secret bücher, die haben so 20 stück</t>
  </si>
  <si>
    <t>ich hab 8 top secret bücher bei meinem bruder gesehen, also wahrscheinlich die</t>
  </si>
  <si>
    <t>Gregor mit 5 büchern</t>
  </si>
  <si>
    <t>von länge des text oder buchanzahl? Und meisnt du nur von büchern im regal?  Wenn ja dann gregor</t>
  </si>
  <si>
    <t>eragon war so gut, und sieht hier auch mehr aus</t>
  </si>
  <si>
    <t>Top Secret, Labyrinth, gregor, eragon, erebos, numbers, Saeculum</t>
  </si>
  <si>
    <t>mathe</t>
  </si>
  <si>
    <t>mathe?</t>
  </si>
  <si>
    <t>geometrie</t>
  </si>
  <si>
    <t>ohh gott, ableitungen glaub ich, ich hab das erst gemacht</t>
  </si>
  <si>
    <t>mehr mathe</t>
  </si>
  <si>
    <t>verzweiflung, also mathe</t>
  </si>
  <si>
    <t>figuren, zwei mädchen ein roboter und ein mann,  die iene hat nen raketenwerfer und ne schusswaffe und die fliegt auf einer rakete ich kenn die leider nicht</t>
  </si>
  <si>
    <t>also die waffen haben nahmen, könnte also auch 6 sein wenn du die waffen nicht zählst dann 4</t>
  </si>
  <si>
    <t>uhh, jinx erkkenne ich die anderen aber nicht, könnte von arcane sein, auf jedenfall hat jinx nnen raketenwerfer und ne wandere waffe und fleigt auf einer rakete währen der roboter im hintergrund ist und der mann davor</t>
  </si>
  <si>
    <t>ich erkenne die in der mitte das war jinx oder powder aus arcane die anderen keine ahnung, aber ich schätze mal aus league of legends, (beschreibung wie person 2)</t>
  </si>
  <si>
    <t>jinx, lux, yasuo, blitzcrank, ich hätte nicht lol anfangen sollen, , (beschreibung wie person 2 nur mir namen)</t>
  </si>
  <si>
    <t>ich hab keine ahnung wer das ist, ist bestimmt von nem spiel, (beschreibung wie person 2)</t>
  </si>
  <si>
    <t>was das nicht das spiel das du immer spielst, League of Legends heißt das glaub ich, und ich hab da irgendwas auf netflix mal gesehen, jedenfalls die in der mitte, keine ahnung wie die heißt , (beschreibung wie person 2)</t>
  </si>
  <si>
    <t>jinx, lux, yasuo, blitzcrank, (beschreibung wie person 2  nur mit namen und details)</t>
  </si>
  <si>
    <t>jinx, lux, yasuo, blitzcrank, ich glaub ich hab genau das bild auch kürzlich erst gesehen ist ja promotionsmaterial , (beschreibung wie person 2  nur mit namen und details)</t>
  </si>
  <si>
    <t>der mann</t>
  </si>
  <si>
    <t>der roboter</t>
  </si>
  <si>
    <t>ich schätze mald er mann</t>
  </si>
  <si>
    <t>yasuo wahrscheinlich</t>
  </si>
  <si>
    <t>der roboter sieht alt aus</t>
  </si>
  <si>
    <t>also entweder der roboter oder der dude</t>
  </si>
  <si>
    <t>yasuo vom alter und blitzcrank vom release</t>
  </si>
  <si>
    <t>yasuo vom alter glaub ich, kann aber auch blitzcrank sein, ich müsste da mal nachlesen</t>
  </si>
  <si>
    <t>ostern oder karfreitag</t>
  </si>
  <si>
    <t>karfreitag</t>
  </si>
  <si>
    <t>kreuzigung damit karfreitag</t>
  </si>
  <si>
    <t>es hatte was mit ostern zu tun, wir hatten das vor ein paar monaten mit (person 5) gemacht</t>
  </si>
  <si>
    <t>Woher kenn ich sie?</t>
  </si>
  <si>
    <t>Pfadfinder</t>
  </si>
  <si>
    <t>Studium</t>
  </si>
  <si>
    <t>Familie</t>
  </si>
  <si>
    <t>rot</t>
  </si>
  <si>
    <t>silber besteck messer gabel</t>
  </si>
  <si>
    <t>bunt</t>
  </si>
  <si>
    <t>was dunkles, vieleicht braun</t>
  </si>
  <si>
    <t>villeicht braun</t>
  </si>
  <si>
    <t>Zwiebeln, gurke, tomate</t>
  </si>
  <si>
    <t>welches ist höher, ka gebäude</t>
  </si>
  <si>
    <t>meins ist billiger, ka marke, mercedes porsche</t>
  </si>
  <si>
    <t>mitte, leopard</t>
  </si>
  <si>
    <t>schläft</t>
  </si>
  <si>
    <t xml:space="preserve">türkisch Airlines </t>
  </si>
  <si>
    <t>klinke ist verkert rum</t>
  </si>
  <si>
    <t>hoppy statt happy</t>
  </si>
  <si>
    <t>gregor, an seiten, vielzahl der bücher,</t>
  </si>
  <si>
    <t>der clan, das Labyrinth, gregor eragon, numbers seaculum, erobos</t>
  </si>
  <si>
    <t xml:space="preserve">Winkelfunktionen </t>
  </si>
  <si>
    <t>gleichungen auflösen</t>
  </si>
  <si>
    <t xml:space="preserve">Mathematik </t>
  </si>
  <si>
    <t>comic Figuren, keine Ahnung welche</t>
  </si>
  <si>
    <t xml:space="preserve">oben rechts </t>
  </si>
  <si>
    <t>Kreuzigung, ostern</t>
  </si>
  <si>
    <t>coca cola, redbull</t>
  </si>
  <si>
    <t>lia</t>
  </si>
  <si>
    <t>empire state building, keine ahnung, höhe</t>
  </si>
  <si>
    <t xml:space="preserve">mittlere, leopard, </t>
  </si>
  <si>
    <t xml:space="preserve">Winterschlaf </t>
  </si>
  <si>
    <t>boxen, oder kickboxen</t>
  </si>
  <si>
    <t xml:space="preserve">die tasche, der Behälter </t>
  </si>
  <si>
    <t>hoppy easter, heißt happy easter</t>
  </si>
  <si>
    <t>gregor glaub ich</t>
  </si>
  <si>
    <t>comic, mit ein paar superhelden denke ich mal, die fliegen halt, die eine fliegt auf ner rakete, mit einer kannone in der hand, Schildkröte im ufo, und so ein mann, viel bunt</t>
  </si>
  <si>
    <t>ich kenn die leute nicht, der knabe</t>
  </si>
  <si>
    <t xml:space="preserve">kreuzigung jesus, ostern, </t>
  </si>
  <si>
    <t>['7', 'seven', '8', 'eight']</t>
  </si>
  <si>
    <t>['benz', 'bentley', 'ferrari', '[openendedquestion]']</t>
  </si>
  <si>
    <t>['cheetah', 'lion', 'jaguar']</t>
  </si>
  <si>
    <t>['goodfriday', 'friday', 'goodfriday', 'karfreitag', 'crucifixion', 'easter']</t>
  </si>
  <si>
    <t>1 zu 7</t>
  </si>
  <si>
    <t>zwiebel, gurke, käse, paprika odersowas, auf jeden fall keine tomate</t>
  </si>
  <si>
    <t>peperoni, zwiebel, tomate, lauch?</t>
  </si>
  <si>
    <t>ahh da ist ja noch ein hase, ähhh damit 8</t>
  </si>
  <si>
    <t>das eine ist das empire state building das andere keine ahnung, vieleicht wettbewerb um die höhe</t>
  </si>
  <si>
    <t>uhh das hab ich in inem ticktok gesehen, das eine ist das empire state building und das andere das chrysler, christler , so ähnlich halt.  Da gab es nen wettbewerb keine ahnung worum es ging</t>
  </si>
  <si>
    <t>ich hab keine ahnung, irgendwie kommt es mir bekannt vor aber kann nicht dazu sagen</t>
  </si>
  <si>
    <t>ich kenn nur das empire state building, und möglicherweise wettbewerb um die höhe</t>
  </si>
  <si>
    <t>der gepard,  ist das ein gepard? We ja dann der</t>
  </si>
  <si>
    <t>ich schätze mal der jaguar in der mitte</t>
  </si>
  <si>
    <t>für eine person de den unterschied kennt ist das in der mitte ein leopard und damit solte der löwe der schnellste sein, falls es ein jaguar ist kann der möglicherweise schneller sein</t>
  </si>
  <si>
    <t>der tiger</t>
  </si>
  <si>
    <t>ich sehe keinen fehler</t>
  </si>
  <si>
    <t>ohh das hoppy statt happy</t>
  </si>
  <si>
    <t>ich sehe nichts... Vieleicht irgendwas am schrank?</t>
  </si>
  <si>
    <t>Das Labyrinth, gregor, eragon, erebos,</t>
  </si>
  <si>
    <t>Top Secret?, Labyrinth?, gregor, eragon, erebos, numbers, Saeculu?</t>
  </si>
  <si>
    <t>Top Secret, Labyrinth, gregor, eragon, erebos, numbers, Saecu...  Wa  auch immer sa steht</t>
  </si>
  <si>
    <t>der clan, Labyrinth, gregor, eragon, erebos, numbers, Saeculum</t>
  </si>
  <si>
    <t>kreuzigung damit karfreitag oder ostern, ich hab das erst mit den kleinen durchgemacht an ostern</t>
  </si>
  <si>
    <t>['1/7', '1to7', 'one to seven', 'one/seven']</t>
  </si>
  <si>
    <t>Richtig</t>
  </si>
  <si>
    <t>"schrottkistesten", bentley, ferrari, amg mercedes</t>
  </si>
  <si>
    <t xml:space="preserve"> hoppy statt happy, das erste was mir aufgefallen ist</t>
  </si>
  <si>
    <t>Corret Answers per Query</t>
  </si>
  <si>
    <t>%</t>
  </si>
  <si>
    <t>Richtige Antworten</t>
  </si>
  <si>
    <t>Falsche Antworten</t>
  </si>
  <si>
    <t>falsche Antowrten %</t>
  </si>
  <si>
    <t>Anzahl</t>
  </si>
  <si>
    <t>Prozent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</si>
</sst>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sz val="8"/>
      <name val="Calibri"/>
      <family val="2"/>
      <scheme val="minor"/>
    </font>
    <font>
      <sz val="11"/>
      <color theme="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rgb="FF00B050"/>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9">
    <xf numFmtId="0" fontId="0" fillId="0" borderId="0" xfId="0"/>
    <xf numFmtId="0" fontId="0" fillId="0" borderId="0" xfId="0" applyAlignment="1">
      <alignment wrapText="1"/>
    </xf>
    <xf numFmtId="16" fontId="0" fillId="0" borderId="0" xfId="0" applyNumberFormat="1" applyAlignment="1">
      <alignment wrapText="1"/>
    </xf>
    <xf numFmtId="0" fontId="0" fillId="2" borderId="0" xfId="0" applyFill="1"/>
    <xf numFmtId="0" fontId="0" fillId="3" borderId="0" xfId="0" applyFill="1"/>
    <xf numFmtId="0" fontId="0" fillId="3" borderId="0" xfId="0" applyFill="1" applyAlignment="1">
      <alignment wrapText="1"/>
    </xf>
    <xf numFmtId="9" fontId="0" fillId="0" borderId="0" xfId="1" applyFont="1"/>
    <xf numFmtId="10" fontId="0" fillId="0" borderId="0" xfId="1" applyNumberFormat="1" applyFont="1"/>
    <xf numFmtId="164" fontId="0" fillId="0" borderId="0" xfId="1" applyNumberFormat="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60" b="0" i="0" u="none" strike="noStrike" kern="1200" spc="0" baseline="0">
                <a:solidFill>
                  <a:schemeClr val="tx1">
                    <a:lumMod val="65000"/>
                    <a:lumOff val="35000"/>
                  </a:schemeClr>
                </a:solidFill>
                <a:latin typeface="+mn-lt"/>
                <a:ea typeface="+mn-ea"/>
                <a:cs typeface="+mn-cs"/>
              </a:defRPr>
            </a:pPr>
            <a:r>
              <a:rPr lang="de-DE"/>
              <a:t>Vergleich der Personen</a:t>
            </a:r>
          </a:p>
        </c:rich>
      </c:tx>
      <c:overlay val="0"/>
      <c:spPr>
        <a:noFill/>
        <a:ln>
          <a:noFill/>
        </a:ln>
        <a:effectLst/>
      </c:spPr>
      <c:txPr>
        <a:bodyPr rot="0" spcFirstLastPara="1" vertOverflow="ellipsis" vert="horz" wrap="square" anchor="ctr" anchorCtr="1"/>
        <a:lstStyle/>
        <a:p>
          <a:pPr>
            <a:defRPr sz="96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stacked"/>
        <c:varyColors val="0"/>
        <c:ser>
          <c:idx val="0"/>
          <c:order val="0"/>
          <c:tx>
            <c:strRef>
              <c:f>Sheet1!$D$54</c:f>
              <c:strCache>
                <c:ptCount val="1"/>
                <c:pt idx="0">
                  <c:v>Richtige Antworten</c:v>
                </c:pt>
              </c:strCache>
            </c:strRef>
          </c:tx>
          <c:spPr>
            <a:solidFill>
              <a:schemeClr val="accent1"/>
            </a:solidFill>
            <a:ln>
              <a:noFill/>
            </a:ln>
            <a:effectLst/>
          </c:spPr>
          <c:invertIfNegative val="0"/>
          <c:cat>
            <c:strRef>
              <c:f>Sheet1!$E$53:$N$53</c:f>
              <c:strCache>
                <c:ptCount val="10"/>
                <c:pt idx="0">
                  <c:v>Person 1</c:v>
                </c:pt>
                <c:pt idx="1">
                  <c:v>Person 2</c:v>
                </c:pt>
                <c:pt idx="2">
                  <c:v>Person 3</c:v>
                </c:pt>
                <c:pt idx="3">
                  <c:v>Person 4</c:v>
                </c:pt>
                <c:pt idx="4">
                  <c:v>Person 5</c:v>
                </c:pt>
                <c:pt idx="5">
                  <c:v>Person 6</c:v>
                </c:pt>
                <c:pt idx="6">
                  <c:v>Person 7</c:v>
                </c:pt>
                <c:pt idx="7">
                  <c:v>Person 8</c:v>
                </c:pt>
                <c:pt idx="8">
                  <c:v>Person 9</c:v>
                </c:pt>
                <c:pt idx="9">
                  <c:v>Person 10</c:v>
                </c:pt>
              </c:strCache>
            </c:strRef>
          </c:cat>
          <c:val>
            <c:numRef>
              <c:f>Sheet1!$E$54:$N$54</c:f>
              <c:numCache>
                <c:formatCode>General</c:formatCode>
                <c:ptCount val="10"/>
                <c:pt idx="0">
                  <c:v>42</c:v>
                </c:pt>
                <c:pt idx="1">
                  <c:v>46</c:v>
                </c:pt>
                <c:pt idx="2">
                  <c:v>43</c:v>
                </c:pt>
                <c:pt idx="3">
                  <c:v>46</c:v>
                </c:pt>
                <c:pt idx="4">
                  <c:v>46</c:v>
                </c:pt>
                <c:pt idx="5">
                  <c:v>46</c:v>
                </c:pt>
                <c:pt idx="6">
                  <c:v>45</c:v>
                </c:pt>
                <c:pt idx="7">
                  <c:v>45</c:v>
                </c:pt>
                <c:pt idx="8">
                  <c:v>39</c:v>
                </c:pt>
                <c:pt idx="9">
                  <c:v>43</c:v>
                </c:pt>
              </c:numCache>
            </c:numRef>
          </c:val>
          <c:extLst>
            <c:ext xmlns:c16="http://schemas.microsoft.com/office/drawing/2014/chart" uri="{C3380CC4-5D6E-409C-BE32-E72D297353CC}">
              <c16:uniqueId val="{00000000-7932-49AB-8EEC-F3638597BCAE}"/>
            </c:ext>
          </c:extLst>
        </c:ser>
        <c:ser>
          <c:idx val="1"/>
          <c:order val="1"/>
          <c:tx>
            <c:strRef>
              <c:f>Sheet1!$D$55</c:f>
              <c:strCache>
                <c:ptCount val="1"/>
                <c:pt idx="0">
                  <c:v>Falsche Antworten</c:v>
                </c:pt>
              </c:strCache>
            </c:strRef>
          </c:tx>
          <c:spPr>
            <a:solidFill>
              <a:schemeClr val="accent2"/>
            </a:solidFill>
            <a:ln>
              <a:noFill/>
            </a:ln>
            <a:effectLst/>
          </c:spPr>
          <c:invertIfNegative val="0"/>
          <c:cat>
            <c:strRef>
              <c:f>Sheet1!$E$53:$N$53</c:f>
              <c:strCache>
                <c:ptCount val="10"/>
                <c:pt idx="0">
                  <c:v>Person 1</c:v>
                </c:pt>
                <c:pt idx="1">
                  <c:v>Person 2</c:v>
                </c:pt>
                <c:pt idx="2">
                  <c:v>Person 3</c:v>
                </c:pt>
                <c:pt idx="3">
                  <c:v>Person 4</c:v>
                </c:pt>
                <c:pt idx="4">
                  <c:v>Person 5</c:v>
                </c:pt>
                <c:pt idx="5">
                  <c:v>Person 6</c:v>
                </c:pt>
                <c:pt idx="6">
                  <c:v>Person 7</c:v>
                </c:pt>
                <c:pt idx="7">
                  <c:v>Person 8</c:v>
                </c:pt>
                <c:pt idx="8">
                  <c:v>Person 9</c:v>
                </c:pt>
                <c:pt idx="9">
                  <c:v>Person 10</c:v>
                </c:pt>
              </c:strCache>
            </c:strRef>
          </c:cat>
          <c:val>
            <c:numRef>
              <c:f>Sheet1!$E$55:$N$55</c:f>
              <c:numCache>
                <c:formatCode>General</c:formatCode>
                <c:ptCount val="10"/>
                <c:pt idx="0">
                  <c:v>9</c:v>
                </c:pt>
                <c:pt idx="1">
                  <c:v>5</c:v>
                </c:pt>
                <c:pt idx="2">
                  <c:v>8</c:v>
                </c:pt>
                <c:pt idx="3">
                  <c:v>5</c:v>
                </c:pt>
                <c:pt idx="4">
                  <c:v>5</c:v>
                </c:pt>
                <c:pt idx="5">
                  <c:v>5</c:v>
                </c:pt>
                <c:pt idx="6">
                  <c:v>6</c:v>
                </c:pt>
                <c:pt idx="7">
                  <c:v>6</c:v>
                </c:pt>
                <c:pt idx="8">
                  <c:v>12</c:v>
                </c:pt>
                <c:pt idx="9">
                  <c:v>8</c:v>
                </c:pt>
              </c:numCache>
            </c:numRef>
          </c:val>
          <c:extLst>
            <c:ext xmlns:c16="http://schemas.microsoft.com/office/drawing/2014/chart" uri="{C3380CC4-5D6E-409C-BE32-E72D297353CC}">
              <c16:uniqueId val="{00000001-7932-49AB-8EEC-F3638597BCAE}"/>
            </c:ext>
          </c:extLst>
        </c:ser>
        <c:dLbls>
          <c:showLegendKey val="0"/>
          <c:showVal val="0"/>
          <c:showCatName val="0"/>
          <c:showSerName val="0"/>
          <c:showPercent val="0"/>
          <c:showBubbleSize val="0"/>
        </c:dLbls>
        <c:gapWidth val="150"/>
        <c:overlap val="100"/>
        <c:axId val="1912116287"/>
        <c:axId val="1912107167"/>
      </c:barChart>
      <c:catAx>
        <c:axId val="1912116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de-DE"/>
          </a:p>
        </c:txPr>
        <c:crossAx val="1912107167"/>
        <c:crosses val="autoZero"/>
        <c:auto val="1"/>
        <c:lblAlgn val="ctr"/>
        <c:lblOffset val="100"/>
        <c:noMultiLvlLbl val="0"/>
      </c:catAx>
      <c:valAx>
        <c:axId val="19121071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de-DE"/>
          </a:p>
        </c:txPr>
        <c:crossAx val="19121162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800"/>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60" b="0" i="0" u="none" strike="noStrike" kern="1200" spc="0" baseline="0">
                <a:solidFill>
                  <a:schemeClr val="tx1">
                    <a:lumMod val="65000"/>
                    <a:lumOff val="35000"/>
                  </a:schemeClr>
                </a:solidFill>
                <a:latin typeface="+mn-lt"/>
                <a:ea typeface="+mn-ea"/>
                <a:cs typeface="+mn-cs"/>
              </a:defRPr>
            </a:pPr>
            <a:r>
              <a:rPr lang="de-DE"/>
              <a:t>Antworten</a:t>
            </a:r>
          </a:p>
        </c:rich>
      </c:tx>
      <c:overlay val="0"/>
      <c:spPr>
        <a:noFill/>
        <a:ln>
          <a:noFill/>
        </a:ln>
        <a:effectLst/>
      </c:spPr>
      <c:txPr>
        <a:bodyPr rot="0" spcFirstLastPara="1" vertOverflow="ellipsis" vert="horz" wrap="square" anchor="ctr" anchorCtr="1"/>
        <a:lstStyle/>
        <a:p>
          <a:pPr>
            <a:defRPr sz="96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C5-4CA3-BEA0-CCE8C67AFF2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C5-4CA3-BEA0-CCE8C67AFF24}"/>
              </c:ext>
            </c:extLst>
          </c:dPt>
          <c:dLbls>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de-DE"/>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Sheet1!$R$54:$R$55</c:f>
              <c:strCache>
                <c:ptCount val="2"/>
                <c:pt idx="0">
                  <c:v>Richtige Antworten</c:v>
                </c:pt>
                <c:pt idx="1">
                  <c:v>Falsche Antworten</c:v>
                </c:pt>
              </c:strCache>
            </c:strRef>
          </c:cat>
          <c:val>
            <c:numRef>
              <c:f>Sheet1!$T$54:$T$55</c:f>
              <c:numCache>
                <c:formatCode>0.00%</c:formatCode>
                <c:ptCount val="2"/>
                <c:pt idx="0">
                  <c:v>0.86470588235294121</c:v>
                </c:pt>
                <c:pt idx="1">
                  <c:v>0.13529411764705881</c:v>
                </c:pt>
              </c:numCache>
            </c:numRef>
          </c:val>
          <c:extLst>
            <c:ext xmlns:c16="http://schemas.microsoft.com/office/drawing/2014/chart" uri="{C3380CC4-5D6E-409C-BE32-E72D297353CC}">
              <c16:uniqueId val="{00000000-8EB3-4FAC-BC5E-B8F48E35D2F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800"/>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60" b="0" i="0" u="none" strike="noStrike" kern="1200" spc="0" baseline="0">
                <a:solidFill>
                  <a:schemeClr val="tx1">
                    <a:lumMod val="65000"/>
                    <a:lumOff val="35000"/>
                  </a:schemeClr>
                </a:solidFill>
                <a:latin typeface="+mn-lt"/>
                <a:ea typeface="+mn-ea"/>
                <a:cs typeface="+mn-cs"/>
              </a:defRPr>
            </a:pPr>
            <a:r>
              <a:rPr lang="en-US"/>
              <a:t>Anzahl an richtigen Antworten pro Frage</a:t>
            </a:r>
          </a:p>
        </c:rich>
      </c:tx>
      <c:overlay val="0"/>
      <c:spPr>
        <a:noFill/>
        <a:ln>
          <a:noFill/>
        </a:ln>
        <a:effectLst/>
      </c:spPr>
      <c:txPr>
        <a:bodyPr rot="0" spcFirstLastPara="1" vertOverflow="ellipsis" vert="horz" wrap="square" anchor="ctr" anchorCtr="1"/>
        <a:lstStyle/>
        <a:p>
          <a:pPr>
            <a:defRPr sz="96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Sheet1!$Y$55</c:f>
              <c:strCache>
                <c:ptCount val="1"/>
                <c:pt idx="0">
                  <c:v>Anzahl</c:v>
                </c:pt>
              </c:strCache>
            </c:strRef>
          </c:tx>
          <c:spPr>
            <a:solidFill>
              <a:schemeClr val="accent1"/>
            </a:solidFill>
            <a:ln>
              <a:noFill/>
            </a:ln>
            <a:effectLst/>
          </c:spPr>
          <c:invertIfNegative val="0"/>
          <c:cat>
            <c:numRef>
              <c:f>Sheet1!$X$56:$X$66</c:f>
              <c:numCache>
                <c:formatCode>General</c:formatCode>
                <c:ptCount val="11"/>
                <c:pt idx="0">
                  <c:v>10</c:v>
                </c:pt>
                <c:pt idx="1">
                  <c:v>9</c:v>
                </c:pt>
                <c:pt idx="2">
                  <c:v>8</c:v>
                </c:pt>
                <c:pt idx="3">
                  <c:v>7</c:v>
                </c:pt>
                <c:pt idx="4">
                  <c:v>6</c:v>
                </c:pt>
                <c:pt idx="5">
                  <c:v>5</c:v>
                </c:pt>
                <c:pt idx="6">
                  <c:v>4</c:v>
                </c:pt>
                <c:pt idx="7">
                  <c:v>3</c:v>
                </c:pt>
                <c:pt idx="8">
                  <c:v>2</c:v>
                </c:pt>
                <c:pt idx="9">
                  <c:v>1</c:v>
                </c:pt>
                <c:pt idx="10">
                  <c:v>0</c:v>
                </c:pt>
              </c:numCache>
            </c:numRef>
          </c:cat>
          <c:val>
            <c:numRef>
              <c:f>Sheet1!$Y$56:$Y$66</c:f>
              <c:numCache>
                <c:formatCode>General</c:formatCode>
                <c:ptCount val="11"/>
                <c:pt idx="0">
                  <c:v>25</c:v>
                </c:pt>
                <c:pt idx="1">
                  <c:v>12</c:v>
                </c:pt>
                <c:pt idx="2">
                  <c:v>1</c:v>
                </c:pt>
                <c:pt idx="3">
                  <c:v>6</c:v>
                </c:pt>
                <c:pt idx="4">
                  <c:v>4</c:v>
                </c:pt>
                <c:pt idx="5">
                  <c:v>0</c:v>
                </c:pt>
                <c:pt idx="6">
                  <c:v>2</c:v>
                </c:pt>
                <c:pt idx="7">
                  <c:v>0</c:v>
                </c:pt>
                <c:pt idx="8">
                  <c:v>0</c:v>
                </c:pt>
                <c:pt idx="9">
                  <c:v>1</c:v>
                </c:pt>
                <c:pt idx="10">
                  <c:v>0</c:v>
                </c:pt>
              </c:numCache>
            </c:numRef>
          </c:val>
          <c:extLst>
            <c:ext xmlns:c16="http://schemas.microsoft.com/office/drawing/2014/chart" uri="{C3380CC4-5D6E-409C-BE32-E72D297353CC}">
              <c16:uniqueId val="{00000000-DCF2-4333-9916-E86890F373AC}"/>
            </c:ext>
          </c:extLst>
        </c:ser>
        <c:dLbls>
          <c:showLegendKey val="0"/>
          <c:showVal val="0"/>
          <c:showCatName val="0"/>
          <c:showSerName val="0"/>
          <c:showPercent val="0"/>
          <c:showBubbleSize val="0"/>
        </c:dLbls>
        <c:gapWidth val="219"/>
        <c:overlap val="-27"/>
        <c:axId val="1912115327"/>
        <c:axId val="1912118687"/>
      </c:barChart>
      <c:catAx>
        <c:axId val="1912115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de-DE"/>
          </a:p>
        </c:txPr>
        <c:crossAx val="1912118687"/>
        <c:crosses val="autoZero"/>
        <c:auto val="1"/>
        <c:lblAlgn val="ctr"/>
        <c:lblOffset val="100"/>
        <c:noMultiLvlLbl val="0"/>
      </c:catAx>
      <c:valAx>
        <c:axId val="191211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de-DE"/>
          </a:p>
        </c:txPr>
        <c:crossAx val="19121153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800"/>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56</xdr:row>
      <xdr:rowOff>157162</xdr:rowOff>
    </xdr:from>
    <xdr:to>
      <xdr:col>6</xdr:col>
      <xdr:colOff>400050</xdr:colOff>
      <xdr:row>71</xdr:row>
      <xdr:rowOff>42862</xdr:rowOff>
    </xdr:to>
    <xdr:graphicFrame macro="">
      <xdr:nvGraphicFramePr>
        <xdr:cNvPr id="2" name="Chart 1">
          <a:extLst>
            <a:ext uri="{FF2B5EF4-FFF2-40B4-BE49-F238E27FC236}">
              <a16:creationId xmlns:a16="http://schemas.microsoft.com/office/drawing/2014/main" id="{257A7F4C-689E-0503-22AC-6365FE17C7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519112</xdr:colOff>
      <xdr:row>56</xdr:row>
      <xdr:rowOff>147637</xdr:rowOff>
    </xdr:from>
    <xdr:to>
      <xdr:col>13</xdr:col>
      <xdr:colOff>14287</xdr:colOff>
      <xdr:row>71</xdr:row>
      <xdr:rowOff>33337</xdr:rowOff>
    </xdr:to>
    <xdr:graphicFrame macro="">
      <xdr:nvGraphicFramePr>
        <xdr:cNvPr id="3" name="Chart 2">
          <a:extLst>
            <a:ext uri="{FF2B5EF4-FFF2-40B4-BE49-F238E27FC236}">
              <a16:creationId xmlns:a16="http://schemas.microsoft.com/office/drawing/2014/main" id="{2FD00A8A-64D1-E6F2-F630-BFF4B09F4D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119062</xdr:colOff>
      <xdr:row>56</xdr:row>
      <xdr:rowOff>147637</xdr:rowOff>
    </xdr:from>
    <xdr:to>
      <xdr:col>20</xdr:col>
      <xdr:colOff>423862</xdr:colOff>
      <xdr:row>71</xdr:row>
      <xdr:rowOff>33337</xdr:rowOff>
    </xdr:to>
    <xdr:graphicFrame macro="">
      <xdr:nvGraphicFramePr>
        <xdr:cNvPr id="5" name="Chart 4">
          <a:extLst>
            <a:ext uri="{FF2B5EF4-FFF2-40B4-BE49-F238E27FC236}">
              <a16:creationId xmlns:a16="http://schemas.microsoft.com/office/drawing/2014/main" id="{54803BCD-2CD6-8DAE-1211-7A33DF3FDF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For Saving">
      <a:dk1>
        <a:sysClr val="windowText" lastClr="000000"/>
      </a:dk1>
      <a:lt1>
        <a:sysClr val="window" lastClr="FFFFFF"/>
      </a:lt1>
      <a:dk2>
        <a:srgbClr val="44546A"/>
      </a:dk2>
      <a:lt2>
        <a:srgbClr val="E7E6E6"/>
      </a:lt2>
      <a:accent1>
        <a:srgbClr val="00B050"/>
      </a:accent1>
      <a:accent2>
        <a:srgbClr val="FF0000"/>
      </a:accent2>
      <a:accent3>
        <a:srgbClr val="FFC000"/>
      </a:accent3>
      <a:accent4>
        <a:srgbClr val="00B0F0"/>
      </a:accent4>
      <a:accent5>
        <a:srgbClr val="FF0000"/>
      </a:accent5>
      <a:accent6>
        <a:srgbClr val="2F5496"/>
      </a:accent6>
      <a:hlink>
        <a:srgbClr val="C490AA"/>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66"/>
  <sheetViews>
    <sheetView tabSelected="1" topLeftCell="C46" zoomScale="70" zoomScaleNormal="70" workbookViewId="0">
      <selection activeCell="G74" sqref="G74"/>
    </sheetView>
  </sheetViews>
  <sheetFormatPr defaultRowHeight="15" x14ac:dyDescent="0.25"/>
  <cols>
    <col min="1" max="1" width="66.7109375" customWidth="1"/>
    <col min="2" max="2" width="10" customWidth="1"/>
    <col min="3" max="3" width="21" customWidth="1"/>
    <col min="4" max="4" width="12.28515625" customWidth="1"/>
    <col min="5" max="5" width="9.42578125" customWidth="1"/>
    <col min="6" max="6" width="9.85546875" customWidth="1"/>
    <col min="7" max="7" width="12.28515625" customWidth="1"/>
    <col min="8" max="8" width="10.85546875" customWidth="1"/>
    <col min="9" max="9" width="9.85546875" customWidth="1"/>
    <col min="10" max="10" width="11.42578125" customWidth="1"/>
    <col min="11" max="11" width="10.5703125" customWidth="1"/>
    <col min="12" max="12" width="10.85546875" customWidth="1"/>
    <col min="13" max="13" width="10.28515625" customWidth="1"/>
  </cols>
  <sheetData>
    <row r="1" spans="1:27" ht="30" x14ac:dyDescent="0.25">
      <c r="A1" t="s">
        <v>0</v>
      </c>
      <c r="B1" t="s">
        <v>1</v>
      </c>
      <c r="C1" t="s">
        <v>2</v>
      </c>
      <c r="D1" s="1" t="s">
        <v>100</v>
      </c>
      <c r="E1" t="s">
        <v>272</v>
      </c>
      <c r="F1" s="1" t="s">
        <v>101</v>
      </c>
      <c r="G1" t="s">
        <v>272</v>
      </c>
      <c r="H1" s="1" t="s">
        <v>102</v>
      </c>
      <c r="I1" t="s">
        <v>272</v>
      </c>
      <c r="J1" s="1" t="s">
        <v>103</v>
      </c>
      <c r="K1" t="s">
        <v>272</v>
      </c>
      <c r="L1" s="1" t="s">
        <v>104</v>
      </c>
      <c r="M1" t="s">
        <v>272</v>
      </c>
      <c r="N1" s="1" t="s">
        <v>105</v>
      </c>
      <c r="O1" t="s">
        <v>272</v>
      </c>
      <c r="P1" s="1" t="s">
        <v>106</v>
      </c>
      <c r="Q1" t="s">
        <v>272</v>
      </c>
      <c r="R1" s="1" t="s">
        <v>107</v>
      </c>
      <c r="S1" t="s">
        <v>272</v>
      </c>
      <c r="T1" s="1" t="s">
        <v>108</v>
      </c>
      <c r="U1" t="s">
        <v>272</v>
      </c>
      <c r="V1" s="1" t="s">
        <v>109</v>
      </c>
      <c r="W1" t="s">
        <v>272</v>
      </c>
      <c r="Y1" t="s">
        <v>275</v>
      </c>
      <c r="Z1" t="s">
        <v>276</v>
      </c>
    </row>
    <row r="2" spans="1:27" x14ac:dyDescent="0.25">
      <c r="A2" t="s">
        <v>3</v>
      </c>
      <c r="B2" t="s">
        <v>4</v>
      </c>
      <c r="C2" t="s">
        <v>5</v>
      </c>
      <c r="D2" s="1">
        <v>3</v>
      </c>
      <c r="E2" s="3">
        <v>0</v>
      </c>
      <c r="F2" s="1">
        <v>4</v>
      </c>
      <c r="G2" s="4">
        <v>1</v>
      </c>
      <c r="H2" s="1">
        <v>4</v>
      </c>
      <c r="I2" s="4">
        <v>1</v>
      </c>
      <c r="J2" s="1">
        <v>4</v>
      </c>
      <c r="K2" s="4">
        <v>1</v>
      </c>
      <c r="L2" s="1">
        <v>4</v>
      </c>
      <c r="M2" s="4">
        <v>1</v>
      </c>
      <c r="N2" s="1">
        <v>4</v>
      </c>
      <c r="O2" s="4">
        <v>1</v>
      </c>
      <c r="P2" s="1">
        <v>4</v>
      </c>
      <c r="Q2" s="4">
        <v>1</v>
      </c>
      <c r="R2" s="1">
        <v>4</v>
      </c>
      <c r="S2" s="4">
        <v>1</v>
      </c>
      <c r="T2" s="1">
        <v>4</v>
      </c>
      <c r="U2" s="4">
        <v>1</v>
      </c>
      <c r="V2" s="1">
        <v>4</v>
      </c>
      <c r="W2" s="4">
        <v>1</v>
      </c>
      <c r="Y2">
        <f t="shared" ref="Y2:Y52" si="0">E2+G2+I2+K2+M2+O2+Q2+S2+U2+W2</f>
        <v>9</v>
      </c>
      <c r="Z2" s="6">
        <f>Y2/10</f>
        <v>0.9</v>
      </c>
      <c r="AA2">
        <v>1</v>
      </c>
    </row>
    <row r="3" spans="1:27" ht="45" x14ac:dyDescent="0.25">
      <c r="A3" t="s">
        <v>6</v>
      </c>
      <c r="B3" t="s">
        <v>7</v>
      </c>
      <c r="C3" t="s">
        <v>8</v>
      </c>
      <c r="D3" s="1" t="s">
        <v>120</v>
      </c>
      <c r="E3" s="4">
        <v>1</v>
      </c>
      <c r="F3" s="1" t="s">
        <v>123</v>
      </c>
      <c r="G3" s="4">
        <v>1</v>
      </c>
      <c r="H3" s="1" t="s">
        <v>123</v>
      </c>
      <c r="I3" s="4">
        <v>1</v>
      </c>
      <c r="J3" s="1" t="s">
        <v>123</v>
      </c>
      <c r="K3" s="4">
        <v>1</v>
      </c>
      <c r="L3" s="1" t="s">
        <v>123</v>
      </c>
      <c r="M3" s="4">
        <v>1</v>
      </c>
      <c r="N3" s="1" t="s">
        <v>123</v>
      </c>
      <c r="O3" s="4">
        <v>1</v>
      </c>
      <c r="P3" s="1" t="s">
        <v>123</v>
      </c>
      <c r="Q3" s="4">
        <v>1</v>
      </c>
      <c r="R3" s="1" t="s">
        <v>123</v>
      </c>
      <c r="S3" s="4">
        <v>1</v>
      </c>
      <c r="T3" s="1" t="s">
        <v>123</v>
      </c>
      <c r="U3" s="4">
        <v>1</v>
      </c>
      <c r="V3" s="1" t="s">
        <v>235</v>
      </c>
      <c r="W3" s="4">
        <v>1</v>
      </c>
      <c r="Y3">
        <f t="shared" si="0"/>
        <v>10</v>
      </c>
      <c r="Z3" s="6">
        <f t="shared" ref="Z3:Z52" si="1">Y3/10</f>
        <v>1</v>
      </c>
      <c r="AA3">
        <v>2</v>
      </c>
    </row>
    <row r="4" spans="1:27" x14ac:dyDescent="0.25">
      <c r="A4" t="s">
        <v>9</v>
      </c>
      <c r="B4" t="s">
        <v>10</v>
      </c>
      <c r="C4" t="s">
        <v>11</v>
      </c>
      <c r="D4" s="1">
        <v>5</v>
      </c>
      <c r="E4" s="4">
        <v>1</v>
      </c>
      <c r="F4" s="1">
        <v>5</v>
      </c>
      <c r="G4" s="4">
        <v>1</v>
      </c>
      <c r="H4" s="1">
        <v>5</v>
      </c>
      <c r="I4" s="4">
        <v>1</v>
      </c>
      <c r="J4" s="1">
        <v>5</v>
      </c>
      <c r="K4" s="4">
        <v>1</v>
      </c>
      <c r="L4" s="1">
        <v>5</v>
      </c>
      <c r="M4" s="4">
        <v>1</v>
      </c>
      <c r="N4" s="1">
        <v>5</v>
      </c>
      <c r="O4" s="4">
        <v>1</v>
      </c>
      <c r="P4" s="1">
        <v>5</v>
      </c>
      <c r="Q4" s="4">
        <v>1</v>
      </c>
      <c r="R4" s="1">
        <v>5</v>
      </c>
      <c r="S4" s="4">
        <v>1</v>
      </c>
      <c r="T4" s="1">
        <v>5</v>
      </c>
      <c r="U4" s="4">
        <v>1</v>
      </c>
      <c r="V4" s="1">
        <v>5</v>
      </c>
      <c r="W4" s="4">
        <v>1</v>
      </c>
      <c r="Y4">
        <f t="shared" si="0"/>
        <v>10</v>
      </c>
      <c r="Z4" s="6">
        <f t="shared" si="1"/>
        <v>1</v>
      </c>
      <c r="AA4">
        <v>3</v>
      </c>
    </row>
    <row r="5" spans="1:27" x14ac:dyDescent="0.25">
      <c r="A5" t="s">
        <v>12</v>
      </c>
      <c r="B5" t="s">
        <v>10</v>
      </c>
      <c r="C5" t="s">
        <v>13</v>
      </c>
      <c r="D5" s="1" t="s">
        <v>124</v>
      </c>
      <c r="E5" s="4">
        <v>1</v>
      </c>
      <c r="F5" s="1" t="s">
        <v>124</v>
      </c>
      <c r="G5" s="4">
        <v>1</v>
      </c>
      <c r="H5" s="1" t="s">
        <v>214</v>
      </c>
      <c r="I5" s="3">
        <v>0</v>
      </c>
      <c r="J5" s="1" t="s">
        <v>124</v>
      </c>
      <c r="K5" s="4">
        <v>1</v>
      </c>
      <c r="L5" s="1" t="s">
        <v>126</v>
      </c>
      <c r="M5" s="4">
        <v>1</v>
      </c>
      <c r="N5" s="1" t="s">
        <v>125</v>
      </c>
      <c r="O5" s="3">
        <v>0</v>
      </c>
      <c r="P5" s="1" t="s">
        <v>124</v>
      </c>
      <c r="Q5" s="4">
        <v>1</v>
      </c>
      <c r="R5" s="5">
        <v>1</v>
      </c>
      <c r="T5" s="1" t="s">
        <v>124</v>
      </c>
      <c r="U5" s="4">
        <v>1</v>
      </c>
      <c r="V5" s="1" t="s">
        <v>124</v>
      </c>
      <c r="W5" s="4">
        <v>1</v>
      </c>
      <c r="Y5">
        <f t="shared" si="0"/>
        <v>7</v>
      </c>
      <c r="Z5" s="6">
        <f t="shared" si="1"/>
        <v>0.7</v>
      </c>
      <c r="AA5">
        <v>4</v>
      </c>
    </row>
    <row r="6" spans="1:27" x14ac:dyDescent="0.25">
      <c r="A6" t="s">
        <v>14</v>
      </c>
      <c r="B6" t="s">
        <v>10</v>
      </c>
      <c r="C6" t="s">
        <v>15</v>
      </c>
      <c r="D6" s="1" t="s">
        <v>124</v>
      </c>
      <c r="E6" s="3">
        <v>0</v>
      </c>
      <c r="F6" s="1" t="s">
        <v>124</v>
      </c>
      <c r="G6" s="3">
        <v>0</v>
      </c>
      <c r="H6" s="1" t="s">
        <v>124</v>
      </c>
      <c r="I6" s="3">
        <v>0</v>
      </c>
      <c r="J6" s="1" t="s">
        <v>214</v>
      </c>
      <c r="K6" s="4">
        <v>1</v>
      </c>
      <c r="L6" s="1" t="s">
        <v>125</v>
      </c>
      <c r="M6" s="4">
        <v>1</v>
      </c>
      <c r="N6" s="1" t="s">
        <v>125</v>
      </c>
      <c r="O6" s="4">
        <v>1</v>
      </c>
      <c r="P6" s="1" t="s">
        <v>125</v>
      </c>
      <c r="Q6" s="4">
        <v>1</v>
      </c>
      <c r="R6" s="1" t="s">
        <v>125</v>
      </c>
      <c r="S6" s="4">
        <v>1</v>
      </c>
      <c r="T6" s="1" t="s">
        <v>214</v>
      </c>
      <c r="U6" s="4">
        <v>1</v>
      </c>
      <c r="V6" s="1" t="s">
        <v>214</v>
      </c>
      <c r="W6" s="4">
        <v>1</v>
      </c>
      <c r="Y6">
        <f t="shared" si="0"/>
        <v>7</v>
      </c>
      <c r="Z6" s="6">
        <f t="shared" si="1"/>
        <v>0.7</v>
      </c>
      <c r="AA6">
        <v>5</v>
      </c>
    </row>
    <row r="7" spans="1:27" x14ac:dyDescent="0.25">
      <c r="A7" t="s">
        <v>16</v>
      </c>
      <c r="B7" t="s">
        <v>10</v>
      </c>
      <c r="C7" t="s">
        <v>13</v>
      </c>
      <c r="D7" s="1" t="s">
        <v>125</v>
      </c>
      <c r="E7" s="3">
        <v>0</v>
      </c>
      <c r="F7" s="1" t="s">
        <v>214</v>
      </c>
      <c r="G7" s="3">
        <v>0</v>
      </c>
      <c r="H7" s="1" t="s">
        <v>214</v>
      </c>
      <c r="I7" s="3">
        <v>0</v>
      </c>
      <c r="J7" s="1" t="s">
        <v>124</v>
      </c>
      <c r="K7" s="4">
        <v>1</v>
      </c>
      <c r="L7" s="1" t="s">
        <v>126</v>
      </c>
      <c r="M7" s="4">
        <v>1</v>
      </c>
      <c r="N7" s="1" t="s">
        <v>124</v>
      </c>
      <c r="O7" s="4">
        <v>1</v>
      </c>
      <c r="P7" s="1" t="s">
        <v>124</v>
      </c>
      <c r="Q7" s="4">
        <v>1</v>
      </c>
      <c r="R7" s="1" t="s">
        <v>124</v>
      </c>
      <c r="S7" s="4">
        <v>1</v>
      </c>
      <c r="T7" s="1" t="s">
        <v>124</v>
      </c>
      <c r="U7" s="4">
        <v>1</v>
      </c>
      <c r="V7" s="1" t="s">
        <v>124</v>
      </c>
      <c r="W7" s="4">
        <v>1</v>
      </c>
      <c r="Y7">
        <f t="shared" si="0"/>
        <v>7</v>
      </c>
      <c r="Z7" s="6">
        <f t="shared" si="1"/>
        <v>0.7</v>
      </c>
      <c r="AA7">
        <v>6</v>
      </c>
    </row>
    <row r="8" spans="1:27" x14ac:dyDescent="0.25">
      <c r="A8" t="s">
        <v>17</v>
      </c>
      <c r="B8" t="s">
        <v>10</v>
      </c>
      <c r="C8" t="s">
        <v>13</v>
      </c>
      <c r="D8" s="1" t="s">
        <v>124</v>
      </c>
      <c r="E8" s="4">
        <v>1</v>
      </c>
      <c r="F8" s="1" t="s">
        <v>124</v>
      </c>
      <c r="G8" s="4">
        <v>1</v>
      </c>
      <c r="H8" s="1" t="s">
        <v>124</v>
      </c>
      <c r="I8" s="4">
        <v>1</v>
      </c>
      <c r="J8" s="1" t="s">
        <v>124</v>
      </c>
      <c r="K8" s="4">
        <v>1</v>
      </c>
      <c r="L8" s="1" t="s">
        <v>126</v>
      </c>
      <c r="M8" s="4">
        <v>1</v>
      </c>
      <c r="N8" s="1" t="s">
        <v>124</v>
      </c>
      <c r="O8" s="4">
        <v>1</v>
      </c>
      <c r="P8" s="1" t="s">
        <v>124</v>
      </c>
      <c r="Q8" s="4">
        <v>1</v>
      </c>
      <c r="R8" s="1" t="s">
        <v>124</v>
      </c>
      <c r="S8" s="4">
        <v>1</v>
      </c>
      <c r="T8" s="1" t="s">
        <v>124</v>
      </c>
      <c r="U8" s="4">
        <v>1</v>
      </c>
      <c r="V8" s="1" t="s">
        <v>124</v>
      </c>
      <c r="W8" s="4">
        <v>1</v>
      </c>
      <c r="Y8">
        <f t="shared" si="0"/>
        <v>10</v>
      </c>
      <c r="Z8" s="6">
        <f t="shared" si="1"/>
        <v>1</v>
      </c>
      <c r="AA8">
        <v>7</v>
      </c>
    </row>
    <row r="9" spans="1:27" x14ac:dyDescent="0.25">
      <c r="A9" t="s">
        <v>18</v>
      </c>
      <c r="B9" t="s">
        <v>10</v>
      </c>
      <c r="C9" t="s">
        <v>15</v>
      </c>
      <c r="D9" s="1" t="s">
        <v>125</v>
      </c>
      <c r="E9" s="4">
        <v>1</v>
      </c>
      <c r="F9" s="1" t="s">
        <v>214</v>
      </c>
      <c r="G9" s="4">
        <v>1</v>
      </c>
      <c r="H9" s="1" t="s">
        <v>214</v>
      </c>
      <c r="I9" s="4">
        <v>1</v>
      </c>
      <c r="J9" s="1" t="s">
        <v>214</v>
      </c>
      <c r="K9" s="4">
        <v>1</v>
      </c>
      <c r="L9" s="1" t="s">
        <v>125</v>
      </c>
      <c r="M9" s="4">
        <v>1</v>
      </c>
      <c r="N9" s="1" t="s">
        <v>125</v>
      </c>
      <c r="O9" s="4">
        <v>1</v>
      </c>
      <c r="P9" s="1" t="s">
        <v>125</v>
      </c>
      <c r="Q9" s="4">
        <v>1</v>
      </c>
      <c r="R9" s="1" t="s">
        <v>125</v>
      </c>
      <c r="S9" s="4">
        <v>1</v>
      </c>
      <c r="T9" s="1" t="s">
        <v>214</v>
      </c>
      <c r="U9" s="4">
        <v>1</v>
      </c>
      <c r="V9" s="1" t="s">
        <v>214</v>
      </c>
      <c r="W9" s="4">
        <v>1</v>
      </c>
      <c r="Y9">
        <f t="shared" si="0"/>
        <v>10</v>
      </c>
      <c r="Z9" s="6">
        <f t="shared" si="1"/>
        <v>1</v>
      </c>
      <c r="AA9">
        <v>8</v>
      </c>
    </row>
    <row r="10" spans="1:27" x14ac:dyDescent="0.25">
      <c r="A10" t="s">
        <v>19</v>
      </c>
      <c r="B10" t="s">
        <v>20</v>
      </c>
      <c r="C10" t="s">
        <v>21</v>
      </c>
      <c r="D10" s="1">
        <v>20</v>
      </c>
      <c r="E10" s="4">
        <v>1</v>
      </c>
      <c r="F10" s="1">
        <v>20</v>
      </c>
      <c r="G10" s="4">
        <v>1</v>
      </c>
      <c r="H10" s="1">
        <v>19</v>
      </c>
      <c r="I10" s="3">
        <v>0</v>
      </c>
      <c r="J10" s="1">
        <v>20</v>
      </c>
      <c r="K10" s="4">
        <v>1</v>
      </c>
      <c r="L10" s="1">
        <v>18</v>
      </c>
      <c r="M10" s="3">
        <v>0</v>
      </c>
      <c r="N10" s="1">
        <v>21</v>
      </c>
      <c r="O10" s="3">
        <v>0</v>
      </c>
      <c r="P10" s="1">
        <v>20</v>
      </c>
      <c r="Q10" s="4">
        <v>1</v>
      </c>
      <c r="R10" s="1">
        <v>20</v>
      </c>
      <c r="S10" s="4">
        <v>1</v>
      </c>
      <c r="T10" s="1">
        <v>20</v>
      </c>
      <c r="U10" s="4">
        <v>1</v>
      </c>
      <c r="V10" s="1">
        <v>20</v>
      </c>
      <c r="W10" s="4">
        <v>1</v>
      </c>
      <c r="Y10">
        <f t="shared" si="0"/>
        <v>7</v>
      </c>
      <c r="Z10" s="6">
        <f t="shared" si="1"/>
        <v>0.7</v>
      </c>
      <c r="AA10">
        <v>9</v>
      </c>
    </row>
    <row r="11" spans="1:27" x14ac:dyDescent="0.25">
      <c r="A11" t="s">
        <v>22</v>
      </c>
      <c r="B11" t="s">
        <v>20</v>
      </c>
      <c r="C11" t="s">
        <v>23</v>
      </c>
      <c r="D11" s="1">
        <v>13</v>
      </c>
      <c r="E11" s="4">
        <v>1</v>
      </c>
      <c r="F11" s="1">
        <v>12</v>
      </c>
      <c r="G11" s="3">
        <v>0</v>
      </c>
      <c r="H11" s="1">
        <v>13</v>
      </c>
      <c r="I11" s="4">
        <v>1</v>
      </c>
      <c r="J11" s="1">
        <v>14</v>
      </c>
      <c r="K11" s="3">
        <v>0</v>
      </c>
      <c r="L11" s="1">
        <v>12</v>
      </c>
      <c r="M11" s="3">
        <v>0</v>
      </c>
      <c r="N11" s="1">
        <v>12</v>
      </c>
      <c r="O11" s="3">
        <v>0</v>
      </c>
      <c r="P11" s="1">
        <v>13</v>
      </c>
      <c r="Q11" s="4">
        <v>1</v>
      </c>
      <c r="R11" s="1">
        <v>12</v>
      </c>
      <c r="S11" s="3">
        <v>0</v>
      </c>
      <c r="T11" s="1">
        <v>14</v>
      </c>
      <c r="U11" s="3">
        <v>0</v>
      </c>
      <c r="V11" s="1">
        <v>13</v>
      </c>
      <c r="W11" s="4">
        <v>1</v>
      </c>
      <c r="Y11">
        <f t="shared" si="0"/>
        <v>4</v>
      </c>
      <c r="Z11" s="6">
        <f t="shared" si="1"/>
        <v>0.4</v>
      </c>
      <c r="AA11">
        <v>10</v>
      </c>
    </row>
    <row r="12" spans="1:27" ht="60" x14ac:dyDescent="0.25">
      <c r="A12" t="s">
        <v>24</v>
      </c>
      <c r="B12" t="s">
        <v>25</v>
      </c>
      <c r="C12" t="s">
        <v>26</v>
      </c>
      <c r="D12" s="1" t="s">
        <v>128</v>
      </c>
      <c r="E12" s="4">
        <v>1</v>
      </c>
      <c r="F12" s="1" t="s">
        <v>128</v>
      </c>
      <c r="G12" s="4">
        <v>1</v>
      </c>
      <c r="H12" s="1" t="s">
        <v>128</v>
      </c>
      <c r="I12" s="4">
        <v>1</v>
      </c>
      <c r="J12" s="1" t="s">
        <v>128</v>
      </c>
      <c r="K12" s="4">
        <v>1</v>
      </c>
      <c r="L12" s="1" t="s">
        <v>128</v>
      </c>
      <c r="M12" s="4">
        <v>1</v>
      </c>
      <c r="N12" s="1" t="s">
        <v>128</v>
      </c>
      <c r="O12" s="4">
        <v>1</v>
      </c>
      <c r="P12" s="1" t="s">
        <v>128</v>
      </c>
      <c r="Q12" s="4">
        <v>1</v>
      </c>
      <c r="R12" s="1" t="s">
        <v>128</v>
      </c>
      <c r="S12" s="4">
        <v>1</v>
      </c>
      <c r="T12" s="1" t="s">
        <v>215</v>
      </c>
      <c r="U12" s="4">
        <v>1</v>
      </c>
      <c r="V12" s="1" t="s">
        <v>128</v>
      </c>
      <c r="W12" s="4">
        <v>1</v>
      </c>
      <c r="Y12">
        <f t="shared" si="0"/>
        <v>10</v>
      </c>
      <c r="Z12" s="6">
        <f t="shared" si="1"/>
        <v>1</v>
      </c>
      <c r="AA12">
        <v>11</v>
      </c>
    </row>
    <row r="13" spans="1:27" ht="30" x14ac:dyDescent="0.25">
      <c r="A13" t="s">
        <v>27</v>
      </c>
      <c r="B13" t="s">
        <v>28</v>
      </c>
      <c r="C13" t="s">
        <v>29</v>
      </c>
      <c r="D13" s="1" t="s">
        <v>129</v>
      </c>
      <c r="E13" s="4">
        <v>1</v>
      </c>
      <c r="F13" s="1" t="s">
        <v>129</v>
      </c>
      <c r="G13" s="4">
        <v>1</v>
      </c>
      <c r="H13" s="1" t="s">
        <v>129</v>
      </c>
      <c r="I13" s="4">
        <v>1</v>
      </c>
      <c r="J13" s="1" t="s">
        <v>130</v>
      </c>
      <c r="K13" s="4">
        <v>1</v>
      </c>
      <c r="L13" s="1" t="s">
        <v>131</v>
      </c>
      <c r="M13" s="4">
        <v>1</v>
      </c>
      <c r="N13" s="1" t="s">
        <v>127</v>
      </c>
      <c r="O13" s="4">
        <v>1</v>
      </c>
      <c r="P13" s="1" t="s">
        <v>130</v>
      </c>
      <c r="Q13" s="4">
        <v>1</v>
      </c>
      <c r="R13" s="1" t="s">
        <v>132</v>
      </c>
      <c r="S13" s="4">
        <v>1</v>
      </c>
      <c r="T13" s="1" t="s">
        <v>216</v>
      </c>
      <c r="U13" s="3">
        <v>0</v>
      </c>
      <c r="V13" s="1" t="s">
        <v>129</v>
      </c>
      <c r="W13" s="4">
        <v>1</v>
      </c>
      <c r="Y13">
        <f t="shared" si="0"/>
        <v>9</v>
      </c>
      <c r="Z13" s="6">
        <f t="shared" si="1"/>
        <v>0.9</v>
      </c>
      <c r="AA13">
        <v>12</v>
      </c>
    </row>
    <row r="14" spans="1:27" ht="60" x14ac:dyDescent="0.25">
      <c r="A14" t="s">
        <v>30</v>
      </c>
      <c r="B14" t="s">
        <v>28</v>
      </c>
      <c r="C14" t="s">
        <v>29</v>
      </c>
      <c r="D14" s="1" t="s">
        <v>162</v>
      </c>
      <c r="E14" s="4">
        <v>1</v>
      </c>
      <c r="F14" s="1" t="s">
        <v>162</v>
      </c>
      <c r="G14" s="4">
        <v>1</v>
      </c>
      <c r="H14" s="1" t="s">
        <v>162</v>
      </c>
      <c r="I14" s="4">
        <v>1</v>
      </c>
      <c r="J14" s="1" t="s">
        <v>162</v>
      </c>
      <c r="K14" s="4">
        <v>1</v>
      </c>
      <c r="L14" s="1" t="s">
        <v>162</v>
      </c>
      <c r="M14" s="4">
        <v>1</v>
      </c>
      <c r="N14" s="1" t="s">
        <v>162</v>
      </c>
      <c r="O14" s="4">
        <v>1</v>
      </c>
      <c r="P14" s="1" t="s">
        <v>162</v>
      </c>
      <c r="Q14" s="4">
        <v>1</v>
      </c>
      <c r="R14" s="1" t="s">
        <v>162</v>
      </c>
      <c r="S14" s="4">
        <v>1</v>
      </c>
      <c r="T14" s="1" t="s">
        <v>217</v>
      </c>
      <c r="U14" s="3">
        <v>0</v>
      </c>
      <c r="V14" s="1" t="s">
        <v>129</v>
      </c>
      <c r="W14" s="4">
        <v>1</v>
      </c>
      <c r="Y14">
        <f t="shared" si="0"/>
        <v>9</v>
      </c>
      <c r="Z14" s="6">
        <f t="shared" si="1"/>
        <v>0.9</v>
      </c>
      <c r="AA14">
        <v>13</v>
      </c>
    </row>
    <row r="15" spans="1:27" ht="30" x14ac:dyDescent="0.25">
      <c r="A15" t="s">
        <v>31</v>
      </c>
      <c r="B15" t="s">
        <v>32</v>
      </c>
      <c r="C15" t="s">
        <v>29</v>
      </c>
      <c r="D15" s="1" t="s">
        <v>129</v>
      </c>
      <c r="E15" s="4">
        <v>1</v>
      </c>
      <c r="F15" s="1" t="s">
        <v>129</v>
      </c>
      <c r="G15" s="4">
        <v>1</v>
      </c>
      <c r="H15" s="1" t="s">
        <v>129</v>
      </c>
      <c r="I15" s="4">
        <v>1</v>
      </c>
      <c r="J15" s="1" t="s">
        <v>130</v>
      </c>
      <c r="K15" s="4">
        <v>1</v>
      </c>
      <c r="L15" s="1" t="s">
        <v>131</v>
      </c>
      <c r="M15" s="4">
        <v>1</v>
      </c>
      <c r="N15" s="1" t="s">
        <v>127</v>
      </c>
      <c r="O15" s="4">
        <v>1</v>
      </c>
      <c r="P15" s="1" t="s">
        <v>130</v>
      </c>
      <c r="Q15" s="4">
        <v>1</v>
      </c>
      <c r="R15" s="1" t="s">
        <v>132</v>
      </c>
      <c r="S15" s="4">
        <v>1</v>
      </c>
      <c r="T15" s="1" t="s">
        <v>216</v>
      </c>
      <c r="U15" s="3">
        <v>0</v>
      </c>
      <c r="V15" s="1" t="s">
        <v>129</v>
      </c>
      <c r="W15" s="4">
        <v>1</v>
      </c>
      <c r="Y15">
        <f t="shared" si="0"/>
        <v>9</v>
      </c>
      <c r="Z15" s="6">
        <f t="shared" si="1"/>
        <v>0.9</v>
      </c>
      <c r="AA15">
        <v>14</v>
      </c>
    </row>
    <row r="16" spans="1:27" ht="30" x14ac:dyDescent="0.25">
      <c r="A16" t="s">
        <v>33</v>
      </c>
      <c r="B16" t="s">
        <v>32</v>
      </c>
      <c r="C16" t="s">
        <v>29</v>
      </c>
      <c r="D16" s="1" t="s">
        <v>162</v>
      </c>
      <c r="E16" s="4">
        <v>1</v>
      </c>
      <c r="F16" s="1" t="s">
        <v>162</v>
      </c>
      <c r="G16" s="4">
        <v>1</v>
      </c>
      <c r="H16" s="1" t="s">
        <v>162</v>
      </c>
      <c r="I16" s="4">
        <v>1</v>
      </c>
      <c r="J16" s="1" t="s">
        <v>162</v>
      </c>
      <c r="K16" s="4">
        <v>1</v>
      </c>
      <c r="L16" s="1" t="s">
        <v>162</v>
      </c>
      <c r="M16" s="4">
        <v>1</v>
      </c>
      <c r="N16" s="1" t="s">
        <v>162</v>
      </c>
      <c r="O16" s="4">
        <v>1</v>
      </c>
      <c r="P16" s="1" t="s">
        <v>162</v>
      </c>
      <c r="Q16" s="4">
        <v>1</v>
      </c>
      <c r="R16" s="1" t="s">
        <v>162</v>
      </c>
      <c r="S16" s="4">
        <v>1</v>
      </c>
      <c r="T16" s="1" t="s">
        <v>218</v>
      </c>
      <c r="U16" s="3">
        <v>0</v>
      </c>
      <c r="V16" s="1" t="s">
        <v>236</v>
      </c>
      <c r="W16" s="4">
        <v>1</v>
      </c>
      <c r="Y16">
        <f t="shared" si="0"/>
        <v>9</v>
      </c>
      <c r="Z16" s="6">
        <f t="shared" si="1"/>
        <v>0.9</v>
      </c>
      <c r="AA16">
        <v>15</v>
      </c>
    </row>
    <row r="17" spans="1:27" ht="45" x14ac:dyDescent="0.25">
      <c r="A17" t="s">
        <v>34</v>
      </c>
      <c r="B17" t="s">
        <v>35</v>
      </c>
      <c r="C17" t="s">
        <v>271</v>
      </c>
      <c r="D17" s="1" t="s">
        <v>133</v>
      </c>
      <c r="E17" s="3">
        <v>0</v>
      </c>
      <c r="F17" s="1" t="s">
        <v>251</v>
      </c>
      <c r="G17" s="4">
        <v>1</v>
      </c>
      <c r="H17" s="1" t="s">
        <v>134</v>
      </c>
      <c r="I17" s="3">
        <v>0</v>
      </c>
      <c r="J17" s="1" t="s">
        <v>251</v>
      </c>
      <c r="K17" s="4">
        <v>1</v>
      </c>
      <c r="L17" s="1" t="s">
        <v>251</v>
      </c>
      <c r="M17" s="4">
        <v>1</v>
      </c>
      <c r="N17" s="1" t="s">
        <v>134</v>
      </c>
      <c r="O17" s="3">
        <v>0</v>
      </c>
      <c r="P17" s="1" t="s">
        <v>251</v>
      </c>
      <c r="Q17" s="4">
        <v>1</v>
      </c>
      <c r="R17" s="1" t="s">
        <v>251</v>
      </c>
      <c r="S17" s="4">
        <v>1</v>
      </c>
      <c r="T17" s="2" t="s">
        <v>251</v>
      </c>
      <c r="U17" s="4">
        <v>1</v>
      </c>
      <c r="V17" s="2" t="s">
        <v>251</v>
      </c>
      <c r="W17" s="4">
        <v>1</v>
      </c>
      <c r="Y17">
        <f t="shared" si="0"/>
        <v>7</v>
      </c>
      <c r="Z17" s="6">
        <f t="shared" si="1"/>
        <v>0.7</v>
      </c>
      <c r="AA17">
        <v>16</v>
      </c>
    </row>
    <row r="18" spans="1:27" x14ac:dyDescent="0.25">
      <c r="A18" t="s">
        <v>36</v>
      </c>
      <c r="B18" t="s">
        <v>37</v>
      </c>
      <c r="C18" t="s">
        <v>38</v>
      </c>
      <c r="D18" s="1" t="s">
        <v>135</v>
      </c>
      <c r="E18" s="4">
        <v>1</v>
      </c>
      <c r="F18" s="1" t="s">
        <v>135</v>
      </c>
      <c r="G18" s="4">
        <v>1</v>
      </c>
      <c r="H18" s="1" t="s">
        <v>135</v>
      </c>
      <c r="I18" s="4">
        <v>1</v>
      </c>
      <c r="J18" s="1" t="s">
        <v>135</v>
      </c>
      <c r="K18" s="4">
        <v>1</v>
      </c>
      <c r="L18" s="1" t="s">
        <v>135</v>
      </c>
      <c r="M18" s="4">
        <v>1</v>
      </c>
      <c r="N18" s="1" t="s">
        <v>135</v>
      </c>
      <c r="O18" s="4">
        <v>1</v>
      </c>
      <c r="P18" s="1" t="s">
        <v>135</v>
      </c>
      <c r="Q18" s="4">
        <v>1</v>
      </c>
      <c r="R18" s="1" t="s">
        <v>135</v>
      </c>
      <c r="S18" s="4">
        <v>1</v>
      </c>
      <c r="T18" s="1" t="s">
        <v>135</v>
      </c>
      <c r="U18" s="4">
        <v>1</v>
      </c>
      <c r="V18" s="1" t="s">
        <v>135</v>
      </c>
      <c r="W18" s="4">
        <v>1</v>
      </c>
      <c r="Y18">
        <f t="shared" si="0"/>
        <v>10</v>
      </c>
      <c r="Z18" s="6">
        <f t="shared" si="1"/>
        <v>1</v>
      </c>
      <c r="AA18">
        <v>17</v>
      </c>
    </row>
    <row r="19" spans="1:27" ht="150" x14ac:dyDescent="0.25">
      <c r="A19" t="s">
        <v>39</v>
      </c>
      <c r="B19" t="s">
        <v>40</v>
      </c>
      <c r="C19" t="s">
        <v>41</v>
      </c>
      <c r="D19" s="1" t="s">
        <v>136</v>
      </c>
      <c r="E19" s="4">
        <v>1</v>
      </c>
      <c r="F19" s="1" t="s">
        <v>136</v>
      </c>
      <c r="G19" s="4">
        <v>1</v>
      </c>
      <c r="H19" s="1" t="s">
        <v>137</v>
      </c>
      <c r="I19" s="4">
        <v>1</v>
      </c>
      <c r="J19" s="1" t="s">
        <v>253</v>
      </c>
      <c r="K19" s="4">
        <v>1</v>
      </c>
      <c r="L19" s="1" t="s">
        <v>136</v>
      </c>
      <c r="M19" s="4">
        <v>1</v>
      </c>
      <c r="N19" s="1" t="s">
        <v>138</v>
      </c>
      <c r="O19" s="4">
        <v>1</v>
      </c>
      <c r="P19" s="1" t="s">
        <v>136</v>
      </c>
      <c r="Q19" s="4">
        <v>1</v>
      </c>
      <c r="R19" s="1" t="s">
        <v>139</v>
      </c>
      <c r="S19" s="4">
        <v>1</v>
      </c>
      <c r="T19" s="1" t="s">
        <v>219</v>
      </c>
      <c r="U19" s="4">
        <v>1</v>
      </c>
      <c r="V19" s="1" t="s">
        <v>252</v>
      </c>
      <c r="W19" s="4">
        <v>1</v>
      </c>
      <c r="Y19">
        <f t="shared" si="0"/>
        <v>10</v>
      </c>
      <c r="Z19" s="6">
        <f t="shared" si="1"/>
        <v>1</v>
      </c>
      <c r="AA19">
        <v>18</v>
      </c>
    </row>
    <row r="20" spans="1:27" ht="90" x14ac:dyDescent="0.25">
      <c r="A20" t="s">
        <v>42</v>
      </c>
      <c r="B20" t="s">
        <v>43</v>
      </c>
      <c r="C20" t="s">
        <v>23</v>
      </c>
      <c r="D20" s="1">
        <v>13</v>
      </c>
      <c r="E20" s="4">
        <v>1</v>
      </c>
      <c r="F20" s="1" t="s">
        <v>140</v>
      </c>
      <c r="G20" s="4">
        <v>1</v>
      </c>
      <c r="H20" s="1" t="s">
        <v>141</v>
      </c>
      <c r="I20" s="4">
        <v>1</v>
      </c>
      <c r="J20" s="1">
        <v>12</v>
      </c>
      <c r="K20" s="3">
        <v>0</v>
      </c>
      <c r="L20" s="1">
        <v>13</v>
      </c>
      <c r="M20" s="4">
        <v>1</v>
      </c>
      <c r="N20" s="1" t="s">
        <v>142</v>
      </c>
      <c r="O20" s="4">
        <v>1</v>
      </c>
      <c r="P20" s="1">
        <v>12</v>
      </c>
      <c r="Q20" s="3">
        <v>0</v>
      </c>
      <c r="R20" s="1">
        <v>13</v>
      </c>
      <c r="S20" s="4">
        <v>1</v>
      </c>
      <c r="T20" s="1">
        <v>14</v>
      </c>
      <c r="U20" s="3">
        <v>0</v>
      </c>
      <c r="V20" s="1">
        <v>13</v>
      </c>
      <c r="W20" s="4">
        <v>1</v>
      </c>
      <c r="Y20">
        <f t="shared" si="0"/>
        <v>7</v>
      </c>
      <c r="Z20" s="6">
        <f t="shared" si="1"/>
        <v>0.7</v>
      </c>
      <c r="AA20">
        <v>19</v>
      </c>
    </row>
    <row r="21" spans="1:27" ht="90" x14ac:dyDescent="0.25">
      <c r="A21" t="s">
        <v>44</v>
      </c>
      <c r="B21" t="s">
        <v>43</v>
      </c>
      <c r="C21" t="s">
        <v>247</v>
      </c>
      <c r="D21" s="1">
        <v>9</v>
      </c>
      <c r="E21" s="3">
        <v>0</v>
      </c>
      <c r="F21" s="1">
        <v>8</v>
      </c>
      <c r="G21" s="4">
        <v>1</v>
      </c>
      <c r="H21" s="1">
        <v>7</v>
      </c>
      <c r="I21" s="4">
        <v>1</v>
      </c>
      <c r="J21" s="1">
        <v>7</v>
      </c>
      <c r="K21" s="4">
        <v>1</v>
      </c>
      <c r="L21" s="1">
        <v>9</v>
      </c>
      <c r="M21" s="3">
        <v>0</v>
      </c>
      <c r="N21" s="1">
        <v>8</v>
      </c>
      <c r="O21" s="4">
        <v>1</v>
      </c>
      <c r="P21" s="1" t="s">
        <v>254</v>
      </c>
      <c r="Q21" s="4">
        <v>1</v>
      </c>
      <c r="R21" s="1">
        <v>10</v>
      </c>
      <c r="S21" s="3">
        <v>0</v>
      </c>
      <c r="T21" s="1">
        <v>7</v>
      </c>
      <c r="U21" s="4">
        <v>1</v>
      </c>
      <c r="V21" s="1">
        <v>9</v>
      </c>
      <c r="W21" s="3">
        <v>0</v>
      </c>
      <c r="Y21">
        <f t="shared" si="0"/>
        <v>6</v>
      </c>
      <c r="Z21" s="6">
        <f t="shared" si="1"/>
        <v>0.6</v>
      </c>
      <c r="AA21">
        <v>20</v>
      </c>
    </row>
    <row r="22" spans="1:27" ht="330" x14ac:dyDescent="0.25">
      <c r="A22" t="s">
        <v>45</v>
      </c>
      <c r="B22" t="s">
        <v>46</v>
      </c>
      <c r="C22" t="s">
        <v>47</v>
      </c>
      <c r="D22" s="1" t="s">
        <v>144</v>
      </c>
      <c r="E22" s="3">
        <v>0</v>
      </c>
      <c r="F22" s="1" t="s">
        <v>143</v>
      </c>
      <c r="G22" s="3">
        <v>0</v>
      </c>
      <c r="H22" s="1" t="s">
        <v>145</v>
      </c>
      <c r="I22" s="3">
        <v>0</v>
      </c>
      <c r="J22" s="1" t="s">
        <v>255</v>
      </c>
      <c r="K22" s="3">
        <v>0</v>
      </c>
      <c r="L22" s="1" t="s">
        <v>256</v>
      </c>
      <c r="M22" s="4">
        <v>1</v>
      </c>
      <c r="N22" s="1" t="s">
        <v>146</v>
      </c>
      <c r="O22" s="3">
        <v>0</v>
      </c>
      <c r="P22" s="1" t="s">
        <v>257</v>
      </c>
      <c r="Q22" s="3">
        <v>0</v>
      </c>
      <c r="R22" s="1" t="s">
        <v>258</v>
      </c>
      <c r="S22" s="3">
        <v>0</v>
      </c>
      <c r="T22" s="1" t="s">
        <v>220</v>
      </c>
      <c r="U22" s="3">
        <v>0</v>
      </c>
      <c r="V22" s="1" t="s">
        <v>237</v>
      </c>
      <c r="W22" s="3">
        <v>0</v>
      </c>
      <c r="Y22">
        <f t="shared" si="0"/>
        <v>1</v>
      </c>
      <c r="Z22" s="6">
        <f t="shared" si="1"/>
        <v>0.1</v>
      </c>
      <c r="AA22">
        <v>21</v>
      </c>
    </row>
    <row r="23" spans="1:27" ht="409.5" x14ac:dyDescent="0.25">
      <c r="A23" t="s">
        <v>48</v>
      </c>
      <c r="B23" t="s">
        <v>49</v>
      </c>
      <c r="C23" t="s">
        <v>248</v>
      </c>
      <c r="D23" s="1" t="s">
        <v>150</v>
      </c>
      <c r="E23" s="3">
        <v>0</v>
      </c>
      <c r="F23" s="1" t="s">
        <v>151</v>
      </c>
      <c r="G23" s="3">
        <v>0</v>
      </c>
      <c r="H23" s="1" t="s">
        <v>152</v>
      </c>
      <c r="I23" s="4">
        <v>1</v>
      </c>
      <c r="J23" s="1" t="s">
        <v>153</v>
      </c>
      <c r="K23" s="3">
        <v>0</v>
      </c>
      <c r="L23" s="1" t="s">
        <v>154</v>
      </c>
      <c r="M23" s="3">
        <v>0</v>
      </c>
      <c r="N23" s="1" t="s">
        <v>155</v>
      </c>
      <c r="O23" s="4">
        <v>1</v>
      </c>
      <c r="P23" s="1" t="s">
        <v>156</v>
      </c>
      <c r="Q23" s="4">
        <v>1</v>
      </c>
      <c r="R23" s="1" t="s">
        <v>157</v>
      </c>
      <c r="S23" s="3">
        <v>0</v>
      </c>
      <c r="T23" s="1" t="s">
        <v>221</v>
      </c>
      <c r="U23" s="3">
        <v>0</v>
      </c>
      <c r="V23" s="1" t="s">
        <v>273</v>
      </c>
      <c r="W23" s="4">
        <v>1</v>
      </c>
      <c r="Y23">
        <f t="shared" si="0"/>
        <v>4</v>
      </c>
      <c r="Z23" s="6">
        <f t="shared" si="1"/>
        <v>0.4</v>
      </c>
      <c r="AA23">
        <v>22</v>
      </c>
    </row>
    <row r="24" spans="1:27" ht="360" x14ac:dyDescent="0.25">
      <c r="A24" t="s">
        <v>50</v>
      </c>
      <c r="B24" t="s">
        <v>51</v>
      </c>
      <c r="C24" t="s">
        <v>249</v>
      </c>
      <c r="D24" s="1" t="s">
        <v>158</v>
      </c>
      <c r="E24" s="4">
        <v>1</v>
      </c>
      <c r="F24" s="1" t="s">
        <v>159</v>
      </c>
      <c r="G24" s="4">
        <v>1</v>
      </c>
      <c r="H24" s="1" t="s">
        <v>259</v>
      </c>
      <c r="I24" s="4">
        <v>1</v>
      </c>
      <c r="J24" s="1" t="s">
        <v>260</v>
      </c>
      <c r="K24" s="4">
        <v>1</v>
      </c>
      <c r="L24" s="1" t="s">
        <v>160</v>
      </c>
      <c r="M24" s="4">
        <v>1</v>
      </c>
      <c r="N24" s="1" t="s">
        <v>161</v>
      </c>
      <c r="O24" s="4">
        <v>1</v>
      </c>
      <c r="P24" s="1" t="s">
        <v>262</v>
      </c>
      <c r="Q24" s="3">
        <v>0</v>
      </c>
      <c r="R24" s="1" t="s">
        <v>261</v>
      </c>
      <c r="S24" s="4">
        <v>1</v>
      </c>
      <c r="T24" s="1" t="s">
        <v>222</v>
      </c>
      <c r="U24" s="4">
        <v>1</v>
      </c>
      <c r="V24" s="1" t="s">
        <v>238</v>
      </c>
      <c r="W24" s="4">
        <v>1</v>
      </c>
      <c r="Y24">
        <f t="shared" si="0"/>
        <v>9</v>
      </c>
      <c r="Z24" s="6">
        <f t="shared" si="1"/>
        <v>0.9</v>
      </c>
      <c r="AA24">
        <v>23</v>
      </c>
    </row>
    <row r="25" spans="1:27" x14ac:dyDescent="0.25">
      <c r="A25" t="s">
        <v>52</v>
      </c>
      <c r="B25" t="s">
        <v>51</v>
      </c>
      <c r="C25" t="s">
        <v>249</v>
      </c>
      <c r="D25" s="1" t="s">
        <v>162</v>
      </c>
      <c r="E25" s="4">
        <v>1</v>
      </c>
      <c r="F25" s="1" t="s">
        <v>162</v>
      </c>
      <c r="G25" s="4">
        <v>1</v>
      </c>
      <c r="H25" s="1" t="s">
        <v>162</v>
      </c>
      <c r="I25" s="4">
        <v>1</v>
      </c>
      <c r="J25" s="1" t="s">
        <v>162</v>
      </c>
      <c r="K25" s="4">
        <v>1</v>
      </c>
      <c r="L25" s="1" t="s">
        <v>162</v>
      </c>
      <c r="M25" s="4">
        <v>1</v>
      </c>
      <c r="N25" s="1" t="s">
        <v>162</v>
      </c>
      <c r="O25" s="4">
        <v>1</v>
      </c>
      <c r="P25" s="1" t="s">
        <v>162</v>
      </c>
      <c r="Q25" s="4">
        <v>1</v>
      </c>
      <c r="R25" s="1" t="s">
        <v>162</v>
      </c>
      <c r="S25" s="4">
        <v>1</v>
      </c>
      <c r="T25" s="1" t="s">
        <v>162</v>
      </c>
      <c r="U25" s="4">
        <v>1</v>
      </c>
      <c r="V25" s="1" t="s">
        <v>162</v>
      </c>
      <c r="W25" s="4">
        <v>1</v>
      </c>
      <c r="Y25">
        <f t="shared" si="0"/>
        <v>10</v>
      </c>
      <c r="Z25" s="6">
        <f t="shared" si="1"/>
        <v>1</v>
      </c>
      <c r="AA25">
        <v>24</v>
      </c>
    </row>
    <row r="26" spans="1:27" x14ac:dyDescent="0.25">
      <c r="A26" t="s">
        <v>53</v>
      </c>
      <c r="B26" t="s">
        <v>51</v>
      </c>
      <c r="C26" t="s">
        <v>249</v>
      </c>
      <c r="D26" s="1" t="s">
        <v>162</v>
      </c>
      <c r="E26" s="4">
        <v>1</v>
      </c>
      <c r="F26" s="1" t="s">
        <v>162</v>
      </c>
      <c r="G26" s="4">
        <v>1</v>
      </c>
      <c r="H26" s="1" t="s">
        <v>162</v>
      </c>
      <c r="I26" s="4">
        <v>1</v>
      </c>
      <c r="J26" s="1" t="s">
        <v>162</v>
      </c>
      <c r="K26" s="4">
        <v>1</v>
      </c>
      <c r="L26" s="1" t="s">
        <v>162</v>
      </c>
      <c r="M26" s="4">
        <v>1</v>
      </c>
      <c r="N26" s="1" t="s">
        <v>162</v>
      </c>
      <c r="O26" s="4">
        <v>1</v>
      </c>
      <c r="P26" s="1" t="s">
        <v>162</v>
      </c>
      <c r="Q26" s="4">
        <v>1</v>
      </c>
      <c r="R26" s="1" t="s">
        <v>162</v>
      </c>
      <c r="S26" s="4">
        <v>1</v>
      </c>
      <c r="T26" s="1" t="s">
        <v>162</v>
      </c>
      <c r="U26" s="4">
        <v>1</v>
      </c>
      <c r="V26" s="1" t="s">
        <v>162</v>
      </c>
      <c r="W26" s="4">
        <v>1</v>
      </c>
      <c r="Y26">
        <f t="shared" si="0"/>
        <v>10</v>
      </c>
      <c r="Z26" s="6">
        <f t="shared" si="1"/>
        <v>1</v>
      </c>
      <c r="AA26">
        <v>25</v>
      </c>
    </row>
    <row r="27" spans="1:27" ht="30" x14ac:dyDescent="0.25">
      <c r="A27" t="s">
        <v>54</v>
      </c>
      <c r="B27" t="s">
        <v>55</v>
      </c>
      <c r="C27" t="s">
        <v>56</v>
      </c>
      <c r="D27" s="1" t="s">
        <v>166</v>
      </c>
      <c r="E27" s="4">
        <v>1</v>
      </c>
      <c r="F27" s="1" t="s">
        <v>163</v>
      </c>
      <c r="G27" s="4">
        <v>1</v>
      </c>
      <c r="H27" s="1" t="s">
        <v>163</v>
      </c>
      <c r="I27" s="4">
        <v>1</v>
      </c>
      <c r="J27" s="1" t="s">
        <v>163</v>
      </c>
      <c r="K27" s="4">
        <v>1</v>
      </c>
      <c r="L27" s="1" t="s">
        <v>163</v>
      </c>
      <c r="M27" s="4">
        <v>1</v>
      </c>
      <c r="N27" s="1" t="s">
        <v>163</v>
      </c>
      <c r="O27" s="4">
        <v>1</v>
      </c>
      <c r="P27" s="1" t="s">
        <v>163</v>
      </c>
      <c r="Q27" s="4">
        <v>1</v>
      </c>
      <c r="R27" s="1" t="s">
        <v>163</v>
      </c>
      <c r="S27" s="4">
        <v>1</v>
      </c>
      <c r="T27" s="1" t="s">
        <v>223</v>
      </c>
      <c r="U27" s="4">
        <v>1</v>
      </c>
      <c r="V27" s="1" t="s">
        <v>239</v>
      </c>
      <c r="W27" s="4">
        <v>1</v>
      </c>
      <c r="Y27">
        <f t="shared" si="0"/>
        <v>10</v>
      </c>
      <c r="Z27" s="6">
        <f t="shared" si="1"/>
        <v>1</v>
      </c>
      <c r="AA27">
        <v>26</v>
      </c>
    </row>
    <row r="28" spans="1:27" x14ac:dyDescent="0.25">
      <c r="A28" t="s">
        <v>57</v>
      </c>
      <c r="B28" t="s">
        <v>55</v>
      </c>
      <c r="C28" t="s">
        <v>56</v>
      </c>
      <c r="D28" s="1" t="s">
        <v>162</v>
      </c>
      <c r="E28" s="4">
        <v>1</v>
      </c>
      <c r="F28" s="1" t="s">
        <v>162</v>
      </c>
      <c r="G28" s="4">
        <v>1</v>
      </c>
      <c r="H28" s="1" t="s">
        <v>162</v>
      </c>
      <c r="I28" s="4">
        <v>1</v>
      </c>
      <c r="J28" s="1" t="s">
        <v>162</v>
      </c>
      <c r="K28" s="4">
        <v>1</v>
      </c>
      <c r="L28" s="1" t="s">
        <v>162</v>
      </c>
      <c r="M28" s="4">
        <v>1</v>
      </c>
      <c r="N28" s="1" t="s">
        <v>162</v>
      </c>
      <c r="O28" s="4">
        <v>1</v>
      </c>
      <c r="P28" s="1" t="s">
        <v>162</v>
      </c>
      <c r="Q28" s="4">
        <v>1</v>
      </c>
      <c r="R28" s="1" t="s">
        <v>162</v>
      </c>
      <c r="S28" s="4">
        <v>1</v>
      </c>
      <c r="T28" s="1" t="s">
        <v>162</v>
      </c>
      <c r="U28" s="4">
        <v>1</v>
      </c>
      <c r="V28" s="1" t="s">
        <v>162</v>
      </c>
      <c r="W28" s="4">
        <v>1</v>
      </c>
      <c r="Y28">
        <f t="shared" si="0"/>
        <v>10</v>
      </c>
      <c r="Z28" s="6">
        <f t="shared" si="1"/>
        <v>1</v>
      </c>
      <c r="AA28">
        <v>27</v>
      </c>
    </row>
    <row r="29" spans="1:27" ht="60" x14ac:dyDescent="0.25">
      <c r="A29" t="s">
        <v>58</v>
      </c>
      <c r="B29" t="s">
        <v>59</v>
      </c>
      <c r="C29" t="s">
        <v>60</v>
      </c>
      <c r="D29" s="1" t="s">
        <v>164</v>
      </c>
      <c r="E29" s="4">
        <v>1</v>
      </c>
      <c r="F29" s="1" t="s">
        <v>164</v>
      </c>
      <c r="G29" s="4">
        <v>1</v>
      </c>
      <c r="H29" s="1" t="s">
        <v>165</v>
      </c>
      <c r="I29" s="4">
        <v>1</v>
      </c>
      <c r="J29" s="1" t="s">
        <v>165</v>
      </c>
      <c r="K29" s="4">
        <v>1</v>
      </c>
      <c r="L29" s="1" t="s">
        <v>165</v>
      </c>
      <c r="M29" s="4">
        <v>1</v>
      </c>
      <c r="N29" s="1" t="s">
        <v>121</v>
      </c>
      <c r="O29" s="4">
        <v>1</v>
      </c>
      <c r="P29" s="1" t="s">
        <v>165</v>
      </c>
      <c r="Q29" s="4">
        <v>1</v>
      </c>
      <c r="R29" s="1" t="s">
        <v>165</v>
      </c>
      <c r="S29" s="4">
        <v>1</v>
      </c>
      <c r="T29" s="1" t="s">
        <v>164</v>
      </c>
      <c r="U29" s="4">
        <v>1</v>
      </c>
      <c r="V29" s="1" t="s">
        <v>240</v>
      </c>
      <c r="W29" s="4">
        <v>1</v>
      </c>
      <c r="Y29">
        <f t="shared" si="0"/>
        <v>10</v>
      </c>
      <c r="Z29" s="6">
        <f t="shared" si="1"/>
        <v>1</v>
      </c>
      <c r="AA29">
        <v>28</v>
      </c>
    </row>
    <row r="30" spans="1:27" x14ac:dyDescent="0.25">
      <c r="A30" t="s">
        <v>61</v>
      </c>
      <c r="B30" t="s">
        <v>62</v>
      </c>
      <c r="C30" t="s">
        <v>63</v>
      </c>
      <c r="D30" s="1" t="s">
        <v>122</v>
      </c>
      <c r="E30" s="4">
        <v>1</v>
      </c>
      <c r="F30" s="1" t="s">
        <v>122</v>
      </c>
      <c r="G30" s="4">
        <v>1</v>
      </c>
      <c r="H30" s="1" t="s">
        <v>122</v>
      </c>
      <c r="I30" s="4">
        <v>1</v>
      </c>
      <c r="J30" s="1" t="s">
        <v>122</v>
      </c>
      <c r="K30" s="4">
        <v>1</v>
      </c>
      <c r="L30" s="1" t="s">
        <v>122</v>
      </c>
      <c r="M30" s="4">
        <v>1</v>
      </c>
      <c r="N30" s="1" t="s">
        <v>122</v>
      </c>
      <c r="O30" s="4">
        <v>1</v>
      </c>
      <c r="P30" s="1" t="s">
        <v>122</v>
      </c>
      <c r="Q30" s="4">
        <v>1</v>
      </c>
      <c r="R30" s="1" t="s">
        <v>122</v>
      </c>
      <c r="S30" s="4">
        <v>1</v>
      </c>
      <c r="T30" s="1" t="s">
        <v>122</v>
      </c>
      <c r="U30" s="4">
        <v>1</v>
      </c>
      <c r="V30" s="1" t="s">
        <v>122</v>
      </c>
      <c r="W30" s="4">
        <v>1</v>
      </c>
      <c r="Y30">
        <f t="shared" si="0"/>
        <v>10</v>
      </c>
      <c r="Z30" s="6">
        <f t="shared" si="1"/>
        <v>1</v>
      </c>
      <c r="AA30">
        <v>29</v>
      </c>
    </row>
    <row r="31" spans="1:27" ht="60" x14ac:dyDescent="0.25">
      <c r="A31" t="s">
        <v>64</v>
      </c>
      <c r="B31" t="s">
        <v>65</v>
      </c>
      <c r="C31" t="s">
        <v>66</v>
      </c>
      <c r="D31" s="1" t="s">
        <v>168</v>
      </c>
      <c r="E31" s="4">
        <v>1</v>
      </c>
      <c r="F31" s="1" t="s">
        <v>167</v>
      </c>
      <c r="G31" s="4">
        <v>1</v>
      </c>
      <c r="H31" s="1" t="s">
        <v>167</v>
      </c>
      <c r="I31" s="4">
        <v>1</v>
      </c>
      <c r="J31" s="1" t="s">
        <v>167</v>
      </c>
      <c r="K31" s="4">
        <v>1</v>
      </c>
      <c r="L31" s="1" t="s">
        <v>167</v>
      </c>
      <c r="M31" s="4">
        <v>1</v>
      </c>
      <c r="N31" s="1" t="s">
        <v>167</v>
      </c>
      <c r="O31" s="4">
        <v>1</v>
      </c>
      <c r="P31" s="1" t="s">
        <v>167</v>
      </c>
      <c r="Q31" s="4">
        <v>1</v>
      </c>
      <c r="R31" s="1" t="s">
        <v>167</v>
      </c>
      <c r="S31" s="4">
        <v>1</v>
      </c>
      <c r="T31" s="1" t="s">
        <v>224</v>
      </c>
      <c r="U31" s="4">
        <v>1</v>
      </c>
      <c r="V31" s="1" t="s">
        <v>167</v>
      </c>
      <c r="W31" s="4">
        <v>1</v>
      </c>
      <c r="Y31">
        <f t="shared" si="0"/>
        <v>10</v>
      </c>
      <c r="Z31" s="6">
        <f t="shared" si="1"/>
        <v>1</v>
      </c>
      <c r="AA31">
        <v>30</v>
      </c>
    </row>
    <row r="32" spans="1:27" x14ac:dyDescent="0.25">
      <c r="A32" t="s">
        <v>67</v>
      </c>
      <c r="B32" t="s">
        <v>65</v>
      </c>
      <c r="C32" t="s">
        <v>66</v>
      </c>
      <c r="D32" s="1" t="s">
        <v>162</v>
      </c>
      <c r="E32" s="4">
        <v>1</v>
      </c>
      <c r="F32" s="1" t="s">
        <v>162</v>
      </c>
      <c r="G32" s="4">
        <v>1</v>
      </c>
      <c r="H32" s="1" t="s">
        <v>162</v>
      </c>
      <c r="I32" s="4">
        <v>1</v>
      </c>
      <c r="J32" s="1" t="s">
        <v>162</v>
      </c>
      <c r="K32" s="4">
        <v>1</v>
      </c>
      <c r="L32" s="1" t="s">
        <v>162</v>
      </c>
      <c r="M32" s="4">
        <v>1</v>
      </c>
      <c r="N32" s="1" t="s">
        <v>162</v>
      </c>
      <c r="O32" s="4">
        <v>1</v>
      </c>
      <c r="P32" s="1" t="s">
        <v>162</v>
      </c>
      <c r="Q32" s="4">
        <v>1</v>
      </c>
      <c r="R32" s="1" t="s">
        <v>162</v>
      </c>
      <c r="S32" s="4">
        <v>1</v>
      </c>
      <c r="T32" s="1"/>
      <c r="U32" s="4">
        <v>1</v>
      </c>
      <c r="V32" s="1"/>
      <c r="W32" s="4">
        <v>1</v>
      </c>
      <c r="Y32">
        <f t="shared" si="0"/>
        <v>10</v>
      </c>
      <c r="Z32" s="6">
        <f t="shared" si="1"/>
        <v>1</v>
      </c>
      <c r="AA32">
        <v>31</v>
      </c>
    </row>
    <row r="33" spans="1:27" x14ac:dyDescent="0.25">
      <c r="A33" t="s">
        <v>68</v>
      </c>
      <c r="B33" t="s">
        <v>65</v>
      </c>
      <c r="C33" t="s">
        <v>66</v>
      </c>
      <c r="D33" s="1" t="s">
        <v>162</v>
      </c>
      <c r="E33" s="4">
        <v>1</v>
      </c>
      <c r="F33" s="1" t="s">
        <v>162</v>
      </c>
      <c r="G33" s="4">
        <v>1</v>
      </c>
      <c r="H33" s="1" t="s">
        <v>162</v>
      </c>
      <c r="I33" s="4">
        <v>1</v>
      </c>
      <c r="J33" s="1" t="s">
        <v>162</v>
      </c>
      <c r="K33" s="4">
        <v>1</v>
      </c>
      <c r="L33" s="1" t="s">
        <v>162</v>
      </c>
      <c r="M33" s="4">
        <v>1</v>
      </c>
      <c r="N33" s="1" t="s">
        <v>162</v>
      </c>
      <c r="O33" s="4">
        <v>1</v>
      </c>
      <c r="P33" s="1" t="s">
        <v>162</v>
      </c>
      <c r="Q33" s="4">
        <v>1</v>
      </c>
      <c r="R33" s="1" t="s">
        <v>162</v>
      </c>
      <c r="S33" s="4">
        <v>1</v>
      </c>
      <c r="T33" s="1"/>
      <c r="U33" s="4">
        <v>1</v>
      </c>
      <c r="V33" s="1"/>
      <c r="W33" s="4">
        <v>1</v>
      </c>
      <c r="Y33">
        <f t="shared" si="0"/>
        <v>10</v>
      </c>
      <c r="Z33" s="6">
        <f t="shared" si="1"/>
        <v>1</v>
      </c>
      <c r="AA33">
        <v>32</v>
      </c>
    </row>
    <row r="34" spans="1:27" x14ac:dyDescent="0.25">
      <c r="A34" t="s">
        <v>69</v>
      </c>
      <c r="B34" t="s">
        <v>65</v>
      </c>
      <c r="C34" t="s">
        <v>66</v>
      </c>
      <c r="D34" s="1" t="s">
        <v>162</v>
      </c>
      <c r="E34" s="4">
        <v>1</v>
      </c>
      <c r="F34" s="1" t="s">
        <v>162</v>
      </c>
      <c r="G34" s="4">
        <v>1</v>
      </c>
      <c r="H34" s="1" t="s">
        <v>162</v>
      </c>
      <c r="I34" s="4">
        <v>1</v>
      </c>
      <c r="J34" s="1" t="s">
        <v>162</v>
      </c>
      <c r="K34" s="4">
        <v>1</v>
      </c>
      <c r="L34" s="1" t="s">
        <v>162</v>
      </c>
      <c r="M34" s="4">
        <v>1</v>
      </c>
      <c r="N34" s="1" t="s">
        <v>162</v>
      </c>
      <c r="O34" s="4">
        <v>1</v>
      </c>
      <c r="P34" s="1" t="s">
        <v>162</v>
      </c>
      <c r="Q34" s="4">
        <v>1</v>
      </c>
      <c r="R34" s="1" t="s">
        <v>162</v>
      </c>
      <c r="S34" s="4">
        <v>1</v>
      </c>
      <c r="T34" s="1"/>
      <c r="U34" s="4">
        <v>1</v>
      </c>
      <c r="V34" s="1"/>
      <c r="W34" s="4">
        <v>1</v>
      </c>
      <c r="Y34">
        <f t="shared" si="0"/>
        <v>10</v>
      </c>
      <c r="Z34" s="6">
        <f t="shared" si="1"/>
        <v>1</v>
      </c>
      <c r="AA34">
        <v>33</v>
      </c>
    </row>
    <row r="35" spans="1:27" ht="150" x14ac:dyDescent="0.25">
      <c r="A35" t="s">
        <v>70</v>
      </c>
      <c r="B35" t="s">
        <v>71</v>
      </c>
      <c r="C35" t="s">
        <v>72</v>
      </c>
      <c r="D35" s="1" t="s">
        <v>263</v>
      </c>
      <c r="E35" s="3">
        <v>0</v>
      </c>
      <c r="F35" s="1" t="s">
        <v>169</v>
      </c>
      <c r="G35" s="4">
        <v>1</v>
      </c>
      <c r="H35" s="1" t="s">
        <v>170</v>
      </c>
      <c r="I35" s="4">
        <v>1</v>
      </c>
      <c r="J35" s="1" t="s">
        <v>171</v>
      </c>
      <c r="K35" s="4">
        <v>1</v>
      </c>
      <c r="L35" s="1" t="s">
        <v>172</v>
      </c>
      <c r="M35" s="4">
        <v>1</v>
      </c>
      <c r="N35" s="1" t="s">
        <v>173</v>
      </c>
      <c r="O35" s="4">
        <v>1</v>
      </c>
      <c r="P35" s="1" t="s">
        <v>274</v>
      </c>
      <c r="Q35" s="4">
        <v>1</v>
      </c>
      <c r="R35" s="1" t="s">
        <v>265</v>
      </c>
      <c r="S35" s="3">
        <v>0</v>
      </c>
      <c r="T35" s="1" t="s">
        <v>225</v>
      </c>
      <c r="U35" s="3">
        <v>0</v>
      </c>
      <c r="V35" s="1" t="s">
        <v>241</v>
      </c>
      <c r="W35" s="3">
        <v>0</v>
      </c>
      <c r="Y35">
        <f t="shared" si="0"/>
        <v>6</v>
      </c>
      <c r="Z35" s="6">
        <f t="shared" si="1"/>
        <v>0.6</v>
      </c>
      <c r="AA35">
        <v>34</v>
      </c>
    </row>
    <row r="36" spans="1:27" ht="75" x14ac:dyDescent="0.25">
      <c r="A36" t="s">
        <v>73</v>
      </c>
      <c r="B36" t="s">
        <v>71</v>
      </c>
      <c r="C36" t="s">
        <v>74</v>
      </c>
      <c r="D36" s="1" t="s">
        <v>174</v>
      </c>
      <c r="E36" s="4">
        <v>1</v>
      </c>
      <c r="F36" s="1" t="s">
        <v>162</v>
      </c>
      <c r="G36" s="4">
        <v>1</v>
      </c>
      <c r="H36" s="1" t="s">
        <v>162</v>
      </c>
      <c r="I36" s="4">
        <v>1</v>
      </c>
      <c r="J36" s="1" t="s">
        <v>162</v>
      </c>
      <c r="K36" s="4">
        <v>1</v>
      </c>
      <c r="L36" s="1" t="s">
        <v>162</v>
      </c>
      <c r="M36" s="4">
        <v>1</v>
      </c>
      <c r="N36" s="1" t="s">
        <v>162</v>
      </c>
      <c r="O36" s="4">
        <v>1</v>
      </c>
      <c r="P36" s="1" t="s">
        <v>162</v>
      </c>
      <c r="Q36" s="4">
        <v>1</v>
      </c>
      <c r="R36" s="1" t="s">
        <v>264</v>
      </c>
      <c r="S36" s="4">
        <v>1</v>
      </c>
      <c r="T36" s="1" t="s">
        <v>226</v>
      </c>
      <c r="U36" s="4">
        <v>1</v>
      </c>
      <c r="V36" s="1" t="s">
        <v>242</v>
      </c>
      <c r="W36" s="4">
        <v>1</v>
      </c>
      <c r="Y36">
        <f t="shared" si="0"/>
        <v>10</v>
      </c>
      <c r="Z36" s="6">
        <f t="shared" si="1"/>
        <v>1</v>
      </c>
      <c r="AA36">
        <v>35</v>
      </c>
    </row>
    <row r="37" spans="1:27" ht="210" x14ac:dyDescent="0.25">
      <c r="A37" t="s">
        <v>75</v>
      </c>
      <c r="B37" t="s">
        <v>76</v>
      </c>
      <c r="C37" t="s">
        <v>77</v>
      </c>
      <c r="D37" s="1" t="s">
        <v>175</v>
      </c>
      <c r="E37" s="4">
        <v>1</v>
      </c>
      <c r="F37" s="1" t="s">
        <v>176</v>
      </c>
      <c r="G37" s="4">
        <v>1</v>
      </c>
      <c r="H37" s="1" t="s">
        <v>176</v>
      </c>
      <c r="I37" s="4">
        <v>1</v>
      </c>
      <c r="J37" s="1" t="s">
        <v>178</v>
      </c>
      <c r="K37" s="4">
        <v>1</v>
      </c>
      <c r="L37" s="1" t="s">
        <v>179</v>
      </c>
      <c r="M37" s="4">
        <v>1</v>
      </c>
      <c r="N37" s="1" t="s">
        <v>180</v>
      </c>
      <c r="O37" s="4">
        <v>1</v>
      </c>
      <c r="P37" s="1" t="s">
        <v>181</v>
      </c>
      <c r="Q37" s="4">
        <v>1</v>
      </c>
      <c r="R37" s="1" t="s">
        <v>177</v>
      </c>
      <c r="S37" s="4">
        <v>1</v>
      </c>
      <c r="T37" s="1" t="s">
        <v>227</v>
      </c>
      <c r="U37" s="4">
        <v>1</v>
      </c>
      <c r="V37" s="1" t="s">
        <v>243</v>
      </c>
      <c r="W37" s="4">
        <v>1</v>
      </c>
      <c r="Y37">
        <f t="shared" si="0"/>
        <v>10</v>
      </c>
      <c r="Z37" s="6">
        <f t="shared" si="1"/>
        <v>1</v>
      </c>
      <c r="AA37">
        <v>36</v>
      </c>
    </row>
    <row r="38" spans="1:27" ht="165" x14ac:dyDescent="0.25">
      <c r="A38" t="s">
        <v>78</v>
      </c>
      <c r="B38" t="s">
        <v>76</v>
      </c>
      <c r="C38" t="s">
        <v>77</v>
      </c>
      <c r="D38" s="1" t="s">
        <v>267</v>
      </c>
      <c r="E38" s="4">
        <v>1</v>
      </c>
      <c r="F38" s="1" t="s">
        <v>268</v>
      </c>
      <c r="G38" s="4">
        <v>1</v>
      </c>
      <c r="H38" s="1" t="s">
        <v>269</v>
      </c>
      <c r="I38" s="3">
        <v>0</v>
      </c>
      <c r="J38" s="1" t="s">
        <v>182</v>
      </c>
      <c r="K38" s="4">
        <v>1</v>
      </c>
      <c r="L38" s="1" t="s">
        <v>269</v>
      </c>
      <c r="M38" s="3">
        <v>0</v>
      </c>
      <c r="N38" s="1" t="s">
        <v>182</v>
      </c>
      <c r="O38" s="4">
        <v>1</v>
      </c>
      <c r="P38" s="1" t="s">
        <v>182</v>
      </c>
      <c r="Q38" s="4">
        <v>1</v>
      </c>
      <c r="R38" s="1" t="s">
        <v>182</v>
      </c>
      <c r="S38" s="4">
        <v>1</v>
      </c>
      <c r="T38" s="1" t="s">
        <v>228</v>
      </c>
      <c r="U38" s="3">
        <v>0</v>
      </c>
      <c r="V38" s="1" t="s">
        <v>266</v>
      </c>
      <c r="W38" s="3">
        <v>0</v>
      </c>
      <c r="Y38">
        <f t="shared" si="0"/>
        <v>6</v>
      </c>
      <c r="Z38" s="6">
        <f t="shared" si="1"/>
        <v>0.6</v>
      </c>
      <c r="AA38">
        <v>37</v>
      </c>
    </row>
    <row r="39" spans="1:27" ht="30" x14ac:dyDescent="0.25">
      <c r="A39" t="s">
        <v>79</v>
      </c>
      <c r="B39" t="s">
        <v>80</v>
      </c>
      <c r="C39" t="s">
        <v>81</v>
      </c>
      <c r="D39" s="1" t="s">
        <v>184</v>
      </c>
      <c r="E39" s="4">
        <v>1</v>
      </c>
      <c r="F39" s="1" t="s">
        <v>184</v>
      </c>
      <c r="G39" s="4">
        <v>1</v>
      </c>
      <c r="H39" s="1" t="s">
        <v>183</v>
      </c>
      <c r="I39" s="4">
        <v>1</v>
      </c>
      <c r="J39" s="1" t="s">
        <v>185</v>
      </c>
      <c r="K39" s="4">
        <v>1</v>
      </c>
      <c r="L39" s="1" t="s">
        <v>183</v>
      </c>
      <c r="M39" s="4">
        <v>1</v>
      </c>
      <c r="N39" s="1" t="s">
        <v>185</v>
      </c>
      <c r="O39" s="4">
        <v>1</v>
      </c>
      <c r="P39" s="1" t="s">
        <v>185</v>
      </c>
      <c r="Q39" s="4">
        <v>1</v>
      </c>
      <c r="R39" s="1" t="s">
        <v>183</v>
      </c>
      <c r="S39" s="4">
        <v>1</v>
      </c>
      <c r="T39" s="1" t="s">
        <v>229</v>
      </c>
      <c r="U39" s="4">
        <v>1</v>
      </c>
      <c r="V39" s="1" t="s">
        <v>183</v>
      </c>
      <c r="W39" s="4">
        <v>1</v>
      </c>
      <c r="Y39">
        <f t="shared" si="0"/>
        <v>10</v>
      </c>
      <c r="Z39" s="6">
        <f t="shared" si="1"/>
        <v>1</v>
      </c>
      <c r="AA39">
        <v>38</v>
      </c>
    </row>
    <row r="40" spans="1:27" ht="120" x14ac:dyDescent="0.25">
      <c r="A40" t="s">
        <v>79</v>
      </c>
      <c r="B40" t="s">
        <v>82</v>
      </c>
      <c r="C40" t="s">
        <v>83</v>
      </c>
      <c r="D40" s="1" t="s">
        <v>183</v>
      </c>
      <c r="E40" s="4">
        <v>1</v>
      </c>
      <c r="F40" s="1" t="s">
        <v>183</v>
      </c>
      <c r="G40" s="4">
        <v>1</v>
      </c>
      <c r="H40" s="1" t="s">
        <v>183</v>
      </c>
      <c r="I40" s="4">
        <v>1</v>
      </c>
      <c r="J40" s="1" t="s">
        <v>183</v>
      </c>
      <c r="K40" s="4">
        <v>1</v>
      </c>
      <c r="L40" s="1" t="s">
        <v>183</v>
      </c>
      <c r="M40" s="4">
        <v>1</v>
      </c>
      <c r="N40" s="1" t="s">
        <v>186</v>
      </c>
      <c r="O40" s="4">
        <v>1</v>
      </c>
      <c r="P40" s="1" t="s">
        <v>187</v>
      </c>
      <c r="Q40" s="4">
        <v>1</v>
      </c>
      <c r="R40" s="1" t="s">
        <v>188</v>
      </c>
      <c r="S40" s="4">
        <v>1</v>
      </c>
      <c r="T40" s="1" t="s">
        <v>230</v>
      </c>
      <c r="U40" s="4">
        <v>1</v>
      </c>
      <c r="V40" s="1" t="s">
        <v>183</v>
      </c>
      <c r="W40" s="4">
        <v>1</v>
      </c>
      <c r="Y40">
        <f t="shared" si="0"/>
        <v>10</v>
      </c>
      <c r="Z40" s="6">
        <f t="shared" si="1"/>
        <v>1</v>
      </c>
      <c r="AA40">
        <v>39</v>
      </c>
    </row>
    <row r="41" spans="1:27" ht="30" x14ac:dyDescent="0.25">
      <c r="A41" t="s">
        <v>84</v>
      </c>
      <c r="B41" t="s">
        <v>82</v>
      </c>
      <c r="C41" t="s">
        <v>83</v>
      </c>
      <c r="D41" s="1" t="s">
        <v>162</v>
      </c>
      <c r="E41" s="4">
        <v>1</v>
      </c>
      <c r="F41" s="1" t="s">
        <v>162</v>
      </c>
      <c r="G41" s="4">
        <v>1</v>
      </c>
      <c r="H41" s="1" t="s">
        <v>162</v>
      </c>
      <c r="I41" s="4">
        <v>1</v>
      </c>
      <c r="J41" s="1" t="s">
        <v>162</v>
      </c>
      <c r="K41" s="4">
        <v>1</v>
      </c>
      <c r="L41" s="1" t="s">
        <v>162</v>
      </c>
      <c r="M41" s="4">
        <v>1</v>
      </c>
      <c r="N41" s="1" t="s">
        <v>162</v>
      </c>
      <c r="O41" s="4">
        <v>1</v>
      </c>
      <c r="P41" s="1" t="s">
        <v>162</v>
      </c>
      <c r="R41" s="1" t="s">
        <v>162</v>
      </c>
      <c r="S41" s="4">
        <v>1</v>
      </c>
      <c r="T41" s="1" t="s">
        <v>231</v>
      </c>
      <c r="U41" s="4">
        <v>1</v>
      </c>
      <c r="V41" s="1"/>
      <c r="W41" s="4">
        <v>1</v>
      </c>
      <c r="Y41">
        <f t="shared" si="0"/>
        <v>9</v>
      </c>
      <c r="Z41" s="6">
        <f t="shared" si="1"/>
        <v>0.9</v>
      </c>
      <c r="AA41">
        <v>40</v>
      </c>
    </row>
    <row r="42" spans="1:27" x14ac:dyDescent="0.25">
      <c r="A42" t="s">
        <v>85</v>
      </c>
      <c r="B42" t="s">
        <v>82</v>
      </c>
      <c r="C42" t="s">
        <v>83</v>
      </c>
      <c r="D42" s="1" t="s">
        <v>162</v>
      </c>
      <c r="E42" s="4">
        <v>1</v>
      </c>
      <c r="F42" s="1" t="s">
        <v>162</v>
      </c>
      <c r="G42" s="4">
        <v>1</v>
      </c>
      <c r="H42" s="1" t="s">
        <v>162</v>
      </c>
      <c r="I42" s="4">
        <v>1</v>
      </c>
      <c r="J42" s="1" t="s">
        <v>162</v>
      </c>
      <c r="K42" s="4">
        <v>1</v>
      </c>
      <c r="L42" s="1" t="s">
        <v>162</v>
      </c>
      <c r="M42" s="4">
        <v>1</v>
      </c>
      <c r="N42" s="1" t="s">
        <v>162</v>
      </c>
      <c r="O42" s="4">
        <v>1</v>
      </c>
      <c r="P42" s="1" t="s">
        <v>162</v>
      </c>
      <c r="R42" s="1" t="s">
        <v>162</v>
      </c>
      <c r="S42" s="4">
        <v>1</v>
      </c>
      <c r="T42" s="1" t="s">
        <v>162</v>
      </c>
      <c r="U42" s="4">
        <v>1</v>
      </c>
      <c r="V42" s="1" t="s">
        <v>162</v>
      </c>
      <c r="W42" s="4">
        <v>1</v>
      </c>
      <c r="Y42">
        <f t="shared" si="0"/>
        <v>9</v>
      </c>
      <c r="Z42" s="6">
        <f t="shared" si="1"/>
        <v>0.9</v>
      </c>
      <c r="AA42">
        <v>41</v>
      </c>
    </row>
    <row r="43" spans="1:27" x14ac:dyDescent="0.25">
      <c r="A43" t="s">
        <v>86</v>
      </c>
      <c r="B43" t="s">
        <v>82</v>
      </c>
      <c r="C43" t="s">
        <v>83</v>
      </c>
      <c r="D43" s="1" t="s">
        <v>162</v>
      </c>
      <c r="E43" s="4">
        <v>1</v>
      </c>
      <c r="F43" s="1" t="s">
        <v>162</v>
      </c>
      <c r="G43" s="4">
        <v>1</v>
      </c>
      <c r="H43" s="1" t="s">
        <v>162</v>
      </c>
      <c r="I43" s="4">
        <v>1</v>
      </c>
      <c r="J43" s="1" t="s">
        <v>162</v>
      </c>
      <c r="K43" s="4">
        <v>1</v>
      </c>
      <c r="L43" s="1" t="s">
        <v>162</v>
      </c>
      <c r="M43" s="4">
        <v>1</v>
      </c>
      <c r="N43" s="1" t="s">
        <v>162</v>
      </c>
      <c r="O43" s="4">
        <v>1</v>
      </c>
      <c r="P43" s="1" t="s">
        <v>162</v>
      </c>
      <c r="R43" s="1" t="s">
        <v>162</v>
      </c>
      <c r="S43" s="4">
        <v>1</v>
      </c>
      <c r="T43" s="1" t="s">
        <v>162</v>
      </c>
      <c r="U43" s="4">
        <v>1</v>
      </c>
      <c r="V43" s="1" t="s">
        <v>162</v>
      </c>
      <c r="W43" s="4">
        <v>1</v>
      </c>
      <c r="Y43">
        <f t="shared" si="0"/>
        <v>9</v>
      </c>
      <c r="Z43" s="6">
        <f t="shared" si="1"/>
        <v>0.9</v>
      </c>
      <c r="AA43">
        <v>42</v>
      </c>
    </row>
    <row r="44" spans="1:27" ht="409.5" x14ac:dyDescent="0.25">
      <c r="A44" t="s">
        <v>87</v>
      </c>
      <c r="B44" t="s">
        <v>88</v>
      </c>
      <c r="C44" t="s">
        <v>89</v>
      </c>
      <c r="D44" s="1" t="s">
        <v>189</v>
      </c>
      <c r="E44" s="4">
        <v>1</v>
      </c>
      <c r="F44" s="1" t="s">
        <v>191</v>
      </c>
      <c r="G44" s="4">
        <v>1</v>
      </c>
      <c r="H44" s="1" t="s">
        <v>192</v>
      </c>
      <c r="I44" s="4">
        <v>1</v>
      </c>
      <c r="J44" s="1" t="s">
        <v>193</v>
      </c>
      <c r="K44" s="4">
        <v>1</v>
      </c>
      <c r="L44" s="1" t="s">
        <v>194</v>
      </c>
      <c r="M44" s="4">
        <v>1</v>
      </c>
      <c r="N44" s="1" t="s">
        <v>195</v>
      </c>
      <c r="O44" s="4">
        <v>1</v>
      </c>
      <c r="P44" s="1" t="s">
        <v>197</v>
      </c>
      <c r="Q44" s="4">
        <v>1</v>
      </c>
      <c r="R44" s="1" t="s">
        <v>196</v>
      </c>
      <c r="S44" s="4">
        <v>1</v>
      </c>
      <c r="T44" s="1" t="s">
        <v>232</v>
      </c>
      <c r="U44" s="3">
        <v>0</v>
      </c>
      <c r="V44" s="1" t="s">
        <v>244</v>
      </c>
      <c r="W44" s="3">
        <v>0</v>
      </c>
      <c r="Y44">
        <f t="shared" si="0"/>
        <v>8</v>
      </c>
      <c r="Z44" s="6">
        <f t="shared" si="1"/>
        <v>0.8</v>
      </c>
      <c r="AA44">
        <v>43</v>
      </c>
    </row>
    <row r="45" spans="1:27" ht="195" x14ac:dyDescent="0.25">
      <c r="A45" t="s">
        <v>90</v>
      </c>
      <c r="B45" t="s">
        <v>88</v>
      </c>
      <c r="C45" t="s">
        <v>5</v>
      </c>
      <c r="D45" s="1">
        <v>4</v>
      </c>
      <c r="E45" s="4">
        <v>1</v>
      </c>
      <c r="F45" s="1">
        <v>4</v>
      </c>
      <c r="G45" s="4">
        <v>1</v>
      </c>
      <c r="H45" s="1">
        <v>4</v>
      </c>
      <c r="I45" s="4">
        <v>1</v>
      </c>
      <c r="J45" s="1">
        <v>4</v>
      </c>
      <c r="K45" s="4">
        <v>1</v>
      </c>
      <c r="L45" s="1">
        <v>4</v>
      </c>
      <c r="M45" s="4">
        <v>1</v>
      </c>
      <c r="N45" s="1">
        <v>4</v>
      </c>
      <c r="O45" s="4">
        <v>1</v>
      </c>
      <c r="P45" s="1">
        <v>4</v>
      </c>
      <c r="Q45" s="4">
        <v>1</v>
      </c>
      <c r="R45" s="1" t="s">
        <v>190</v>
      </c>
      <c r="S45" s="4">
        <v>1</v>
      </c>
      <c r="T45" s="1">
        <v>5</v>
      </c>
      <c r="U45" s="3">
        <v>0</v>
      </c>
      <c r="V45" s="1">
        <v>4</v>
      </c>
      <c r="W45" s="4">
        <v>1</v>
      </c>
      <c r="Y45">
        <f t="shared" si="0"/>
        <v>9</v>
      </c>
      <c r="Z45" s="6">
        <f t="shared" si="1"/>
        <v>0.9</v>
      </c>
      <c r="AA45">
        <v>44</v>
      </c>
    </row>
    <row r="46" spans="1:27" ht="210" x14ac:dyDescent="0.25">
      <c r="A46" t="s">
        <v>91</v>
      </c>
      <c r="B46" t="s">
        <v>88</v>
      </c>
      <c r="C46" t="s">
        <v>92</v>
      </c>
      <c r="D46" s="1" t="s">
        <v>198</v>
      </c>
      <c r="E46" s="3">
        <v>0</v>
      </c>
      <c r="F46" s="1" t="s">
        <v>199</v>
      </c>
      <c r="G46" s="4">
        <v>1</v>
      </c>
      <c r="H46" s="1" t="s">
        <v>200</v>
      </c>
      <c r="I46" s="3">
        <v>0</v>
      </c>
      <c r="J46" s="1" t="s">
        <v>201</v>
      </c>
      <c r="K46" s="3">
        <v>0</v>
      </c>
      <c r="L46" s="1" t="s">
        <v>202</v>
      </c>
      <c r="M46" s="4">
        <v>1</v>
      </c>
      <c r="N46" s="1" t="s">
        <v>203</v>
      </c>
      <c r="O46" s="4">
        <v>1</v>
      </c>
      <c r="P46" s="1" t="s">
        <v>205</v>
      </c>
      <c r="Q46" s="4">
        <v>1</v>
      </c>
      <c r="R46" s="1" t="s">
        <v>204</v>
      </c>
      <c r="S46" s="4">
        <v>1</v>
      </c>
      <c r="T46" s="1" t="s">
        <v>233</v>
      </c>
      <c r="U46" s="4">
        <v>1</v>
      </c>
      <c r="V46" s="1" t="s">
        <v>245</v>
      </c>
      <c r="W46" s="3">
        <v>0</v>
      </c>
      <c r="Y46">
        <f t="shared" si="0"/>
        <v>6</v>
      </c>
      <c r="Z46" s="6">
        <f t="shared" si="1"/>
        <v>0.6</v>
      </c>
      <c r="AA46">
        <v>45</v>
      </c>
    </row>
    <row r="47" spans="1:27" x14ac:dyDescent="0.25">
      <c r="A47" t="s">
        <v>93</v>
      </c>
      <c r="B47" t="s">
        <v>88</v>
      </c>
      <c r="C47" t="s">
        <v>92</v>
      </c>
      <c r="D47" s="1" t="s">
        <v>162</v>
      </c>
      <c r="E47" s="4">
        <v>1</v>
      </c>
      <c r="F47" s="1" t="s">
        <v>162</v>
      </c>
      <c r="G47" s="4">
        <v>1</v>
      </c>
      <c r="H47" s="1" t="s">
        <v>162</v>
      </c>
      <c r="I47" s="4">
        <v>1</v>
      </c>
      <c r="J47" s="1" t="s">
        <v>162</v>
      </c>
      <c r="K47" s="4">
        <v>1</v>
      </c>
      <c r="L47" s="1" t="s">
        <v>162</v>
      </c>
      <c r="M47" s="4">
        <v>1</v>
      </c>
      <c r="N47" s="1" t="s">
        <v>162</v>
      </c>
      <c r="O47" s="4">
        <v>1</v>
      </c>
      <c r="P47" s="1" t="s">
        <v>162</v>
      </c>
      <c r="Q47" s="4">
        <v>1</v>
      </c>
      <c r="R47" s="1" t="s">
        <v>162</v>
      </c>
      <c r="S47" s="4">
        <v>1</v>
      </c>
      <c r="T47" s="1" t="s">
        <v>162</v>
      </c>
      <c r="U47" s="4">
        <v>1</v>
      </c>
      <c r="V47" s="1" t="s">
        <v>162</v>
      </c>
      <c r="W47" s="3">
        <v>0</v>
      </c>
      <c r="Y47">
        <f t="shared" si="0"/>
        <v>9</v>
      </c>
      <c r="Z47" s="6">
        <f t="shared" si="1"/>
        <v>0.9</v>
      </c>
      <c r="AA47">
        <v>46</v>
      </c>
    </row>
    <row r="48" spans="1:27" x14ac:dyDescent="0.25">
      <c r="A48" t="s">
        <v>94</v>
      </c>
      <c r="B48" t="s">
        <v>88</v>
      </c>
      <c r="C48" t="s">
        <v>92</v>
      </c>
      <c r="D48" s="1" t="s">
        <v>162</v>
      </c>
      <c r="E48" s="4">
        <v>1</v>
      </c>
      <c r="F48" s="1" t="s">
        <v>162</v>
      </c>
      <c r="G48" s="4">
        <v>1</v>
      </c>
      <c r="H48" s="1" t="s">
        <v>162</v>
      </c>
      <c r="I48" s="4">
        <v>1</v>
      </c>
      <c r="J48" s="1" t="s">
        <v>162</v>
      </c>
      <c r="K48" s="4">
        <v>1</v>
      </c>
      <c r="L48" s="1" t="s">
        <v>162</v>
      </c>
      <c r="M48" s="4">
        <v>1</v>
      </c>
      <c r="N48" s="1" t="s">
        <v>162</v>
      </c>
      <c r="O48" s="4">
        <v>1</v>
      </c>
      <c r="P48" s="1" t="s">
        <v>162</v>
      </c>
      <c r="Q48" s="4">
        <v>1</v>
      </c>
      <c r="R48" s="1" t="s">
        <v>162</v>
      </c>
      <c r="S48" s="4">
        <v>1</v>
      </c>
      <c r="T48" s="1" t="s">
        <v>162</v>
      </c>
      <c r="U48" s="4">
        <v>1</v>
      </c>
      <c r="V48" s="1" t="s">
        <v>162</v>
      </c>
      <c r="W48" s="3">
        <v>0</v>
      </c>
      <c r="Y48">
        <f t="shared" si="0"/>
        <v>9</v>
      </c>
      <c r="Z48" s="6">
        <f t="shared" si="1"/>
        <v>0.9</v>
      </c>
      <c r="AA48">
        <v>47</v>
      </c>
    </row>
    <row r="49" spans="1:27" ht="180" x14ac:dyDescent="0.25">
      <c r="A49" t="s">
        <v>95</v>
      </c>
      <c r="B49" t="s">
        <v>96</v>
      </c>
      <c r="C49" t="s">
        <v>250</v>
      </c>
      <c r="D49" s="1" t="s">
        <v>209</v>
      </c>
      <c r="E49" s="4">
        <v>1</v>
      </c>
      <c r="F49" s="1" t="s">
        <v>207</v>
      </c>
      <c r="G49" s="4">
        <v>1</v>
      </c>
      <c r="H49" s="1" t="s">
        <v>207</v>
      </c>
      <c r="I49" s="4">
        <v>1</v>
      </c>
      <c r="J49" s="1" t="s">
        <v>208</v>
      </c>
      <c r="K49" s="4">
        <v>1</v>
      </c>
      <c r="L49" s="1" t="s">
        <v>270</v>
      </c>
      <c r="M49" s="4">
        <v>1</v>
      </c>
      <c r="N49" s="1" t="s">
        <v>207</v>
      </c>
      <c r="O49" s="4">
        <v>1</v>
      </c>
      <c r="P49" s="1" t="s">
        <v>206</v>
      </c>
      <c r="Q49" s="4">
        <v>1</v>
      </c>
      <c r="R49" s="1" t="s">
        <v>206</v>
      </c>
      <c r="S49" s="4">
        <v>1</v>
      </c>
      <c r="T49" s="1" t="s">
        <v>234</v>
      </c>
      <c r="U49" s="4">
        <v>1</v>
      </c>
      <c r="V49" s="1" t="s">
        <v>246</v>
      </c>
      <c r="W49" s="4">
        <v>1</v>
      </c>
      <c r="Y49">
        <f t="shared" si="0"/>
        <v>10</v>
      </c>
      <c r="Z49" s="6">
        <f t="shared" si="1"/>
        <v>1</v>
      </c>
      <c r="AA49">
        <v>48</v>
      </c>
    </row>
    <row r="50" spans="1:27" x14ac:dyDescent="0.25">
      <c r="A50" t="s">
        <v>97</v>
      </c>
      <c r="B50" t="s">
        <v>96</v>
      </c>
      <c r="C50" t="s">
        <v>250</v>
      </c>
      <c r="D50" s="1" t="s">
        <v>162</v>
      </c>
      <c r="E50" s="4">
        <v>1</v>
      </c>
      <c r="F50" s="1" t="s">
        <v>162</v>
      </c>
      <c r="G50" s="4">
        <v>1</v>
      </c>
      <c r="H50" s="1" t="s">
        <v>162</v>
      </c>
      <c r="I50" s="4">
        <v>1</v>
      </c>
      <c r="J50" s="1" t="s">
        <v>162</v>
      </c>
      <c r="K50" s="4">
        <v>1</v>
      </c>
      <c r="L50" s="1" t="s">
        <v>162</v>
      </c>
      <c r="M50" s="4">
        <v>1</v>
      </c>
      <c r="N50" s="1" t="s">
        <v>162</v>
      </c>
      <c r="O50" s="4">
        <v>1</v>
      </c>
      <c r="P50" s="1" t="s">
        <v>162</v>
      </c>
      <c r="Q50" s="4">
        <v>1</v>
      </c>
      <c r="R50" s="1" t="s">
        <v>162</v>
      </c>
      <c r="S50" s="4">
        <v>1</v>
      </c>
      <c r="T50" s="1" t="s">
        <v>162</v>
      </c>
      <c r="U50" s="4">
        <v>1</v>
      </c>
      <c r="V50" s="1" t="s">
        <v>162</v>
      </c>
      <c r="W50" s="4">
        <v>1</v>
      </c>
      <c r="Y50">
        <f t="shared" si="0"/>
        <v>10</v>
      </c>
      <c r="Z50" s="6">
        <f t="shared" si="1"/>
        <v>1</v>
      </c>
      <c r="AA50">
        <v>49</v>
      </c>
    </row>
    <row r="51" spans="1:27" x14ac:dyDescent="0.25">
      <c r="A51" t="s">
        <v>98</v>
      </c>
      <c r="B51" t="s">
        <v>96</v>
      </c>
      <c r="C51" t="s">
        <v>250</v>
      </c>
      <c r="D51" s="1" t="s">
        <v>162</v>
      </c>
      <c r="E51" s="4">
        <v>1</v>
      </c>
      <c r="F51" s="1" t="s">
        <v>162</v>
      </c>
      <c r="G51" s="4">
        <v>1</v>
      </c>
      <c r="H51" s="1" t="s">
        <v>162</v>
      </c>
      <c r="I51" s="4">
        <v>1</v>
      </c>
      <c r="J51" s="1" t="s">
        <v>162</v>
      </c>
      <c r="K51" s="4">
        <v>1</v>
      </c>
      <c r="L51" s="1" t="s">
        <v>162</v>
      </c>
      <c r="M51" s="4">
        <v>1</v>
      </c>
      <c r="N51" s="1" t="s">
        <v>162</v>
      </c>
      <c r="O51" s="4">
        <v>1</v>
      </c>
      <c r="P51" s="1" t="s">
        <v>162</v>
      </c>
      <c r="Q51" s="4">
        <v>1</v>
      </c>
      <c r="R51" s="1" t="s">
        <v>162</v>
      </c>
      <c r="S51" s="4">
        <v>1</v>
      </c>
      <c r="T51" s="1" t="s">
        <v>162</v>
      </c>
      <c r="U51" s="4">
        <v>1</v>
      </c>
      <c r="V51" s="1" t="s">
        <v>162</v>
      </c>
      <c r="W51" s="4">
        <v>1</v>
      </c>
      <c r="Y51">
        <f t="shared" si="0"/>
        <v>10</v>
      </c>
      <c r="Z51" s="6">
        <f t="shared" si="1"/>
        <v>1</v>
      </c>
      <c r="AA51">
        <v>50</v>
      </c>
    </row>
    <row r="52" spans="1:27" x14ac:dyDescent="0.25">
      <c r="A52" t="s">
        <v>99</v>
      </c>
      <c r="B52" t="s">
        <v>96</v>
      </c>
      <c r="C52" t="s">
        <v>250</v>
      </c>
      <c r="D52" s="1" t="s">
        <v>162</v>
      </c>
      <c r="E52" s="4">
        <v>1</v>
      </c>
      <c r="F52" s="1" t="s">
        <v>162</v>
      </c>
      <c r="G52" s="4">
        <v>1</v>
      </c>
      <c r="H52" s="1" t="s">
        <v>162</v>
      </c>
      <c r="I52" s="4">
        <v>1</v>
      </c>
      <c r="J52" s="1" t="s">
        <v>162</v>
      </c>
      <c r="K52" s="4">
        <v>1</v>
      </c>
      <c r="L52" s="1" t="s">
        <v>162</v>
      </c>
      <c r="M52" s="4">
        <v>1</v>
      </c>
      <c r="N52" s="1" t="s">
        <v>162</v>
      </c>
      <c r="O52" s="4">
        <v>1</v>
      </c>
      <c r="P52" s="1" t="s">
        <v>162</v>
      </c>
      <c r="Q52" s="4">
        <v>1</v>
      </c>
      <c r="R52" s="1" t="s">
        <v>162</v>
      </c>
      <c r="S52" s="4">
        <v>1</v>
      </c>
      <c r="T52" s="1" t="s">
        <v>162</v>
      </c>
      <c r="U52" s="4">
        <v>1</v>
      </c>
      <c r="V52" s="1" t="s">
        <v>162</v>
      </c>
      <c r="W52" s="4">
        <v>1</v>
      </c>
      <c r="Y52">
        <f t="shared" si="0"/>
        <v>10</v>
      </c>
      <c r="Z52" s="6">
        <f t="shared" si="1"/>
        <v>1</v>
      </c>
      <c r="AA52">
        <v>51</v>
      </c>
    </row>
    <row r="53" spans="1:27" x14ac:dyDescent="0.25">
      <c r="E53" t="s">
        <v>100</v>
      </c>
      <c r="F53" t="s">
        <v>101</v>
      </c>
      <c r="G53" t="s">
        <v>102</v>
      </c>
      <c r="H53" t="s">
        <v>103</v>
      </c>
      <c r="I53" t="s">
        <v>104</v>
      </c>
      <c r="J53" t="s">
        <v>105</v>
      </c>
      <c r="K53" t="s">
        <v>106</v>
      </c>
      <c r="L53" t="s">
        <v>107</v>
      </c>
      <c r="M53" t="s">
        <v>108</v>
      </c>
      <c r="N53" t="s">
        <v>109</v>
      </c>
    </row>
    <row r="54" spans="1:27" x14ac:dyDescent="0.25">
      <c r="D54" t="s">
        <v>277</v>
      </c>
      <c r="E54">
        <f>SUM(E2:E52)</f>
        <v>42</v>
      </c>
      <c r="F54">
        <f>SUM(G2:G52)</f>
        <v>46</v>
      </c>
      <c r="G54">
        <f>SUM(I2:I52)</f>
        <v>43</v>
      </c>
      <c r="H54">
        <f>SUM(K2:K52)</f>
        <v>46</v>
      </c>
      <c r="I54">
        <f>SUM(M2:M52)</f>
        <v>46</v>
      </c>
      <c r="J54">
        <f>SUM(O2:O52)</f>
        <v>46</v>
      </c>
      <c r="K54">
        <f>SUM(Q2:Q52)</f>
        <v>45</v>
      </c>
      <c r="L54">
        <f>SUM(S2:S52)</f>
        <v>45</v>
      </c>
      <c r="M54">
        <f>SUM(U2:U52)</f>
        <v>39</v>
      </c>
      <c r="N54">
        <f>SUM(W2:W52)</f>
        <v>43</v>
      </c>
      <c r="R54" t="s">
        <v>277</v>
      </c>
      <c r="S54">
        <f>SUM(D54:N54)</f>
        <v>441</v>
      </c>
      <c r="T54" s="7">
        <f>S54/510</f>
        <v>0.86470588235294121</v>
      </c>
    </row>
    <row r="55" spans="1:27" x14ac:dyDescent="0.25">
      <c r="D55" t="s">
        <v>278</v>
      </c>
      <c r="E55">
        <f>51-E54</f>
        <v>9</v>
      </c>
      <c r="F55">
        <f t="shared" ref="F55:N55" si="2">51-F54</f>
        <v>5</v>
      </c>
      <c r="G55">
        <f t="shared" si="2"/>
        <v>8</v>
      </c>
      <c r="H55">
        <f t="shared" si="2"/>
        <v>5</v>
      </c>
      <c r="I55">
        <f t="shared" si="2"/>
        <v>5</v>
      </c>
      <c r="J55">
        <f t="shared" si="2"/>
        <v>5</v>
      </c>
      <c r="K55">
        <f t="shared" si="2"/>
        <v>6</v>
      </c>
      <c r="L55">
        <f t="shared" si="2"/>
        <v>6</v>
      </c>
      <c r="M55">
        <f t="shared" si="2"/>
        <v>12</v>
      </c>
      <c r="N55">
        <f t="shared" si="2"/>
        <v>8</v>
      </c>
      <c r="R55" t="s">
        <v>278</v>
      </c>
      <c r="S55">
        <f>510-(S54+S56+S57)</f>
        <v>69</v>
      </c>
      <c r="T55" s="7">
        <f t="shared" ref="T55" si="3">S55/510</f>
        <v>0.13529411764705881</v>
      </c>
      <c r="X55" t="s">
        <v>277</v>
      </c>
      <c r="Y55" t="s">
        <v>280</v>
      </c>
      <c r="Z55" s="7" t="s">
        <v>281</v>
      </c>
    </row>
    <row r="56" spans="1:27" x14ac:dyDescent="0.25">
      <c r="D56" t="s">
        <v>279</v>
      </c>
      <c r="E56" s="7">
        <f>E55/51</f>
        <v>0.17647058823529413</v>
      </c>
      <c r="F56" s="7">
        <f t="shared" ref="F56:N56" si="4">F55/51</f>
        <v>9.8039215686274508E-2</v>
      </c>
      <c r="G56" s="7">
        <f t="shared" si="4"/>
        <v>0.15686274509803921</v>
      </c>
      <c r="H56" s="7">
        <f t="shared" si="4"/>
        <v>9.8039215686274508E-2</v>
      </c>
      <c r="I56" s="7">
        <f t="shared" si="4"/>
        <v>9.8039215686274508E-2</v>
      </c>
      <c r="J56" s="7">
        <f t="shared" si="4"/>
        <v>9.8039215686274508E-2</v>
      </c>
      <c r="K56" s="7">
        <f t="shared" si="4"/>
        <v>0.11764705882352941</v>
      </c>
      <c r="L56" s="7">
        <f t="shared" si="4"/>
        <v>0.11764705882352941</v>
      </c>
      <c r="M56" s="7">
        <f t="shared" si="4"/>
        <v>0.23529411764705882</v>
      </c>
      <c r="N56" s="7">
        <f t="shared" si="4"/>
        <v>0.15686274509803921</v>
      </c>
      <c r="T56" s="7"/>
      <c r="X56">
        <v>10</v>
      </c>
      <c r="Y56">
        <f>COUNTIF(Y2:Y52,"10")</f>
        <v>25</v>
      </c>
      <c r="Z56" s="6">
        <f t="shared" ref="Z56:Z66" si="5">Y56/51</f>
        <v>0.49019607843137253</v>
      </c>
    </row>
    <row r="57" spans="1:27" x14ac:dyDescent="0.25">
      <c r="T57" s="7"/>
      <c r="X57">
        <v>9</v>
      </c>
      <c r="Y57">
        <f>COUNTIF(Y2:Y52,"9")</f>
        <v>12</v>
      </c>
      <c r="Z57" s="6">
        <f t="shared" si="5"/>
        <v>0.23529411764705882</v>
      </c>
    </row>
    <row r="58" spans="1:27" x14ac:dyDescent="0.25">
      <c r="X58">
        <v>8</v>
      </c>
      <c r="Y58">
        <f>COUNTIF(Y2:Y52,"8")</f>
        <v>1</v>
      </c>
      <c r="Z58" s="6">
        <f t="shared" si="5"/>
        <v>1.9607843137254902E-2</v>
      </c>
    </row>
    <row r="59" spans="1:27" x14ac:dyDescent="0.25">
      <c r="E59" s="7"/>
      <c r="F59" s="7"/>
      <c r="G59" s="7"/>
      <c r="H59" s="7"/>
      <c r="I59" s="7"/>
      <c r="J59" s="7"/>
      <c r="K59" s="7"/>
      <c r="L59" s="7"/>
      <c r="M59" s="7"/>
      <c r="N59" s="7"/>
      <c r="P59" s="8"/>
      <c r="S59" s="7"/>
      <c r="T59" s="7"/>
      <c r="V59" s="8"/>
      <c r="X59">
        <v>7</v>
      </c>
      <c r="Y59">
        <f>COUNTIF(Y2:Y52,"7")</f>
        <v>6</v>
      </c>
      <c r="Z59" s="6">
        <f t="shared" si="5"/>
        <v>0.11764705882352941</v>
      </c>
    </row>
    <row r="60" spans="1:27" x14ac:dyDescent="0.25">
      <c r="X60">
        <v>6</v>
      </c>
      <c r="Y60">
        <f>COUNTIF(Y2:Y52,"6")</f>
        <v>4</v>
      </c>
      <c r="Z60" s="6">
        <f t="shared" si="5"/>
        <v>7.8431372549019607E-2</v>
      </c>
    </row>
    <row r="61" spans="1:27" x14ac:dyDescent="0.25">
      <c r="X61">
        <v>5</v>
      </c>
      <c r="Y61">
        <f>COUNTIF(Y2:Y52,"5")</f>
        <v>0</v>
      </c>
      <c r="Z61" s="6">
        <f t="shared" si="5"/>
        <v>0</v>
      </c>
    </row>
    <row r="62" spans="1:27" x14ac:dyDescent="0.25">
      <c r="X62">
        <v>4</v>
      </c>
      <c r="Y62">
        <f>COUNTIF(Y2:Y52,"4")</f>
        <v>2</v>
      </c>
      <c r="Z62" s="6">
        <f t="shared" si="5"/>
        <v>3.9215686274509803E-2</v>
      </c>
    </row>
    <row r="63" spans="1:27" x14ac:dyDescent="0.25">
      <c r="X63">
        <v>3</v>
      </c>
      <c r="Y63">
        <f>COUNTIF(Y2:Y52,"3")</f>
        <v>0</v>
      </c>
      <c r="Z63" s="6">
        <f t="shared" si="5"/>
        <v>0</v>
      </c>
    </row>
    <row r="64" spans="1:27" x14ac:dyDescent="0.25">
      <c r="X64">
        <v>2</v>
      </c>
      <c r="Y64">
        <f>COUNTIF(Y2:Y52,"2")</f>
        <v>0</v>
      </c>
      <c r="Z64" s="6">
        <f t="shared" si="5"/>
        <v>0</v>
      </c>
    </row>
    <row r="65" spans="24:26" x14ac:dyDescent="0.25">
      <c r="X65">
        <v>1</v>
      </c>
      <c r="Y65">
        <f>COUNTIF(Y2:Y52,"1")</f>
        <v>1</v>
      </c>
      <c r="Z65" s="6">
        <f t="shared" si="5"/>
        <v>1.9607843137254902E-2</v>
      </c>
    </row>
    <row r="66" spans="24:26" x14ac:dyDescent="0.25">
      <c r="X66">
        <v>0</v>
      </c>
      <c r="Y66">
        <f>COUNTIF(Y2:Y52,"0")</f>
        <v>0</v>
      </c>
      <c r="Z66" s="6">
        <f t="shared" si="5"/>
        <v>0</v>
      </c>
    </row>
  </sheetData>
  <sortState xmlns:xlrd2="http://schemas.microsoft.com/office/spreadsheetml/2017/richdata2" ref="X56:Z66">
    <sortCondition descending="1" ref="X66"/>
  </sortState>
  <phoneticPr fontId="1" type="noConversion"/>
  <conditionalFormatting sqref="Y2:Y52">
    <cfRule type="colorScale" priority="3">
      <colorScale>
        <cfvo type="min"/>
        <cfvo type="percentile" val="50"/>
        <cfvo type="max"/>
        <color rgb="FFF8696B"/>
        <color rgb="FFFFEB84"/>
        <color rgb="FF63BE7B"/>
      </colorScale>
    </cfRule>
  </conditionalFormatting>
  <conditionalFormatting sqref="Z2:Z52">
    <cfRule type="colorScale" priority="2">
      <colorScale>
        <cfvo type="min"/>
        <cfvo type="percentile" val="50"/>
        <cfvo type="max"/>
        <color rgb="FFF8696B"/>
        <color rgb="FFFFEB84"/>
        <color rgb="FF63BE7B"/>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E3B06-2E78-495A-AA11-BCC907D36311}">
  <dimension ref="A1:K5"/>
  <sheetViews>
    <sheetView workbookViewId="0">
      <selection activeCell="I10" sqref="I10"/>
    </sheetView>
  </sheetViews>
  <sheetFormatPr defaultRowHeight="15" x14ac:dyDescent="0.25"/>
  <sheetData>
    <row r="1" spans="1:11" x14ac:dyDescent="0.25">
      <c r="A1" t="s">
        <v>110</v>
      </c>
      <c r="B1" t="s">
        <v>100</v>
      </c>
      <c r="C1" t="s">
        <v>101</v>
      </c>
      <c r="D1" t="s">
        <v>102</v>
      </c>
      <c r="E1" t="s">
        <v>103</v>
      </c>
      <c r="F1" t="s">
        <v>104</v>
      </c>
      <c r="G1" t="s">
        <v>105</v>
      </c>
      <c r="H1" t="s">
        <v>106</v>
      </c>
      <c r="I1" t="s">
        <v>107</v>
      </c>
      <c r="J1" t="s">
        <v>108</v>
      </c>
      <c r="K1" t="s">
        <v>109</v>
      </c>
    </row>
    <row r="2" spans="1:11" x14ac:dyDescent="0.25">
      <c r="A2" t="s">
        <v>111</v>
      </c>
      <c r="B2">
        <v>10</v>
      </c>
      <c r="C2">
        <v>11</v>
      </c>
      <c r="D2">
        <v>13</v>
      </c>
      <c r="E2">
        <v>13</v>
      </c>
      <c r="F2">
        <v>16</v>
      </c>
      <c r="G2">
        <v>23</v>
      </c>
      <c r="H2">
        <v>24</v>
      </c>
      <c r="I2">
        <v>26</v>
      </c>
      <c r="J2">
        <v>57</v>
      </c>
      <c r="K2">
        <v>62</v>
      </c>
    </row>
    <row r="3" spans="1:11" x14ac:dyDescent="0.25">
      <c r="A3" t="s">
        <v>112</v>
      </c>
      <c r="B3" t="s">
        <v>113</v>
      </c>
      <c r="C3" t="s">
        <v>113</v>
      </c>
      <c r="D3" t="s">
        <v>114</v>
      </c>
      <c r="E3" t="s">
        <v>115</v>
      </c>
      <c r="F3" t="s">
        <v>114</v>
      </c>
      <c r="G3" t="s">
        <v>116</v>
      </c>
      <c r="H3" t="s">
        <v>117</v>
      </c>
      <c r="I3" t="s">
        <v>117</v>
      </c>
      <c r="J3" t="s">
        <v>118</v>
      </c>
      <c r="K3" t="s">
        <v>119</v>
      </c>
    </row>
    <row r="4" spans="1:11" x14ac:dyDescent="0.25">
      <c r="A4" t="s">
        <v>147</v>
      </c>
      <c r="B4" t="s">
        <v>148</v>
      </c>
      <c r="C4" t="s">
        <v>149</v>
      </c>
      <c r="D4" t="s">
        <v>148</v>
      </c>
      <c r="E4" t="s">
        <v>148</v>
      </c>
      <c r="F4" t="s">
        <v>149</v>
      </c>
      <c r="G4" t="s">
        <v>148</v>
      </c>
      <c r="H4" t="s">
        <v>149</v>
      </c>
      <c r="I4" t="s">
        <v>148</v>
      </c>
      <c r="J4" t="s">
        <v>149</v>
      </c>
      <c r="K4" t="s">
        <v>149</v>
      </c>
    </row>
    <row r="5" spans="1:11" x14ac:dyDescent="0.25">
      <c r="A5" t="s">
        <v>210</v>
      </c>
      <c r="B5" t="s">
        <v>211</v>
      </c>
      <c r="C5" t="s">
        <v>211</v>
      </c>
      <c r="D5" t="s">
        <v>211</v>
      </c>
      <c r="E5" t="s">
        <v>211</v>
      </c>
      <c r="F5" t="s">
        <v>211</v>
      </c>
      <c r="G5" t="s">
        <v>211</v>
      </c>
      <c r="H5" t="s">
        <v>212</v>
      </c>
      <c r="I5" t="s">
        <v>212</v>
      </c>
      <c r="J5" t="s">
        <v>213</v>
      </c>
      <c r="K5" t="s">
        <v>213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dc:creator>
  <cp:lastModifiedBy>Poenitzsch Felix</cp:lastModifiedBy>
  <dcterms:created xsi:type="dcterms:W3CDTF">2015-06-05T18:17:20Z</dcterms:created>
  <dcterms:modified xsi:type="dcterms:W3CDTF">2024-08-30T02:01:58Z</dcterms:modified>
</cp:coreProperties>
</file>