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defaultThemeVersion="124226"/>
  <xr:revisionPtr revIDLastSave="0" documentId="13_ncr:1_{47FBA0BC-0BEC-4D8A-9F6B-D405D36C7866}" xr6:coauthVersionLast="47" xr6:coauthVersionMax="47" xr10:uidLastSave="{00000000-0000-0000-0000-000000000000}"/>
  <bookViews>
    <workbookView xWindow="-110" yWindow="-110" windowWidth="19420" windowHeight="10420" tabRatio="820" activeTab="2" xr2:uid="{00000000-000D-0000-FFFF-FFFF00000000}"/>
  </bookViews>
  <sheets>
    <sheet name="Real GDP_YEAR_2_STATIC" sheetId="31" r:id="rId1"/>
    <sheet name="Real GDP_YEAR_Static" sheetId="30" r:id="rId2"/>
    <sheet name="Tassi_SMALTIMENTO" sheetId="29" r:id="rId3"/>
    <sheet name="Avvertenze" sheetId="5" r:id="rId4"/>
    <sheet name="Indice" sheetId="12" r:id="rId5"/>
    <sheet name="INPUT_RR" sheetId="28" r:id="rId6"/>
    <sheet name="Fig.1" sheetId="4" r:id="rId7"/>
    <sheet name="T1" sheetId="6" r:id="rId8"/>
    <sheet name="T2" sheetId="27" r:id="rId9"/>
    <sheet name="T3" sheetId="7" r:id="rId10"/>
    <sheet name="T4" sheetId="8" r:id="rId11"/>
    <sheet name="TA1" sheetId="10" r:id="rId12"/>
    <sheet name="TA2" sheetId="11" r:id="rId13"/>
    <sheet name="TA3" sheetId="13" r:id="rId14"/>
    <sheet name="TA4" sheetId="14" r:id="rId15"/>
    <sheet name="TA5" sheetId="15" r:id="rId16"/>
    <sheet name="TA6" sheetId="16" r:id="rId17"/>
    <sheet name="TA7" sheetId="23" r:id="rId18"/>
    <sheet name="TA8" sheetId="24" r:id="rId19"/>
    <sheet name="TA9" sheetId="25" r:id="rId20"/>
    <sheet name="TA10" sheetId="26" r:id="rId21"/>
    <sheet name="TA11" sheetId="17" r:id="rId22"/>
    <sheet name="TA12" sheetId="18" r:id="rId23"/>
    <sheet name="TA13" sheetId="19" r:id="rId24"/>
    <sheet name="TA14" sheetId="20" r:id="rId25"/>
    <sheet name="TA15" sheetId="21" r:id="rId26"/>
  </sheets>
  <externalReferences>
    <externalReference r:id="rId27"/>
  </externalReferences>
  <definedNames>
    <definedName name="_xlnm.Print_Area" localSheetId="3">Avvertenze!$A$1:$C$27</definedName>
    <definedName name="_xlnm.Print_Area" localSheetId="6">Fig.1!$B$1:$H$45</definedName>
    <definedName name="_xlnm.Print_Area" localSheetId="4">Indice!$A$2:$C$23</definedName>
    <definedName name="_xlnm.Print_Area" localSheetId="8">'T2'!$B$2:$G$31</definedName>
    <definedName name="_xlnm.Print_Area" localSheetId="9">'T3'!$B$2:$J$25</definedName>
    <definedName name="_xlnm.Print_Area" localSheetId="10">'T4'!$B$2:$H$20</definedName>
    <definedName name="_xlnm.Print_Area" localSheetId="11">'TA1'!$B$2:$I$23</definedName>
    <definedName name="_xlnm.Print_Area" localSheetId="20">'TA10'!$B$2:$K$27</definedName>
    <definedName name="_xlnm.Print_Area" localSheetId="21">'TA11'!$B$1:$G$12</definedName>
    <definedName name="_xlnm.Print_Area" localSheetId="22">'TA12'!$B$1:$G$12</definedName>
    <definedName name="_xlnm.Print_Area" localSheetId="23">'TA13'!$B$1:$F$21</definedName>
    <definedName name="_xlnm.Print_Area" localSheetId="24">'TA14'!$B$1:$G$22</definedName>
    <definedName name="_xlnm.Print_Area" localSheetId="25">'TA15'!$B$1:$G$22</definedName>
    <definedName name="_xlnm.Print_Area" localSheetId="12">'TA2'!$B$2:$F$23</definedName>
    <definedName name="_xlnm.Print_Area" localSheetId="13">'TA3'!$B$2:$K$27</definedName>
    <definedName name="_xlnm.Print_Area" localSheetId="14">'TA4'!$B$2:$K$27</definedName>
    <definedName name="_xlnm.Print_Area" localSheetId="15">'TA5'!$B$2:$K$27</definedName>
    <definedName name="_xlnm.Print_Area" localSheetId="16">'TA6'!$B$2:$K$27</definedName>
    <definedName name="_xlnm.Print_Area" localSheetId="17">'TA7'!$B$2:$K$27</definedName>
    <definedName name="_xlnm.Print_Area" localSheetId="18">'TA8'!$B$2:$K$27</definedName>
    <definedName name="_xlnm.Print_Area" localSheetId="19">'TA9'!$B$2:$K$27</definedName>
    <definedName name="_xlnm.Print_Area" localSheetId="2">Tassi_SMALTIMENTO!$C$1:$F$16</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ERIOD" localSheetId="0">'Real GDP_YEAR_2_STATIC'!#REF!</definedName>
    <definedName name="PERIOD" localSheetId="1">'Real GDP_YEAR_Static'!#REF!</definedName>
    <definedName name="PERIOD">[1]GDP!$B$9</definedName>
    <definedName name="START" localSheetId="0">'Real GDP_YEAR_2_STATIC'!#REF!</definedName>
    <definedName name="START" localSheetId="1">'Real GDP_YEAR_Static'!#REF!</definedName>
    <definedName name="START">[1]GDP!$B$8</definedName>
    <definedName name="VALUE" localSheetId="0">'Real GDP_YEAR_2_STATIC'!#REF!</definedName>
    <definedName name="VALUE" localSheetId="1">'Real GDP_YEAR_Static'!#REF!</definedName>
    <definedName name="VALUE">[1]GDP!$B$7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9" l="1"/>
  <c r="F4" i="29"/>
  <c r="F5" i="29"/>
  <c r="F6" i="29"/>
  <c r="F7" i="29"/>
  <c r="F8" i="29"/>
  <c r="F9" i="29"/>
  <c r="F10" i="29"/>
  <c r="F11" i="29"/>
  <c r="F12" i="29"/>
  <c r="F13" i="29"/>
  <c r="F14" i="29"/>
  <c r="F15" i="29"/>
  <c r="F16" i="29"/>
  <c r="F17" i="29"/>
  <c r="F18" i="29"/>
  <c r="F19" i="29"/>
  <c r="F20" i="29"/>
  <c r="F21" i="29"/>
  <c r="F22" i="29"/>
  <c r="F23" i="29"/>
  <c r="F24" i="29"/>
  <c r="F25" i="29"/>
  <c r="F26" i="29"/>
  <c r="F27" i="29"/>
  <c r="F28" i="29"/>
  <c r="F29" i="29"/>
  <c r="F30" i="29"/>
  <c r="F31" i="29"/>
  <c r="F32" i="29"/>
  <c r="F33" i="29"/>
  <c r="F34" i="29"/>
  <c r="F35" i="29"/>
  <c r="F36" i="29"/>
  <c r="F37" i="29"/>
  <c r="F38" i="29"/>
  <c r="F39" i="29"/>
  <c r="F40" i="29"/>
  <c r="F41" i="29"/>
  <c r="F42" i="29"/>
  <c r="F43" i="29"/>
  <c r="F44" i="29"/>
  <c r="F45" i="29"/>
  <c r="F46" i="29"/>
  <c r="F47" i="29"/>
  <c r="F48" i="29"/>
  <c r="F49" i="29"/>
  <c r="F50" i="29"/>
  <c r="F51" i="29"/>
  <c r="F52" i="29"/>
  <c r="F53" i="29"/>
  <c r="F54" i="29"/>
  <c r="F55" i="29"/>
  <c r="F56" i="29"/>
  <c r="F57" i="29"/>
  <c r="F58" i="29"/>
  <c r="F59" i="29"/>
  <c r="F60" i="29"/>
  <c r="F61" i="29"/>
  <c r="F62" i="29"/>
  <c r="F63" i="29"/>
  <c r="F64" i="29"/>
  <c r="F65" i="29"/>
  <c r="F66" i="29"/>
  <c r="F67" i="29"/>
  <c r="F68" i="29"/>
  <c r="F69" i="29"/>
  <c r="F70" i="29"/>
  <c r="F71" i="29"/>
  <c r="F72" i="29"/>
  <c r="F73" i="29"/>
  <c r="F74" i="29"/>
  <c r="F75" i="29"/>
  <c r="F76" i="29"/>
  <c r="F2" i="29"/>
  <c r="A2" i="31"/>
  <c r="A3" i="31"/>
  <c r="A4" i="31"/>
  <c r="A5" i="31"/>
  <c r="A6" i="31"/>
  <c r="A7" i="31"/>
  <c r="A8" i="31"/>
  <c r="A9" i="31"/>
  <c r="A10" i="31"/>
  <c r="A11" i="31"/>
  <c r="A12" i="31"/>
  <c r="A13" i="31"/>
  <c r="A14" i="31"/>
  <c r="A15" i="31"/>
  <c r="A16" i="31"/>
  <c r="A17" i="31"/>
  <c r="I17" i="31"/>
  <c r="H17" i="31"/>
  <c r="G17" i="31"/>
  <c r="F17" i="31"/>
  <c r="E17" i="31"/>
  <c r="D17" i="31"/>
  <c r="I16" i="31"/>
  <c r="H16" i="31"/>
  <c r="G16" i="31"/>
  <c r="F16" i="31"/>
  <c r="E16" i="31"/>
  <c r="D16" i="31"/>
  <c r="I15" i="31"/>
  <c r="H15" i="31"/>
  <c r="G15" i="31"/>
  <c r="F15" i="31"/>
  <c r="E15" i="31"/>
  <c r="D15" i="31"/>
  <c r="I14" i="31"/>
  <c r="H14" i="31"/>
  <c r="G14" i="31"/>
  <c r="F14" i="31"/>
  <c r="E14" i="31"/>
  <c r="D14" i="31"/>
  <c r="I13" i="31"/>
  <c r="H13" i="31"/>
  <c r="G13" i="31"/>
  <c r="F13" i="31"/>
  <c r="E13" i="31"/>
  <c r="D13" i="31"/>
  <c r="I12" i="31"/>
  <c r="H12" i="31"/>
  <c r="G12" i="31"/>
  <c r="F12" i="31"/>
  <c r="E12" i="31"/>
  <c r="D12" i="31"/>
  <c r="I11" i="31"/>
  <c r="H11" i="31"/>
  <c r="G11" i="31"/>
  <c r="F11" i="31"/>
  <c r="E11" i="31"/>
  <c r="D11" i="31"/>
  <c r="I10" i="31"/>
  <c r="H10" i="31"/>
  <c r="G10" i="31"/>
  <c r="F10" i="31"/>
  <c r="E10" i="31"/>
  <c r="D10" i="31"/>
  <c r="I9" i="31"/>
  <c r="H9" i="31"/>
  <c r="G9" i="31"/>
  <c r="F9" i="31"/>
  <c r="E9" i="31"/>
  <c r="D9" i="31"/>
  <c r="I8" i="31"/>
  <c r="H8" i="31"/>
  <c r="G8" i="31"/>
  <c r="F8" i="31"/>
  <c r="E8" i="31"/>
  <c r="D8" i="31"/>
  <c r="I7" i="31"/>
  <c r="H7" i="31"/>
  <c r="G7" i="31"/>
  <c r="F7" i="31"/>
  <c r="E7" i="31"/>
  <c r="D7" i="31"/>
  <c r="I6" i="31"/>
  <c r="H6" i="31"/>
  <c r="G6" i="31"/>
  <c r="F6" i="31"/>
  <c r="E6" i="31"/>
  <c r="D6" i="31"/>
  <c r="I5" i="31"/>
  <c r="H5" i="31"/>
  <c r="G5" i="31"/>
  <c r="F5" i="31"/>
  <c r="E5" i="31"/>
  <c r="D5" i="31"/>
  <c r="I4" i="31"/>
  <c r="H4" i="31"/>
  <c r="G4" i="31"/>
  <c r="F4" i="31"/>
  <c r="E4" i="31"/>
  <c r="D4" i="31"/>
  <c r="I3" i="31"/>
  <c r="H3" i="31"/>
  <c r="G3" i="31"/>
  <c r="F3" i="31"/>
  <c r="E3" i="31"/>
  <c r="D3" i="31"/>
  <c r="I2" i="31"/>
  <c r="H2" i="31"/>
  <c r="G2" i="31"/>
  <c r="F2" i="31"/>
  <c r="E2" i="31"/>
  <c r="D2" i="31"/>
  <c r="A3" i="29" l="1"/>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2" i="29"/>
  <c r="I17" i="30" l="1"/>
  <c r="H17" i="30"/>
  <c r="G17" i="30"/>
  <c r="F17" i="30"/>
  <c r="E17" i="30"/>
  <c r="I16" i="30"/>
  <c r="H16" i="30"/>
  <c r="G16" i="30"/>
  <c r="F16" i="30"/>
  <c r="E16" i="30"/>
  <c r="I15" i="30"/>
  <c r="H15" i="30"/>
  <c r="G15" i="30"/>
  <c r="F15" i="30"/>
  <c r="E15" i="30"/>
  <c r="I14" i="30"/>
  <c r="H14" i="30"/>
  <c r="G14" i="30"/>
  <c r="F14" i="30"/>
  <c r="E14" i="30"/>
  <c r="I13" i="30"/>
  <c r="H13" i="30"/>
  <c r="G13" i="30"/>
  <c r="F13" i="30"/>
  <c r="E13" i="30"/>
  <c r="I12" i="30"/>
  <c r="H12" i="30"/>
  <c r="G12" i="30"/>
  <c r="F12" i="30"/>
  <c r="E12" i="30"/>
  <c r="I11" i="30"/>
  <c r="H11" i="30"/>
  <c r="G11" i="30"/>
  <c r="F11" i="30"/>
  <c r="E11" i="30"/>
  <c r="I10" i="30"/>
  <c r="H10" i="30"/>
  <c r="G10" i="30"/>
  <c r="F10" i="30"/>
  <c r="E10" i="30"/>
  <c r="I9" i="30"/>
  <c r="H9" i="30"/>
  <c r="G9" i="30"/>
  <c r="F9" i="30"/>
  <c r="E9" i="30"/>
  <c r="I8" i="30"/>
  <c r="H8" i="30"/>
  <c r="G8" i="30"/>
  <c r="F8" i="30"/>
  <c r="E8" i="30"/>
  <c r="I7" i="30"/>
  <c r="H7" i="30"/>
  <c r="G7" i="30"/>
  <c r="F7" i="30"/>
  <c r="E7" i="30"/>
  <c r="I6" i="30"/>
  <c r="H6" i="30"/>
  <c r="G6" i="30"/>
  <c r="F6" i="30"/>
  <c r="E6" i="30"/>
  <c r="I5" i="30"/>
  <c r="H5" i="30"/>
  <c r="G5" i="30"/>
  <c r="F5" i="30"/>
  <c r="E5" i="30"/>
  <c r="I4" i="30"/>
  <c r="H4" i="30"/>
  <c r="G4" i="30"/>
  <c r="F4" i="30"/>
  <c r="E4" i="30"/>
  <c r="I3" i="30"/>
  <c r="H3" i="30"/>
  <c r="G3" i="30"/>
  <c r="F3" i="30"/>
  <c r="E3" i="30"/>
  <c r="I2" i="30"/>
  <c r="H2" i="30"/>
  <c r="G2" i="30"/>
  <c r="F2" i="30"/>
  <c r="E2" i="30"/>
</calcChain>
</file>

<file path=xl/sharedStrings.xml><?xml version="1.0" encoding="utf-8"?>
<sst xmlns="http://schemas.openxmlformats.org/spreadsheetml/2006/main" count="520" uniqueCount="169">
  <si>
    <t>(numero di posizioni, milioni di euro e valori percentuali)</t>
  </si>
  <si>
    <t>TOTALE</t>
  </si>
  <si>
    <t>di cui: posizioni</t>
  </si>
  <si>
    <t>non oggetto di cessione</t>
  </si>
  <si>
    <t>cedute a terzi sul mercato</t>
  </si>
  <si>
    <t>Tasso di recupero</t>
  </si>
  <si>
    <t>Posizioni chiuse</t>
  </si>
  <si>
    <t>Anno di uscita</t>
  </si>
  <si>
    <t>(%)</t>
  </si>
  <si>
    <t>Importo</t>
  </si>
  <si>
    <t>Numero</t>
  </si>
  <si>
    <t>(€/mln)</t>
  </si>
  <si>
    <t>Totale</t>
  </si>
  <si>
    <t>Media</t>
  </si>
  <si>
    <t>(dati annuali; numeri, importi in milioni di euro e valori percentuali)</t>
  </si>
  <si>
    <t>Posizioni Chiuse</t>
  </si>
  <si>
    <t>(per anno di chiusura)</t>
  </si>
  <si>
    <t>(per anno di ingresso)</t>
  </si>
  <si>
    <t>(valori percentuali)</t>
  </si>
  <si>
    <t>entro 1 anno</t>
  </si>
  <si>
    <t>Posizioni oggetto di cessione</t>
  </si>
  <si>
    <t>Totale posizioni chiuse</t>
  </si>
  <si>
    <t>Presenza di garanzie reali</t>
  </si>
  <si>
    <t>Assenza di garanzie reali</t>
  </si>
  <si>
    <t>Posizioni cedute a terzi</t>
  </si>
  <si>
    <t>Posizioni non oggetto di cessione</t>
  </si>
  <si>
    <t xml:space="preserve">di cui: </t>
  </si>
  <si>
    <t>in presenza di garanzie reali</t>
  </si>
  <si>
    <t>in assenza di garanzie reali</t>
  </si>
  <si>
    <t>TOTALE FAMIGLIE</t>
  </si>
  <si>
    <t>cedute a terzi</t>
  </si>
  <si>
    <t>TOTALE IMPRESE</t>
  </si>
  <si>
    <t>&lt; 1 anno</t>
  </si>
  <si>
    <t>tra 1 e 2 anni</t>
  </si>
  <si>
    <t>tra 2 e 3 anni</t>
  </si>
  <si>
    <t>tra 3 e 4 anni</t>
  </si>
  <si>
    <t>tra 4 e 5 anni</t>
  </si>
  <si>
    <t>tra 5 e 6 anni</t>
  </si>
  <si>
    <t>Oltre 6 anni</t>
  </si>
  <si>
    <t>Anni</t>
  </si>
  <si>
    <t>Posizioni in essere alla fine di ciascun anno</t>
  </si>
  <si>
    <t>anzianità</t>
  </si>
  <si>
    <t>&lt; 2 anni</t>
  </si>
  <si>
    <t>&gt; 5 anni</t>
  </si>
  <si>
    <t>(valori percentuali; per esposizioni)</t>
  </si>
  <si>
    <t>Posizioni in essere in ciascun anno</t>
  </si>
  <si>
    <t>Famiglie</t>
  </si>
  <si>
    <t>Imprese</t>
  </si>
  <si>
    <t>Esposizioni e tassi di recupero</t>
  </si>
  <si>
    <t>per anno e tipologia di chiusura della posizione</t>
  </si>
  <si>
    <t>(valori percentuali e importi in milioni)</t>
  </si>
  <si>
    <t xml:space="preserve">(valori percentuali; per esposizioni) </t>
  </si>
  <si>
    <t>Fonte: Elaborazioni su dati Centrale dei rischi.</t>
  </si>
  <si>
    <t>Posizioni Entrate</t>
  </si>
  <si>
    <t xml:space="preserve">Fonte: Elaborazioni su dati Centrale dei rischi. </t>
  </si>
  <si>
    <t>Anno di ingresso in sofferenza</t>
  </si>
  <si>
    <t>entro 2 anni</t>
  </si>
  <si>
    <t>entro 3 anni</t>
  </si>
  <si>
    <t>entro 4 anni</t>
  </si>
  <si>
    <t>entro 5 anni</t>
  </si>
  <si>
    <t>entro 6 anni</t>
  </si>
  <si>
    <r>
      <t xml:space="preserve">Posizioni </t>
    </r>
    <r>
      <rPr>
        <b/>
        <u/>
        <sz val="9"/>
        <color rgb="FF000000"/>
        <rFont val="Calibri Light"/>
        <family val="2"/>
      </rPr>
      <t>non</t>
    </r>
    <r>
      <rPr>
        <b/>
        <sz val="9"/>
        <color rgb="FF000000"/>
        <rFont val="Calibri Light"/>
        <family val="2"/>
      </rPr>
      <t xml:space="preserve"> oggetto di cessione</t>
    </r>
  </si>
  <si>
    <t>TA1</t>
  </si>
  <si>
    <t>TA2</t>
  </si>
  <si>
    <t>TA3</t>
  </si>
  <si>
    <t>imprese</t>
  </si>
  <si>
    <t>famiglie</t>
  </si>
  <si>
    <t>TA4</t>
  </si>
  <si>
    <t>TA5</t>
  </si>
  <si>
    <t>TA6</t>
  </si>
  <si>
    <t>di cui: famiglie</t>
  </si>
  <si>
    <t xml:space="preserve">di cui: assenza di garanzie reali </t>
  </si>
  <si>
    <t>di cui: imprese</t>
  </si>
  <si>
    <t>TA7</t>
  </si>
  <si>
    <t>TA9</t>
  </si>
  <si>
    <t>TA11</t>
  </si>
  <si>
    <t>TA12</t>
  </si>
  <si>
    <t>T1</t>
  </si>
  <si>
    <t>T2</t>
  </si>
  <si>
    <t>T3</t>
  </si>
  <si>
    <t>TA10</t>
  </si>
  <si>
    <t>Fig.1</t>
  </si>
  <si>
    <t>TA8</t>
  </si>
  <si>
    <t>Esposizioni</t>
  </si>
  <si>
    <t>Tassi di recupero</t>
  </si>
  <si>
    <t xml:space="preserve">Anno di chiusura </t>
  </si>
  <si>
    <t>Avvertenze</t>
  </si>
  <si>
    <t>Posizioni chiuse / posizioni in essere alla fine dell’anno precedente</t>
  </si>
  <si>
    <t>Posizioni in essere alla fine dell'anno precedente</t>
  </si>
  <si>
    <t>TOTALE FAMIGLIE 
posizioni non oggetto di cessioni</t>
  </si>
  <si>
    <t>TOTALE IMPRESE 
posizioni non oggetto di cessioni</t>
  </si>
  <si>
    <t>TA13</t>
  </si>
  <si>
    <t>Tav. A7 - Famiglie: tassi di recupero delle posizioni chiuse in via ordinaria e presenza di garanzie reali</t>
  </si>
  <si>
    <t>Tav. A8 - Imprese: tassi di recupero delle posizioni chiuse in via ordinaria e presenza di garanzie reali</t>
  </si>
  <si>
    <t>Fig. 1 - Tasso di recupero e controvalore delle posizioni in sofferenza per anno e tipologia di chiusura della posizione</t>
  </si>
  <si>
    <t>Tav. 1 - Tassi di recupero per tipologia di chiusura: recuperi in via ordinaria e attraverso cessione sul mercato</t>
  </si>
  <si>
    <t>Tav. A2 - Tassi di recupero: presenza di garanzie reali e tipologia di chiusura</t>
  </si>
  <si>
    <t>Tav. A3 - Tassi di recupero per tipologia di garanzie: posizioni assistite da garanzie reali vs altre posizioni</t>
  </si>
  <si>
    <t>Tav. A4 - Tassi di recupero per tipologia di debitore</t>
  </si>
  <si>
    <t>Tempo
di recupero</t>
  </si>
  <si>
    <t>TOTALE FAMIGLIE 
posizioni oggetto di cessioni a terzi</t>
  </si>
  <si>
    <t>TOTALE IMPRESE 
posizioni oggetto di cessioni a terzi</t>
  </si>
  <si>
    <t>(valori percentuali; per numero di posizioni)</t>
  </si>
  <si>
    <t>Tav. A15 - Quota delle esposizioni chiuse e in essere in ciascun anno verso famiglie e imprese</t>
  </si>
  <si>
    <t>Tav. A14 - Quota delle posizioni chiuse e in essere in ciascun anno per tipologia di garanzie</t>
  </si>
  <si>
    <t xml:space="preserve">Tav. A12 - Tassi di recupero per anzianità delle sofferenze chiuse non oggetto di cessione </t>
  </si>
  <si>
    <t>Tav. A11 - Tassi di recupero per anzianità delle sofferenze chiuse</t>
  </si>
  <si>
    <t>Tav. A10 - Imprese: tassi di recupero delle posizioni cedute a terzi e presenza di garanzie reali</t>
  </si>
  <si>
    <t>Tav. A9 - Famiglie: tassi di recupero delle posizioni cedute a terzi e presenza di garanzie reali</t>
  </si>
  <si>
    <t>Tav. A6 - Imprese: tassi di recupero totali, sulle posizioni assistite da garanzie reali e su quelle cedute a terzi</t>
  </si>
  <si>
    <t>Tav. A5 - Famiglie: tassi di recupero totali, sulle posizioni assistite da garanzie reali e su quelle cedute a terzi</t>
  </si>
  <si>
    <t>Tav. A9- Famiglie: tassi di recupero delle posizioni cedute a terzi e presenza di garanzie reali</t>
  </si>
  <si>
    <t>Tav. A10- Imprese: tassi di recupero delle posizioni cedute a terzi e presenza di garanzie reali</t>
  </si>
  <si>
    <t>Tav. A13 - Quota delle posizioni chiuse e in essere in ciascun anno per anzianità</t>
  </si>
  <si>
    <t>Tav. A14 -  Quota delle posizioni chiuse e in essere in ciascun anno per tipologia di garanzie</t>
  </si>
  <si>
    <t>TA14</t>
  </si>
  <si>
    <t>TA15</t>
  </si>
  <si>
    <t>Fig. 1 - Tasso di recupero e controvalore delle posizioni in sofferenza</t>
  </si>
  <si>
    <t>Tav. A1 - Incidenza delle tipologie di recupero in ciascun anno</t>
  </si>
  <si>
    <t xml:space="preserve">di cui: presenza di garanzie reali </t>
  </si>
  <si>
    <t>Nelle tavole seguenti sono riportati i principali dati utilizzati per la redazione della nota, con elementi di dettaglio ulteriori rispetto alle tavole contenute nel testo. 
Relativamente alla metodologia utilizzata per il calcolo delle stime dei tassi di recupero si rimanda all’Appendice metodologica contenuta in F. Ciocchetta, F.M. Conti, R. De Luca,  I. Guida, A.  Rendina, G. Santini,  “I tassi di recupero delle sofferenze”, Banca d’Italia, Note di stabilità finanziaria e vigilanza, N. 7, gennaio 2017. Come già evidenziato nella suddetta Appendice metodologica, gli importi delle sofferenze oggetto di cessione sul mercato riportati nella Nota di stabilità potrebbero non corrispondere ai valori comunicati in altre pubblicazioni della Banca d‘Italia.</t>
  </si>
  <si>
    <t>fino a 2 anni</t>
  </si>
  <si>
    <t>oltre 5 anni</t>
  </si>
  <si>
    <t>Tav. 2 - Tasso di recupero delle posizioni non oggetto di cessione per 
anzianità di classificazione a sofferenza e presenza di garanzie reali</t>
  </si>
  <si>
    <t>(milioni di euro e valori percentuali)</t>
  </si>
  <si>
    <r>
      <t>Anzianità</t>
    </r>
    <r>
      <rPr>
        <vertAlign val="superscript"/>
        <sz val="9"/>
        <color rgb="FF000000"/>
        <rFont val="Calibri"/>
        <family val="2"/>
        <scheme val="minor"/>
      </rPr>
      <t>1</t>
    </r>
  </si>
  <si>
    <t xml:space="preserve"> (%)</t>
  </si>
  <si>
    <t>0-2 anni</t>
  </si>
  <si>
    <t>3-5 anni</t>
  </si>
  <si>
    <t>&gt;5 anni</t>
  </si>
  <si>
    <t xml:space="preserve">Fonte: Elaborazioni su dati Centrale dei rischi. 
(1) La distribuzione delle posizioni chiuse per classe di anzianità è basata sulla conversione all’intero più vicino (in anni) del tempo di recupero per la chiusura della posizione (ad esempio la classe '3-5 anni' include tutte le posizioni con anzianità compresa tra 2,5 e 5,5 anni). </t>
  </si>
  <si>
    <t xml:space="preserve">Fonte: Elaborazioni su dati Centrale dei rischi.
(1) La distribuzione delle posizioni chiuse per classe di anzianità è basata sulla conversione all’intero più vicino (in anni) del tempo di recupero per la chiusura della posizione (ad esempio la classe 'tra 2 e 3 anni' include tutte le posizioni con anzianità compresa tra 1,5 e 2,5 anni). </t>
  </si>
  <si>
    <t>Fonte: Elaborazioni su dati Centrale dei rischi.
(1) Rapporto tra il valore delle esposizioni chiuse (o in essere) per anzianità sui rispettivi totali in ciascun anno. I dati sono riportati a partire dal 2011, primo anno in cui è possibile osservare le posizioni con anzianità (vintage) superiore ai 5 anni.
(2) La distribuzione delle posizioni per classe di anzianità è basata sulla conversione all’intero più vicino (in anni) dell'anzianità: la classe 'fino a 2 anni' include tutte le posizioni con anzianità compresa tra 0 e 2,5 anni; la classe 'oltre 5 anni' include le posizioni oltre i 5,5 anni.</t>
  </si>
  <si>
    <t>Fonte: Elaborazioni su dati Centrale dei rischi. 
(1) Il dato del 2018 sulle posizione in essere risente del trasferimento di posizioni in sofferenza a società a partecipazione pubblica. Il dato del 2018 sul numero di posizioni entrate è stato aggiornato rispetto a quanto riportato nella Nota di stabilità n. 18.</t>
  </si>
  <si>
    <t>Tav. 2 - Tasso di recupero delle posizioni non oggetto di cessione per anzianità di classificazione a sofferenza e presenza di garanzie reali</t>
  </si>
  <si>
    <t>Tav. 3 - Numerosità e importo delle sofferenze chiuse e in essere</t>
  </si>
  <si>
    <t>Tav. 4 - Quota delle posizioni chiuse entro 1, 2 … 6 anni dall'ingresso in sofferenza</t>
  </si>
  <si>
    <t>T4</t>
  </si>
  <si>
    <t>Appendice statistica alla Nota di stabilità n. 32 - I tassi di recupero delle sofferenze nel 2021</t>
  </si>
  <si>
    <r>
      <t>Tav. 4 -</t>
    </r>
    <r>
      <rPr>
        <sz val="12"/>
        <color theme="1"/>
        <rFont val="Calibri"/>
        <family val="2"/>
        <scheme val="minor"/>
      </rPr>
      <t xml:space="preserve"> </t>
    </r>
    <r>
      <rPr>
        <b/>
        <sz val="12"/>
        <color theme="1"/>
        <rFont val="Calibri"/>
        <family val="2"/>
        <scheme val="minor"/>
      </rPr>
      <t>Quota delle posizioni chiuse entro 1, 2 … 6 anni dall'ingresso a sofferenza</t>
    </r>
  </si>
  <si>
    <r>
      <t xml:space="preserve">Tav. 3 - Numerosità e importo delle sofferenze chiuse e in essere </t>
    </r>
    <r>
      <rPr>
        <b/>
        <vertAlign val="superscript"/>
        <sz val="12"/>
        <color theme="1"/>
        <rFont val="Calibri"/>
        <family val="2"/>
        <scheme val="minor"/>
      </rPr>
      <t>(1)</t>
    </r>
  </si>
  <si>
    <t>Fonte: Elaborazioni su dati Centrale dei rischi.
(1) La distribuzione delle posizioni chiuse entro 1, 2 … 6 anni è basata sulla conversione all’intero più vicino del tempo di recupero per la chiusura della posizione (ad esempio la classe ‘entro 1 anno’ considera tutte le posizioni che sono chiuse entro 1,5 anni dall’ingresso a sofferenza; la classe ‘entro 2 anni’ tutte le posizioni che sono chiuse entro 2,5 anni). (2) Per le posizioni chiuse nel 2019, a seguito del ricalcolo del denominatore, è riportato il dato aggiornato.</t>
  </si>
  <si>
    <r>
      <t>Tempo
di recupero</t>
    </r>
    <r>
      <rPr>
        <vertAlign val="superscript"/>
        <sz val="9"/>
        <color rgb="FF000000"/>
        <rFont val="Calibri"/>
        <family val="2"/>
        <scheme val="minor"/>
      </rPr>
      <t>(1)</t>
    </r>
  </si>
  <si>
    <r>
      <t>Tav. A13 -</t>
    </r>
    <r>
      <rPr>
        <sz val="12"/>
        <color theme="1"/>
        <rFont val="Calibri"/>
        <family val="2"/>
        <scheme val="minor"/>
      </rPr>
      <t xml:space="preserve"> </t>
    </r>
    <r>
      <rPr>
        <b/>
        <sz val="12"/>
        <color theme="1"/>
        <rFont val="Calibri"/>
        <family val="2"/>
        <scheme val="minor"/>
      </rPr>
      <t xml:space="preserve">Quota delle posizioni chiuse e in essere in ciascun anno per anzianità </t>
    </r>
    <r>
      <rPr>
        <vertAlign val="superscript"/>
        <sz val="12"/>
        <color theme="1"/>
        <rFont val="Calibri"/>
        <family val="2"/>
        <scheme val="minor"/>
      </rPr>
      <t>(1)</t>
    </r>
    <r>
      <rPr>
        <b/>
        <vertAlign val="superscript"/>
        <sz val="12"/>
        <color theme="1"/>
        <rFont val="Calibri"/>
        <family val="2"/>
        <scheme val="minor"/>
      </rPr>
      <t xml:space="preserve"> </t>
    </r>
    <r>
      <rPr>
        <vertAlign val="superscript"/>
        <sz val="12"/>
        <color theme="1"/>
        <rFont val="Calibri"/>
        <family val="2"/>
        <scheme val="minor"/>
      </rPr>
      <t>(2)</t>
    </r>
  </si>
  <si>
    <t>Anno</t>
  </si>
  <si>
    <t>Esposizioni_C</t>
  </si>
  <si>
    <t>RR_C</t>
  </si>
  <si>
    <t>RR</t>
  </si>
  <si>
    <t>Esposizioni_Tot</t>
  </si>
  <si>
    <t>RR_TOT</t>
  </si>
  <si>
    <t>Tasso_Smaltimento</t>
  </si>
  <si>
    <t>Tempo</t>
  </si>
  <si>
    <t>Data</t>
  </si>
  <si>
    <t>AVG_2</t>
  </si>
  <si>
    <t>AVG_3</t>
  </si>
  <si>
    <t>AVG_4</t>
  </si>
  <si>
    <t>AVG_5</t>
  </si>
  <si>
    <t>AVG_6</t>
  </si>
  <si>
    <t>Ticker</t>
  </si>
  <si>
    <t>current</t>
  </si>
  <si>
    <t>GDP</t>
  </si>
  <si>
    <t>D1</t>
  </si>
  <si>
    <t>D2</t>
  </si>
  <si>
    <t>D3</t>
  </si>
  <si>
    <t>D4</t>
  </si>
  <si>
    <t>D5</t>
  </si>
  <si>
    <t>Const</t>
  </si>
  <si>
    <t>id</t>
  </si>
  <si>
    <t>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</si>
</sst>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
    <numFmt numFmtId="165" formatCode="0.0%"/>
    <numFmt numFmtId="166" formatCode="#,##0.0"/>
    <numFmt numFmtId="167" formatCode="0.0"/>
    <numFmt numFmtId="168" formatCode="_-* #,##0_-;\-* #,##0_-;_-* &quot;-&quot;??_-;_-@_-"/>
    <numFmt numFmtId="169" formatCode="#,##0_ ;\-#,##0\ "/>
    <numFmt numFmtId="170" formatCode="#,##0.00_ ;\-#,##0.00\ "/>
  </numFmts>
  <fonts count="43"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sz val="10"/>
      <color theme="1"/>
      <name val="Calibri"/>
      <family val="2"/>
      <scheme val="minor"/>
    </font>
    <font>
      <sz val="11"/>
      <color rgb="FF000000"/>
      <name val="Calibri"/>
      <family val="2"/>
      <scheme val="minor"/>
    </font>
    <font>
      <b/>
      <sz val="9"/>
      <color rgb="FF000000"/>
      <name val="Calibri"/>
      <family val="2"/>
      <scheme val="minor"/>
    </font>
    <font>
      <sz val="9"/>
      <color rgb="FF000000"/>
      <name val="Calibri"/>
      <family val="2"/>
      <scheme val="minor"/>
    </font>
    <font>
      <i/>
      <sz val="9"/>
      <color rgb="FF000000"/>
      <name val="Calibri"/>
      <family val="2"/>
      <scheme val="minor"/>
    </font>
    <font>
      <sz val="12"/>
      <color rgb="FF000000"/>
      <name val="Calibri"/>
      <family val="2"/>
      <scheme val="minor"/>
    </font>
    <font>
      <sz val="9"/>
      <color rgb="FF000000"/>
      <name val="Calibri Light"/>
      <family val="2"/>
    </font>
    <font>
      <b/>
      <sz val="9"/>
      <color rgb="FF000000"/>
      <name val="Calibri Light"/>
      <family val="2"/>
    </font>
    <font>
      <b/>
      <u/>
      <sz val="9"/>
      <color rgb="FF000000"/>
      <name val="Calibri Light"/>
      <family val="2"/>
    </font>
    <font>
      <b/>
      <sz val="11"/>
      <color rgb="FF000000"/>
      <name val="Calibri"/>
      <family val="2"/>
      <scheme val="minor"/>
    </font>
    <font>
      <i/>
      <sz val="11"/>
      <name val="Calibri"/>
      <family val="2"/>
      <scheme val="minor"/>
    </font>
    <font>
      <sz val="11"/>
      <name val="Calibri"/>
      <family val="2"/>
      <scheme val="minor"/>
    </font>
    <font>
      <sz val="11"/>
      <color theme="1"/>
      <name val="Calibri"/>
      <family val="2"/>
      <scheme val="minor"/>
    </font>
    <font>
      <sz val="9"/>
      <color theme="1"/>
      <name val="Calibri"/>
      <family val="2"/>
      <scheme val="minor"/>
    </font>
    <font>
      <sz val="10"/>
      <color theme="1"/>
      <name val="Calibri"/>
      <family val="2"/>
      <scheme val="minor"/>
    </font>
    <font>
      <i/>
      <sz val="11"/>
      <color theme="1"/>
      <name val="Calibri"/>
      <family val="2"/>
      <scheme val="minor"/>
    </font>
    <font>
      <b/>
      <i/>
      <sz val="12"/>
      <color theme="1"/>
      <name val="Calibri"/>
      <family val="2"/>
      <scheme val="minor"/>
    </font>
    <font>
      <u/>
      <sz val="11"/>
      <color theme="10"/>
      <name val="Calibri"/>
      <family val="2"/>
      <scheme val="minor"/>
    </font>
    <font>
      <b/>
      <sz val="14"/>
      <name val="Calibri"/>
      <family val="2"/>
      <scheme val="minor"/>
    </font>
    <font>
      <b/>
      <sz val="9"/>
      <color theme="1"/>
      <name val="Calibri"/>
      <family val="2"/>
      <scheme val="minor"/>
    </font>
    <font>
      <b/>
      <i/>
      <sz val="11"/>
      <color theme="1"/>
      <name val="Calibri"/>
      <family val="2"/>
      <scheme val="minor"/>
    </font>
    <font>
      <sz val="11"/>
      <color theme="2" tint="-0.24994659260841701"/>
      <name val="Calibri"/>
      <family val="2"/>
      <scheme val="minor"/>
    </font>
    <font>
      <sz val="9"/>
      <color theme="2" tint="-0.249977111117893"/>
      <name val="Calibri"/>
      <family val="2"/>
      <scheme val="minor"/>
    </font>
    <font>
      <b/>
      <sz val="9"/>
      <color theme="2" tint="-0.249977111117893"/>
      <name val="Calibri"/>
      <family val="2"/>
      <scheme val="minor"/>
    </font>
    <font>
      <b/>
      <sz val="10"/>
      <color theme="2" tint="-0.249977111117893"/>
      <name val="Calibri"/>
      <family val="2"/>
      <scheme val="minor"/>
    </font>
    <font>
      <sz val="10"/>
      <color theme="2" tint="-0.249977111117893"/>
      <name val="Calibri"/>
      <family val="2"/>
      <scheme val="minor"/>
    </font>
    <font>
      <b/>
      <sz val="11"/>
      <color rgb="FFFF0000"/>
      <name val="Calibri"/>
      <family val="2"/>
      <scheme val="minor"/>
    </font>
    <font>
      <sz val="11"/>
      <color rgb="FFFF0000"/>
      <name val="Calibri"/>
      <family val="2"/>
      <scheme val="minor"/>
    </font>
    <font>
      <sz val="9"/>
      <name val="Calibri"/>
      <family val="2"/>
      <scheme val="minor"/>
    </font>
    <font>
      <vertAlign val="superscript"/>
      <sz val="9"/>
      <color rgb="FF000000"/>
      <name val="Calibri"/>
      <family val="2"/>
      <scheme val="minor"/>
    </font>
    <font>
      <b/>
      <sz val="15"/>
      <name val="Calibri"/>
      <family val="2"/>
      <scheme val="minor"/>
    </font>
    <font>
      <b/>
      <vertAlign val="superscript"/>
      <sz val="12"/>
      <color theme="1"/>
      <name val="Calibri"/>
      <family val="2"/>
      <scheme val="minor"/>
    </font>
    <font>
      <vertAlign val="superscript"/>
      <sz val="12"/>
      <color theme="1"/>
      <name val="Calibri"/>
      <family val="2"/>
      <scheme val="minor"/>
    </font>
    <font>
      <sz val="12"/>
      <color theme="1"/>
      <name val="Arial"/>
      <family val="2"/>
    </font>
    <font>
      <sz val="12"/>
      <color rgb="FF000000"/>
      <name val="Arial"/>
      <family val="2"/>
    </font>
    <font>
      <sz val="12"/>
      <name val="Arial"/>
      <family val="2"/>
    </font>
    <font>
      <sz val="9"/>
      <color theme="1"/>
      <name val="Arial"/>
      <family val="2"/>
    </font>
    <font>
      <sz val="8"/>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s>
  <borders count="43">
    <border>
      <left/>
      <right/>
      <top/>
      <bottom/>
      <diagonal/>
    </border>
    <border>
      <left style="medium">
        <color rgb="FF0070C0"/>
      </left>
      <right style="medium">
        <color rgb="FF0070C0"/>
      </right>
      <top style="medium">
        <color rgb="FF0070C0"/>
      </top>
      <bottom style="medium">
        <color rgb="FF0070C0"/>
      </bottom>
      <diagonal/>
    </border>
    <border>
      <left style="medium">
        <color rgb="FF0070C0"/>
      </left>
      <right/>
      <top style="medium">
        <color rgb="FF0070C0"/>
      </top>
      <bottom/>
      <diagonal/>
    </border>
    <border>
      <left/>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right style="medium">
        <color rgb="FF0070C0"/>
      </right>
      <top style="medium">
        <color rgb="FF0070C0"/>
      </top>
      <bottom/>
      <diagonal/>
    </border>
    <border>
      <left style="medium">
        <color rgb="FF0070C0"/>
      </left>
      <right style="medium">
        <color rgb="FF0070C0"/>
      </right>
      <top style="medium">
        <color rgb="FF0070C0"/>
      </top>
      <bottom/>
      <diagonal/>
    </border>
    <border>
      <left style="medium">
        <color rgb="FF0070C0"/>
      </left>
      <right style="medium">
        <color rgb="FF0070C0"/>
      </right>
      <top/>
      <bottom/>
      <diagonal/>
    </border>
    <border>
      <left/>
      <right/>
      <top style="medium">
        <color rgb="FF4472C4"/>
      </top>
      <bottom/>
      <diagonal/>
    </border>
    <border>
      <left/>
      <right/>
      <top/>
      <bottom style="medium">
        <color rgb="FF4472C4"/>
      </bottom>
      <diagonal/>
    </border>
    <border>
      <left/>
      <right/>
      <top style="medium">
        <color rgb="FF4472C4"/>
      </top>
      <bottom style="medium">
        <color rgb="FF4472C4"/>
      </bottom>
      <diagonal/>
    </border>
    <border>
      <left/>
      <right style="medium">
        <color rgb="FF0070C0"/>
      </right>
      <top/>
      <bottom style="medium">
        <color rgb="FF4472C4"/>
      </bottom>
      <diagonal/>
    </border>
    <border>
      <left/>
      <right style="medium">
        <color rgb="FF0070C0"/>
      </right>
      <top style="medium">
        <color rgb="FF4472C4"/>
      </top>
      <bottom style="medium">
        <color rgb="FF4472C4"/>
      </bottom>
      <diagonal/>
    </border>
    <border>
      <left/>
      <right style="medium">
        <color rgb="FF0070C0"/>
      </right>
      <top style="medium">
        <color rgb="FF4472C4"/>
      </top>
      <bottom/>
      <diagonal/>
    </border>
    <border>
      <left style="medium">
        <color rgb="FF0070C0"/>
      </left>
      <right style="medium">
        <color rgb="FF0070C0"/>
      </right>
      <top/>
      <bottom style="medium">
        <color rgb="FF4472C4"/>
      </bottom>
      <diagonal/>
    </border>
    <border>
      <left style="medium">
        <color theme="4"/>
      </left>
      <right style="medium">
        <color rgb="FF0070C0"/>
      </right>
      <top style="medium">
        <color theme="4"/>
      </top>
      <bottom/>
      <diagonal/>
    </border>
    <border>
      <left style="medium">
        <color rgb="FF0070C0"/>
      </left>
      <right/>
      <top style="medium">
        <color theme="4"/>
      </top>
      <bottom/>
      <diagonal/>
    </border>
    <border>
      <left/>
      <right/>
      <top style="medium">
        <color theme="4"/>
      </top>
      <bottom/>
      <diagonal/>
    </border>
    <border>
      <left style="medium">
        <color theme="4"/>
      </left>
      <right style="medium">
        <color rgb="FF0070C0"/>
      </right>
      <top/>
      <bottom/>
      <diagonal/>
    </border>
    <border>
      <left/>
      <right style="medium">
        <color theme="4"/>
      </right>
      <top/>
      <bottom style="medium">
        <color rgb="FF0070C0"/>
      </bottom>
      <diagonal/>
    </border>
    <border>
      <left/>
      <right style="medium">
        <color theme="4"/>
      </right>
      <top style="medium">
        <color rgb="FF0070C0"/>
      </top>
      <bottom style="medium">
        <color rgb="FF0070C0"/>
      </bottom>
      <diagonal/>
    </border>
    <border>
      <left/>
      <right style="medium">
        <color theme="4"/>
      </right>
      <top style="medium">
        <color rgb="FF0070C0"/>
      </top>
      <bottom/>
      <diagonal/>
    </border>
    <border>
      <left style="medium">
        <color theme="4"/>
      </left>
      <right style="medium">
        <color rgb="FF0070C0"/>
      </right>
      <top/>
      <bottom style="medium">
        <color rgb="FF0070C0"/>
      </bottom>
      <diagonal/>
    </border>
    <border>
      <left/>
      <right style="medium">
        <color theme="4"/>
      </right>
      <top/>
      <bottom/>
      <diagonal/>
    </border>
    <border>
      <left style="medium">
        <color theme="4"/>
      </left>
      <right/>
      <top style="medium">
        <color rgb="FF0070C0"/>
      </top>
      <bottom style="medium">
        <color rgb="FF0070C0"/>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rgb="FF0070C0"/>
      </left>
      <right/>
      <top/>
      <bottom style="medium">
        <color rgb="FF4472C4"/>
      </bottom>
      <diagonal/>
    </border>
    <border>
      <left style="medium">
        <color rgb="FF0070C0"/>
      </left>
      <right/>
      <top style="medium">
        <color rgb="FF4472C4"/>
      </top>
      <bottom/>
      <diagonal/>
    </border>
    <border>
      <left style="medium">
        <color rgb="FF0070C0"/>
      </left>
      <right/>
      <top/>
      <bottom style="medium">
        <color theme="4"/>
      </bottom>
      <diagonal/>
    </border>
    <border>
      <left/>
      <right style="medium">
        <color rgb="FF0070C0"/>
      </right>
      <top/>
      <bottom style="medium">
        <color theme="4"/>
      </bottom>
      <diagonal/>
    </border>
    <border>
      <left/>
      <right/>
      <top style="medium">
        <color theme="4"/>
      </top>
      <bottom style="medium">
        <color theme="4"/>
      </bottom>
      <diagonal/>
    </border>
    <border>
      <left style="medium">
        <color rgb="FF0070C0"/>
      </left>
      <right/>
      <top style="medium">
        <color theme="4"/>
      </top>
      <bottom style="medium">
        <color theme="4"/>
      </bottom>
      <diagonal/>
    </border>
    <border>
      <left style="medium">
        <color theme="4"/>
      </left>
      <right style="medium">
        <color rgb="FF0070C0"/>
      </right>
      <top/>
      <bottom style="medium">
        <color theme="4"/>
      </bottom>
      <diagonal/>
    </border>
  </borders>
  <cellStyleXfs count="4">
    <xf numFmtId="0" fontId="0" fillId="0" borderId="0"/>
    <xf numFmtId="9" fontId="17" fillId="0" borderId="0" applyFont="0" applyFill="0" applyBorder="0" applyAlignment="0" applyProtection="0"/>
    <xf numFmtId="0" fontId="22" fillId="0" borderId="0" applyNumberFormat="0" applyFill="0" applyBorder="0" applyAlignment="0" applyProtection="0"/>
    <xf numFmtId="43" fontId="17" fillId="0" borderId="0" applyFont="0" applyFill="0" applyBorder="0" applyAlignment="0" applyProtection="0"/>
  </cellStyleXfs>
  <cellXfs count="35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5" fillId="0" borderId="0" xfId="0" applyFont="1" applyAlignment="1">
      <alignment vertical="center"/>
    </xf>
    <xf numFmtId="0" fontId="3"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justify" vertical="center"/>
    </xf>
    <xf numFmtId="0" fontId="6" fillId="0" borderId="0" xfId="0" applyFont="1" applyAlignment="1">
      <alignment horizontal="left" vertical="center" wrapText="1"/>
    </xf>
    <xf numFmtId="3" fontId="8" fillId="0" borderId="0" xfId="0" applyNumberFormat="1" applyFont="1" applyAlignment="1">
      <alignment horizontal="center" vertical="center" wrapText="1"/>
    </xf>
    <xf numFmtId="3" fontId="8" fillId="0" borderId="0" xfId="0" applyNumberFormat="1" applyFont="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xf>
    <xf numFmtId="3" fontId="8" fillId="0" borderId="5" xfId="0" applyNumberFormat="1" applyFont="1" applyBorder="1" applyAlignment="1">
      <alignment horizontal="center" vertical="center"/>
    </xf>
    <xf numFmtId="0" fontId="7" fillId="0" borderId="6" xfId="0" applyFont="1" applyBorder="1" applyAlignment="1">
      <alignment horizontal="center" vertical="center"/>
    </xf>
    <xf numFmtId="3" fontId="7" fillId="0" borderId="7" xfId="0" applyNumberFormat="1" applyFont="1" applyBorder="1" applyAlignment="1">
      <alignment horizontal="center" vertical="center" wrapText="1"/>
    </xf>
    <xf numFmtId="0" fontId="7" fillId="0" borderId="10" xfId="0" applyFont="1" applyBorder="1" applyAlignment="1">
      <alignment horizontal="center" vertical="center"/>
    </xf>
    <xf numFmtId="0" fontId="14" fillId="0" borderId="11" xfId="0" applyFont="1" applyBorder="1" applyAlignment="1">
      <alignment horizontal="left" vertical="center"/>
    </xf>
    <xf numFmtId="3" fontId="7" fillId="0" borderId="11" xfId="0" applyNumberFormat="1" applyFont="1" applyBorder="1" applyAlignment="1">
      <alignment horizontal="center" vertical="center" wrapText="1"/>
    </xf>
    <xf numFmtId="0" fontId="6" fillId="0" borderId="7" xfId="0" applyFont="1" applyBorder="1" applyAlignment="1">
      <alignment horizontal="left" vertical="center" wrapText="1"/>
    </xf>
    <xf numFmtId="167" fontId="8" fillId="0" borderId="0" xfId="0" applyNumberFormat="1" applyFont="1" applyAlignment="1">
      <alignment horizontal="center" vertical="center"/>
    </xf>
    <xf numFmtId="167" fontId="8" fillId="0" borderId="7" xfId="0" applyNumberFormat="1" applyFont="1" applyBorder="1" applyAlignment="1">
      <alignment horizontal="center" vertical="center"/>
    </xf>
    <xf numFmtId="0" fontId="8" fillId="0" borderId="15" xfId="0" applyFont="1" applyBorder="1" applyAlignment="1">
      <alignment horizontal="center" vertical="center"/>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0" fillId="0" borderId="0" xfId="0" applyAlignment="1">
      <alignment horizontal="centerContinuous"/>
    </xf>
    <xf numFmtId="0" fontId="3" fillId="0" borderId="0" xfId="0" applyFont="1" applyAlignment="1">
      <alignment horizontal="centerContinuous" vertical="center"/>
    </xf>
    <xf numFmtId="0" fontId="8" fillId="0" borderId="0" xfId="0" applyFont="1" applyAlignment="1">
      <alignment horizontal="center" vertical="center" wrapText="1"/>
    </xf>
    <xf numFmtId="3" fontId="7" fillId="0" borderId="7" xfId="0" applyNumberFormat="1" applyFont="1" applyBorder="1" applyAlignment="1">
      <alignment horizontal="center" vertical="center"/>
    </xf>
    <xf numFmtId="3" fontId="7" fillId="0" borderId="11" xfId="0" applyNumberFormat="1" applyFont="1" applyBorder="1" applyAlignment="1">
      <alignment horizontal="center" vertical="center"/>
    </xf>
    <xf numFmtId="0" fontId="10" fillId="0" borderId="11" xfId="0" applyFont="1" applyBorder="1" applyAlignment="1">
      <alignment horizontal="left" vertical="center"/>
    </xf>
    <xf numFmtId="0" fontId="10" fillId="0" borderId="12" xfId="0" applyFont="1" applyBorder="1" applyAlignment="1">
      <alignment horizontal="left" vertical="center"/>
    </xf>
    <xf numFmtId="0" fontId="2" fillId="0" borderId="0" xfId="0" applyFont="1" applyAlignment="1">
      <alignment horizontal="centerContinuous" vertical="center"/>
    </xf>
    <xf numFmtId="0" fontId="4" fillId="0" borderId="0" xfId="0" applyFont="1" applyAlignment="1">
      <alignment horizontal="centerContinuous" vertical="center"/>
    </xf>
    <xf numFmtId="0" fontId="20" fillId="0" borderId="0" xfId="0" applyFont="1" applyAlignment="1">
      <alignment horizontal="centerContinuous"/>
    </xf>
    <xf numFmtId="165" fontId="8" fillId="0" borderId="0" xfId="0" applyNumberFormat="1" applyFont="1" applyAlignment="1">
      <alignment horizontal="center" vertical="center"/>
    </xf>
    <xf numFmtId="165" fontId="8" fillId="0" borderId="5" xfId="0" applyNumberFormat="1" applyFont="1" applyBorder="1" applyAlignment="1">
      <alignment horizontal="center" vertical="center"/>
    </xf>
    <xf numFmtId="0" fontId="8" fillId="0" borderId="14" xfId="0" applyFont="1" applyBorder="1" applyAlignment="1">
      <alignment horizontal="center" vertical="center"/>
    </xf>
    <xf numFmtId="165" fontId="7" fillId="0" borderId="7" xfId="0" applyNumberFormat="1" applyFont="1" applyBorder="1" applyAlignment="1">
      <alignment horizontal="center" vertical="center"/>
    </xf>
    <xf numFmtId="165" fontId="7" fillId="0" borderId="8" xfId="0" applyNumberFormat="1" applyFont="1" applyBorder="1" applyAlignment="1">
      <alignment horizontal="center" vertical="center"/>
    </xf>
    <xf numFmtId="0" fontId="3" fillId="0" borderId="0" xfId="0" applyFont="1" applyAlignment="1">
      <alignment horizontal="centerContinuous"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8" fillId="2" borderId="5" xfId="0" applyFont="1" applyFill="1" applyBorder="1" applyAlignment="1">
      <alignment horizontal="center" vertical="center"/>
    </xf>
    <xf numFmtId="0" fontId="11" fillId="2" borderId="0" xfId="0" applyFont="1" applyFill="1" applyAlignment="1">
      <alignment horizontal="center" vertical="center" wrapText="1"/>
    </xf>
    <xf numFmtId="0" fontId="8"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15" xfId="0" applyFont="1" applyFill="1" applyBorder="1" applyAlignment="1">
      <alignment horizontal="center" vertical="center"/>
    </xf>
    <xf numFmtId="0" fontId="21" fillId="0" borderId="0" xfId="0" applyFont="1" applyAlignment="1">
      <alignment horizontal="centerContinuous" vertical="center" wrapText="1"/>
    </xf>
    <xf numFmtId="0" fontId="7" fillId="2" borderId="12" xfId="0" applyFont="1" applyFill="1" applyBorder="1" applyAlignment="1">
      <alignment horizontal="center" vertical="center"/>
    </xf>
    <xf numFmtId="0" fontId="2" fillId="0" borderId="2" xfId="0" applyFont="1" applyBorder="1" applyAlignment="1">
      <alignment vertical="center"/>
    </xf>
    <xf numFmtId="167" fontId="8" fillId="0" borderId="5" xfId="0" applyNumberFormat="1" applyFont="1" applyBorder="1" applyAlignment="1">
      <alignment horizontal="center" vertical="center"/>
    </xf>
    <xf numFmtId="0" fontId="8" fillId="0" borderId="10" xfId="0" applyFont="1" applyBorder="1" applyAlignment="1">
      <alignment horizontal="center" vertical="center" wrapText="1"/>
    </xf>
    <xf numFmtId="167" fontId="7" fillId="0" borderId="11" xfId="0" applyNumberFormat="1" applyFont="1" applyBorder="1" applyAlignment="1">
      <alignment horizontal="center" vertical="center"/>
    </xf>
    <xf numFmtId="167" fontId="7" fillId="0" borderId="12" xfId="0" applyNumberFormat="1" applyFont="1" applyBorder="1" applyAlignment="1">
      <alignment horizontal="center" vertical="center"/>
    </xf>
    <xf numFmtId="0" fontId="18" fillId="0" borderId="0" xfId="0" applyFont="1" applyAlignment="1">
      <alignment vertical="center"/>
    </xf>
    <xf numFmtId="0" fontId="5" fillId="0" borderId="0" xfId="0" applyFont="1" applyAlignment="1">
      <alignment horizontal="centerContinuous" vertical="center"/>
    </xf>
    <xf numFmtId="0" fontId="0" fillId="0" borderId="0" xfId="0" applyAlignment="1">
      <alignment horizontal="centerContinuous" wrapText="1"/>
    </xf>
    <xf numFmtId="0" fontId="8" fillId="0" borderId="16" xfId="0" applyFont="1" applyBorder="1" applyAlignment="1">
      <alignment horizontal="center" vertical="center" wrapText="1"/>
    </xf>
    <xf numFmtId="0" fontId="8" fillId="0" borderId="16" xfId="0" applyFont="1" applyBorder="1" applyAlignment="1">
      <alignment horizontal="center" vertical="center"/>
    </xf>
    <xf numFmtId="3" fontId="8" fillId="0" borderId="16" xfId="0" applyNumberFormat="1" applyFont="1" applyBorder="1" applyAlignment="1">
      <alignment horizontal="center" vertical="center" wrapText="1"/>
    </xf>
    <xf numFmtId="3" fontId="8" fillId="0" borderId="16" xfId="0" applyNumberFormat="1" applyFont="1" applyBorder="1" applyAlignment="1">
      <alignment horizontal="center" vertical="center"/>
    </xf>
    <xf numFmtId="3" fontId="8" fillId="0" borderId="17" xfId="0" applyNumberFormat="1" applyFont="1" applyBorder="1" applyAlignment="1">
      <alignment horizontal="center" vertical="center" wrapText="1"/>
    </xf>
    <xf numFmtId="3" fontId="8" fillId="0" borderId="17" xfId="0" applyNumberFormat="1" applyFont="1" applyBorder="1" applyAlignment="1">
      <alignment horizontal="center" vertical="center"/>
    </xf>
    <xf numFmtId="0" fontId="2" fillId="0" borderId="17" xfId="0" applyFont="1" applyBorder="1" applyAlignment="1">
      <alignment vertical="center"/>
    </xf>
    <xf numFmtId="3" fontId="24" fillId="0" borderId="17" xfId="0" applyNumberFormat="1" applyFont="1" applyBorder="1" applyAlignment="1">
      <alignment horizontal="center" vertical="center" wrapText="1"/>
    </xf>
    <xf numFmtId="3" fontId="24" fillId="0" borderId="17" xfId="0" applyNumberFormat="1" applyFont="1" applyBorder="1" applyAlignment="1">
      <alignment horizontal="center" vertical="center"/>
    </xf>
    <xf numFmtId="167" fontId="8" fillId="0" borderId="16" xfId="0" applyNumberFormat="1" applyFont="1" applyBorder="1" applyAlignment="1">
      <alignment horizontal="center" vertical="center"/>
    </xf>
    <xf numFmtId="167" fontId="8" fillId="0" borderId="17" xfId="0" applyNumberFormat="1" applyFont="1" applyBorder="1" applyAlignment="1">
      <alignment horizontal="center" vertical="center"/>
    </xf>
    <xf numFmtId="3" fontId="8" fillId="0" borderId="21" xfId="0" applyNumberFormat="1" applyFont="1" applyBorder="1" applyAlignment="1">
      <alignment horizontal="center" vertical="center"/>
    </xf>
    <xf numFmtId="3" fontId="8" fillId="0" borderId="19" xfId="0" applyNumberFormat="1" applyFont="1" applyBorder="1" applyAlignment="1">
      <alignment horizontal="center" vertical="center"/>
    </xf>
    <xf numFmtId="3" fontId="24" fillId="0" borderId="19" xfId="0" applyNumberFormat="1" applyFont="1" applyBorder="1" applyAlignment="1">
      <alignment horizontal="center" vertical="center"/>
    </xf>
    <xf numFmtId="3" fontId="24" fillId="0" borderId="7" xfId="0" applyNumberFormat="1" applyFont="1" applyBorder="1" applyAlignment="1">
      <alignment horizontal="center" vertical="center" wrapText="1"/>
    </xf>
    <xf numFmtId="3" fontId="24" fillId="0" borderId="7" xfId="0" applyNumberFormat="1" applyFont="1" applyBorder="1" applyAlignment="1">
      <alignment horizontal="center" vertical="center"/>
    </xf>
    <xf numFmtId="3" fontId="24" fillId="0" borderId="8" xfId="0" applyNumberFormat="1" applyFont="1" applyBorder="1" applyAlignment="1">
      <alignment horizontal="center" vertical="center"/>
    </xf>
    <xf numFmtId="0" fontId="24" fillId="0" borderId="0" xfId="0" applyFont="1" applyAlignment="1">
      <alignment horizontal="center" vertical="center"/>
    </xf>
    <xf numFmtId="3" fontId="24" fillId="0" borderId="0" xfId="0" applyNumberFormat="1" applyFont="1" applyAlignment="1">
      <alignment horizontal="center" vertical="center" wrapText="1"/>
    </xf>
    <xf numFmtId="3" fontId="24" fillId="0" borderId="0" xfId="0" applyNumberFormat="1" applyFont="1" applyAlignment="1">
      <alignment horizontal="center" vertical="center"/>
    </xf>
    <xf numFmtId="0" fontId="24" fillId="0" borderId="0" xfId="0" applyFont="1" applyAlignment="1">
      <alignment horizontal="center" vertical="center" wrapText="1"/>
    </xf>
    <xf numFmtId="0" fontId="8" fillId="0" borderId="22" xfId="0" applyFont="1" applyBorder="1" applyAlignment="1">
      <alignment horizontal="center" vertical="center"/>
    </xf>
    <xf numFmtId="0" fontId="7" fillId="0" borderId="1" xfId="0" applyFont="1" applyBorder="1" applyAlignment="1">
      <alignment horizontal="center" vertical="center"/>
    </xf>
    <xf numFmtId="0" fontId="1" fillId="0" borderId="0" xfId="0" applyFont="1" applyAlignment="1">
      <alignment horizontal="centerContinuous"/>
    </xf>
    <xf numFmtId="0" fontId="9" fillId="0" borderId="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7" fillId="0" borderId="9" xfId="0" applyFont="1" applyBorder="1" applyAlignment="1">
      <alignment horizontal="center" vertical="center"/>
    </xf>
    <xf numFmtId="0" fontId="8" fillId="0" borderId="5" xfId="0" applyFont="1" applyBorder="1" applyAlignment="1">
      <alignment horizontal="center" vertical="center"/>
    </xf>
    <xf numFmtId="0" fontId="2" fillId="0" borderId="7" xfId="0" applyFont="1" applyBorder="1" applyAlignment="1">
      <alignment vertical="center"/>
    </xf>
    <xf numFmtId="0" fontId="2" fillId="0" borderId="8" xfId="0" applyFont="1" applyBorder="1" applyAlignment="1">
      <alignment vertical="center"/>
    </xf>
    <xf numFmtId="0" fontId="7" fillId="0" borderId="22" xfId="0" applyFont="1" applyBorder="1" applyAlignment="1">
      <alignment horizontal="center" vertical="center"/>
    </xf>
    <xf numFmtId="167" fontId="8" fillId="2" borderId="0" xfId="0" applyNumberFormat="1" applyFont="1" applyFill="1" applyAlignment="1">
      <alignment horizontal="center" vertical="center"/>
    </xf>
    <xf numFmtId="167" fontId="7" fillId="2" borderId="11" xfId="0" applyNumberFormat="1" applyFont="1" applyFill="1" applyBorder="1" applyAlignment="1">
      <alignment horizontal="center" vertical="center"/>
    </xf>
    <xf numFmtId="165" fontId="0" fillId="0" borderId="0" xfId="1" applyNumberFormat="1" applyFont="1"/>
    <xf numFmtId="43" fontId="0" fillId="0" borderId="0" xfId="3" applyFont="1"/>
    <xf numFmtId="165" fontId="0" fillId="0" borderId="0" xfId="1" applyNumberFormat="1" applyFont="1" applyAlignment="1">
      <alignment horizontal="center"/>
    </xf>
    <xf numFmtId="167" fontId="8" fillId="2" borderId="3" xfId="0" applyNumberFormat="1" applyFont="1" applyFill="1" applyBorder="1" applyAlignment="1">
      <alignment horizontal="center" vertical="center"/>
    </xf>
    <xf numFmtId="167" fontId="2" fillId="0" borderId="11" xfId="0" applyNumberFormat="1" applyFont="1" applyBorder="1"/>
    <xf numFmtId="167" fontId="2" fillId="0" borderId="12" xfId="0" applyNumberFormat="1" applyFont="1" applyBorder="1"/>
    <xf numFmtId="0" fontId="16" fillId="0" borderId="0" xfId="0" applyFont="1" applyAlignment="1">
      <alignment horizontal="justify" vertical="center" wrapText="1"/>
    </xf>
    <xf numFmtId="3" fontId="7" fillId="0" borderId="12" xfId="0" applyNumberFormat="1" applyFont="1" applyBorder="1" applyAlignment="1">
      <alignment horizontal="center" vertical="center"/>
    </xf>
    <xf numFmtId="3" fontId="7" fillId="0" borderId="8" xfId="0" applyNumberFormat="1" applyFont="1" applyBorder="1" applyAlignment="1">
      <alignment horizontal="center" vertical="center"/>
    </xf>
    <xf numFmtId="0" fontId="0" fillId="0" borderId="0" xfId="0" applyAlignment="1">
      <alignment horizontal="centerContinuous" vertical="center"/>
    </xf>
    <xf numFmtId="0" fontId="2" fillId="0" borderId="0" xfId="0" applyFont="1" applyAlignment="1">
      <alignment horizontal="centerContinuous"/>
    </xf>
    <xf numFmtId="0" fontId="3" fillId="0" borderId="0" xfId="0" applyFont="1" applyAlignment="1">
      <alignment horizontal="centerContinuous" wrapText="1"/>
    </xf>
    <xf numFmtId="0" fontId="2" fillId="0" borderId="0" xfId="0" applyFont="1" applyAlignment="1">
      <alignment vertical="center"/>
    </xf>
    <xf numFmtId="164" fontId="16" fillId="0" borderId="4" xfId="0" applyNumberFormat="1" applyFont="1" applyBorder="1" applyAlignment="1">
      <alignment horizontal="center" vertical="center"/>
    </xf>
    <xf numFmtId="165" fontId="16" fillId="0" borderId="5" xfId="0" applyNumberFormat="1" applyFont="1" applyBorder="1" applyAlignment="1">
      <alignment horizontal="center" vertical="center"/>
    </xf>
    <xf numFmtId="0" fontId="16" fillId="0" borderId="10" xfId="0" applyFont="1" applyBorder="1" applyAlignment="1">
      <alignment horizontal="center" vertical="center" wrapText="1"/>
    </xf>
    <xf numFmtId="0" fontId="16" fillId="0" borderId="12" xfId="0" applyFont="1" applyBorder="1" applyAlignment="1">
      <alignment horizontal="center" vertical="center" wrapText="1"/>
    </xf>
    <xf numFmtId="164" fontId="16" fillId="0" borderId="10" xfId="0" applyNumberFormat="1" applyFont="1" applyBorder="1" applyAlignment="1">
      <alignment horizontal="center" vertical="center"/>
    </xf>
    <xf numFmtId="165" fontId="16" fillId="0" borderId="12" xfId="0" applyNumberFormat="1" applyFont="1" applyBorder="1" applyAlignment="1">
      <alignment horizontal="center" vertical="center"/>
    </xf>
    <xf numFmtId="0" fontId="16" fillId="0" borderId="1" xfId="0" applyFont="1" applyBorder="1" applyAlignment="1">
      <alignment horizontal="center" vertical="center" wrapText="1"/>
    </xf>
    <xf numFmtId="0" fontId="0" fillId="0" borderId="15" xfId="0" applyBorder="1" applyAlignment="1">
      <alignment horizontal="center" vertical="center"/>
    </xf>
    <xf numFmtId="0" fontId="1" fillId="0" borderId="1" xfId="0" applyFont="1" applyBorder="1" applyAlignment="1">
      <alignment horizontal="center" vertical="center"/>
    </xf>
    <xf numFmtId="0" fontId="20" fillId="0" borderId="0" xfId="0" applyFont="1" applyAlignment="1">
      <alignment horizontal="centerContinuous" vertical="center"/>
    </xf>
    <xf numFmtId="0" fontId="25" fillId="0" borderId="0" xfId="0" applyFont="1" applyAlignment="1">
      <alignment horizontal="centerContinuous" vertical="center" wrapText="1"/>
    </xf>
    <xf numFmtId="0" fontId="20" fillId="0" borderId="0" xfId="0" applyFont="1" applyAlignment="1">
      <alignment horizontal="center" vertical="center"/>
    </xf>
    <xf numFmtId="0" fontId="0" fillId="0" borderId="0" xfId="0" applyAlignment="1">
      <alignment wrapText="1"/>
    </xf>
    <xf numFmtId="0" fontId="8" fillId="0" borderId="4" xfId="0" applyFont="1" applyBorder="1" applyAlignment="1">
      <alignment horizontal="center" vertical="center" wrapText="1"/>
    </xf>
    <xf numFmtId="0" fontId="6" fillId="0" borderId="4" xfId="0" applyFont="1" applyBorder="1" applyAlignment="1">
      <alignment horizontal="left" vertical="center" wrapText="1"/>
    </xf>
    <xf numFmtId="0" fontId="14" fillId="0" borderId="10" xfId="0" applyFont="1" applyBorder="1" applyAlignment="1">
      <alignment horizontal="left" vertical="center"/>
    </xf>
    <xf numFmtId="167" fontId="7" fillId="0" borderId="7" xfId="0" applyNumberFormat="1" applyFont="1" applyBorder="1" applyAlignment="1">
      <alignment horizontal="center" vertical="center"/>
    </xf>
    <xf numFmtId="166" fontId="7" fillId="0" borderId="6" xfId="0" applyNumberFormat="1" applyFont="1" applyBorder="1" applyAlignment="1">
      <alignment horizontal="center" vertical="center"/>
    </xf>
    <xf numFmtId="167" fontId="8" fillId="0" borderId="4" xfId="0" applyNumberFormat="1" applyFont="1" applyBorder="1" applyAlignment="1">
      <alignment horizontal="center" vertical="center"/>
    </xf>
    <xf numFmtId="164" fontId="26" fillId="0" borderId="4" xfId="0" applyNumberFormat="1" applyFont="1" applyBorder="1" applyAlignment="1">
      <alignment horizontal="center" vertical="center"/>
    </xf>
    <xf numFmtId="164" fontId="26" fillId="0" borderId="0" xfId="0" applyNumberFormat="1" applyFont="1" applyAlignment="1">
      <alignment horizontal="center" vertical="center"/>
    </xf>
    <xf numFmtId="1" fontId="8" fillId="2" borderId="5" xfId="0" applyNumberFormat="1" applyFont="1" applyFill="1" applyBorder="1" applyAlignment="1">
      <alignment horizontal="center" vertical="center"/>
    </xf>
    <xf numFmtId="166" fontId="29" fillId="0" borderId="0" xfId="0" applyNumberFormat="1" applyFont="1"/>
    <xf numFmtId="166" fontId="30" fillId="0" borderId="0" xfId="0" applyNumberFormat="1" applyFont="1"/>
    <xf numFmtId="166" fontId="24" fillId="0" borderId="7" xfId="0" applyNumberFormat="1" applyFont="1" applyBorder="1" applyAlignment="1">
      <alignment horizontal="center" vertical="center"/>
    </xf>
    <xf numFmtId="166" fontId="8" fillId="0" borderId="17" xfId="0" applyNumberFormat="1" applyFont="1" applyBorder="1" applyAlignment="1">
      <alignment horizontal="center" vertical="center"/>
    </xf>
    <xf numFmtId="0" fontId="8" fillId="0" borderId="9" xfId="0" applyFont="1" applyBorder="1" applyAlignment="1">
      <alignment horizontal="center" vertical="center"/>
    </xf>
    <xf numFmtId="3" fontId="0" fillId="0" borderId="0" xfId="0" applyNumberFormat="1"/>
    <xf numFmtId="9" fontId="0" fillId="0" borderId="0" xfId="1" applyFont="1"/>
    <xf numFmtId="166" fontId="8" fillId="0" borderId="4" xfId="0" applyNumberFormat="1" applyFont="1" applyBorder="1" applyAlignment="1">
      <alignment horizontal="center" vertical="center"/>
    </xf>
    <xf numFmtId="168" fontId="0" fillId="0" borderId="0" xfId="0" applyNumberFormat="1"/>
    <xf numFmtId="0" fontId="8" fillId="0" borderId="26" xfId="0" applyFont="1" applyBorder="1" applyAlignment="1">
      <alignment horizontal="center" vertical="center"/>
    </xf>
    <xf numFmtId="3" fontId="8" fillId="0" borderId="31" xfId="0" applyNumberFormat="1" applyFont="1" applyBorder="1" applyAlignment="1">
      <alignment horizontal="center" vertical="center"/>
    </xf>
    <xf numFmtId="0" fontId="8" fillId="0" borderId="30" xfId="0" applyFont="1" applyBorder="1" applyAlignment="1">
      <alignment horizontal="center" vertical="center"/>
    </xf>
    <xf numFmtId="3" fontId="8" fillId="0" borderId="7" xfId="0" applyNumberFormat="1" applyFont="1" applyBorder="1" applyAlignment="1">
      <alignment horizontal="center" vertical="center" wrapText="1"/>
    </xf>
    <xf numFmtId="3" fontId="8" fillId="0" borderId="7" xfId="0" applyNumberFormat="1" applyFont="1" applyBorder="1" applyAlignment="1">
      <alignment horizontal="center" vertical="center"/>
    </xf>
    <xf numFmtId="3" fontId="8" fillId="0" borderId="27" xfId="0" applyNumberFormat="1" applyFont="1" applyBorder="1" applyAlignment="1">
      <alignment horizontal="center" vertical="center"/>
    </xf>
    <xf numFmtId="0" fontId="7" fillId="0" borderId="32" xfId="0" applyFont="1" applyBorder="1" applyAlignment="1">
      <alignment horizontal="center" vertical="center"/>
    </xf>
    <xf numFmtId="3" fontId="7" fillId="0" borderId="28" xfId="0" applyNumberFormat="1" applyFont="1" applyBorder="1" applyAlignment="1">
      <alignment horizontal="center" vertical="center"/>
    </xf>
    <xf numFmtId="0" fontId="7" fillId="0" borderId="33" xfId="0" applyFont="1" applyBorder="1" applyAlignment="1">
      <alignment horizontal="center" vertical="center"/>
    </xf>
    <xf numFmtId="3" fontId="7" fillId="0" borderId="34" xfId="0" applyNumberFormat="1" applyFont="1" applyBorder="1" applyAlignment="1">
      <alignment horizontal="center" vertical="center" wrapText="1"/>
    </xf>
    <xf numFmtId="3" fontId="7" fillId="0" borderId="35" xfId="0" applyNumberFormat="1" applyFont="1" applyBorder="1" applyAlignment="1">
      <alignment horizontal="center" vertical="center"/>
    </xf>
    <xf numFmtId="0" fontId="3" fillId="0" borderId="0" xfId="0" applyFont="1" applyAlignment="1">
      <alignment horizontal="left" vertical="center" indent="2"/>
    </xf>
    <xf numFmtId="166" fontId="8" fillId="0" borderId="0" xfId="0" applyNumberFormat="1" applyFont="1" applyAlignment="1">
      <alignment horizontal="center" vertical="center"/>
    </xf>
    <xf numFmtId="3" fontId="27" fillId="0" borderId="4" xfId="0" applyNumberFormat="1" applyFont="1" applyBorder="1" applyAlignment="1">
      <alignment horizontal="center" vertical="center"/>
    </xf>
    <xf numFmtId="3" fontId="7" fillId="0" borderId="34" xfId="0" applyNumberFormat="1" applyFont="1" applyBorder="1" applyAlignment="1">
      <alignment horizontal="center" wrapText="1"/>
    </xf>
    <xf numFmtId="3" fontId="7" fillId="0" borderId="11" xfId="0" applyNumberFormat="1" applyFont="1" applyBorder="1" applyAlignment="1">
      <alignment horizontal="center" wrapText="1"/>
    </xf>
    <xf numFmtId="3" fontId="28" fillId="0" borderId="4" xfId="0" applyNumberFormat="1" applyFont="1" applyBorder="1" applyAlignment="1">
      <alignment horizontal="center" vertical="center"/>
    </xf>
    <xf numFmtId="3" fontId="27" fillId="0" borderId="0" xfId="0" applyNumberFormat="1" applyFont="1" applyAlignment="1">
      <alignment horizontal="center" vertical="center"/>
    </xf>
    <xf numFmtId="3" fontId="28" fillId="0" borderId="0" xfId="0" applyNumberFormat="1" applyFont="1" applyAlignment="1">
      <alignment horizontal="center" vertical="center"/>
    </xf>
    <xf numFmtId="167" fontId="7" fillId="0" borderId="34" xfId="0" applyNumberFormat="1" applyFont="1" applyBorder="1" applyAlignment="1">
      <alignment horizontal="center" vertical="center"/>
    </xf>
    <xf numFmtId="2" fontId="0" fillId="0" borderId="0" xfId="1" applyNumberFormat="1" applyFont="1"/>
    <xf numFmtId="167" fontId="7" fillId="0" borderId="6" xfId="0" applyNumberFormat="1" applyFont="1" applyBorder="1" applyAlignment="1">
      <alignment horizontal="center" vertical="center"/>
    </xf>
    <xf numFmtId="0" fontId="0" fillId="0" borderId="3" xfId="0" applyBorder="1"/>
    <xf numFmtId="2" fontId="2" fillId="0" borderId="0" xfId="0" applyNumberFormat="1" applyFont="1" applyAlignment="1">
      <alignment vertical="center"/>
    </xf>
    <xf numFmtId="9" fontId="2" fillId="0" borderId="0" xfId="1" applyFont="1" applyAlignment="1">
      <alignment vertical="center"/>
    </xf>
    <xf numFmtId="167" fontId="0" fillId="0" borderId="0" xfId="0" applyNumberFormat="1"/>
    <xf numFmtId="0" fontId="1" fillId="0" borderId="0" xfId="0" applyFont="1" applyAlignment="1">
      <alignment horizontal="center" vertical="center"/>
    </xf>
    <xf numFmtId="0" fontId="3" fillId="0" borderId="0" xfId="0" applyFont="1" applyAlignment="1">
      <alignment horizontal="left" vertical="center" indent="3"/>
    </xf>
    <xf numFmtId="0" fontId="0" fillId="0" borderId="4" xfId="0" applyBorder="1"/>
    <xf numFmtId="3" fontId="30" fillId="0" borderId="0" xfId="0" applyNumberFormat="1" applyFont="1"/>
    <xf numFmtId="3" fontId="29" fillId="0" borderId="0" xfId="0" applyNumberFormat="1" applyFont="1"/>
    <xf numFmtId="0" fontId="19" fillId="0" borderId="0" xfId="0" applyFont="1" applyAlignment="1">
      <alignment vertical="center"/>
    </xf>
    <xf numFmtId="0" fontId="12" fillId="2" borderId="5" xfId="0" applyFont="1" applyFill="1" applyBorder="1" applyAlignment="1">
      <alignment horizontal="center" vertical="center" wrapText="1"/>
    </xf>
    <xf numFmtId="0" fontId="8" fillId="0" borderId="2" xfId="0" applyFont="1" applyBorder="1" applyAlignment="1">
      <alignment horizontal="center" vertical="center" wrapText="1"/>
    </xf>
    <xf numFmtId="167" fontId="8" fillId="2" borderId="13" xfId="0" applyNumberFormat="1" applyFont="1" applyFill="1" applyBorder="1" applyAlignment="1">
      <alignment horizontal="center" vertical="center"/>
    </xf>
    <xf numFmtId="167" fontId="8" fillId="2" borderId="5" xfId="0" applyNumberFormat="1" applyFont="1" applyFill="1" applyBorder="1" applyAlignment="1">
      <alignment horizontal="center" vertical="center"/>
    </xf>
    <xf numFmtId="167" fontId="7" fillId="2" borderId="12" xfId="0" applyNumberFormat="1" applyFont="1" applyFill="1" applyBorder="1" applyAlignment="1">
      <alignment horizontal="center" vertical="center"/>
    </xf>
    <xf numFmtId="0" fontId="11" fillId="2" borderId="4" xfId="0" applyFont="1" applyFill="1" applyBorder="1" applyAlignment="1">
      <alignment horizontal="center" vertical="center" wrapText="1"/>
    </xf>
    <xf numFmtId="167" fontId="8" fillId="2" borderId="2" xfId="0" applyNumberFormat="1" applyFont="1" applyFill="1" applyBorder="1" applyAlignment="1">
      <alignment horizontal="center" vertical="center"/>
    </xf>
    <xf numFmtId="167" fontId="8" fillId="2" borderId="4" xfId="0" applyNumberFormat="1" applyFont="1" applyFill="1" applyBorder="1" applyAlignment="1">
      <alignment horizontal="center" vertical="center"/>
    </xf>
    <xf numFmtId="167" fontId="7" fillId="2" borderId="10" xfId="0" applyNumberFormat="1" applyFont="1" applyFill="1" applyBorder="1" applyAlignment="1">
      <alignment horizontal="center" vertical="center"/>
    </xf>
    <xf numFmtId="167" fontId="7" fillId="0" borderId="10" xfId="0" applyNumberFormat="1" applyFont="1" applyBorder="1" applyAlignment="1">
      <alignment horizontal="center" vertical="center"/>
    </xf>
    <xf numFmtId="167" fontId="8" fillId="0" borderId="6" xfId="0" applyNumberFormat="1" applyFont="1" applyBorder="1" applyAlignment="1">
      <alignment horizontal="center" vertical="center"/>
    </xf>
    <xf numFmtId="3" fontId="7" fillId="0" borderId="12" xfId="0" applyNumberFormat="1" applyFont="1" applyBorder="1" applyAlignment="1">
      <alignment horizontal="center" vertical="center" wrapText="1"/>
    </xf>
    <xf numFmtId="3" fontId="7" fillId="0" borderId="8" xfId="0" applyNumberFormat="1" applyFont="1" applyBorder="1" applyAlignment="1">
      <alignment horizontal="center" vertical="center" wrapText="1"/>
    </xf>
    <xf numFmtId="0" fontId="8" fillId="0" borderId="37" xfId="0" applyFont="1" applyBorder="1" applyAlignment="1">
      <alignment horizontal="center" vertical="center" wrapText="1"/>
    </xf>
    <xf numFmtId="0" fontId="6" fillId="0" borderId="6" xfId="0" applyFont="1" applyBorder="1" applyAlignment="1">
      <alignment horizontal="left" vertical="center" wrapText="1"/>
    </xf>
    <xf numFmtId="0" fontId="8" fillId="0" borderId="37" xfId="0" applyFont="1" applyBorder="1" applyAlignment="1">
      <alignment horizontal="center" vertical="center"/>
    </xf>
    <xf numFmtId="166" fontId="8" fillId="0" borderId="36" xfId="0" applyNumberFormat="1" applyFont="1" applyBorder="1" applyAlignment="1">
      <alignment horizontal="center" vertical="center"/>
    </xf>
    <xf numFmtId="0" fontId="2" fillId="0" borderId="36" xfId="0" applyFont="1" applyBorder="1" applyAlignment="1">
      <alignment vertical="center"/>
    </xf>
    <xf numFmtId="166" fontId="24" fillId="0" borderId="6" xfId="0" applyNumberFormat="1" applyFont="1" applyBorder="1" applyAlignment="1">
      <alignment horizontal="center" vertical="center"/>
    </xf>
    <xf numFmtId="0" fontId="8" fillId="0" borderId="2" xfId="0" applyFont="1" applyBorder="1" applyAlignment="1">
      <alignment horizontal="center" vertical="center"/>
    </xf>
    <xf numFmtId="0" fontId="8" fillId="0" borderId="36" xfId="0" applyFont="1" applyBorder="1" applyAlignment="1">
      <alignment horizontal="center" vertical="center"/>
    </xf>
    <xf numFmtId="0" fontId="7" fillId="0" borderId="36" xfId="0" applyFont="1" applyBorder="1" applyAlignment="1">
      <alignment horizontal="center" vertical="center"/>
    </xf>
    <xf numFmtId="167" fontId="8" fillId="0" borderId="37" xfId="0" applyNumberFormat="1" applyFont="1" applyBorder="1" applyAlignment="1">
      <alignment horizontal="center" vertical="center"/>
    </xf>
    <xf numFmtId="167" fontId="8" fillId="0" borderId="36" xfId="0" applyNumberFormat="1" applyFont="1" applyBorder="1" applyAlignment="1">
      <alignment horizontal="center" vertical="center"/>
    </xf>
    <xf numFmtId="3" fontId="8" fillId="0" borderId="8" xfId="0" applyNumberFormat="1" applyFont="1" applyBorder="1" applyAlignment="1">
      <alignment horizontal="center" vertical="center"/>
    </xf>
    <xf numFmtId="3" fontId="7" fillId="0" borderId="12" xfId="0" applyNumberFormat="1" applyFont="1" applyBorder="1" applyAlignment="1">
      <alignment horizontal="center" wrapText="1"/>
    </xf>
    <xf numFmtId="167" fontId="7" fillId="0" borderId="38" xfId="0" applyNumberFormat="1" applyFont="1" applyBorder="1" applyAlignment="1">
      <alignment horizontal="center" vertical="center"/>
    </xf>
    <xf numFmtId="3" fontId="7" fillId="0" borderId="39" xfId="0" applyNumberFormat="1" applyFont="1" applyBorder="1" applyAlignment="1">
      <alignment horizontal="center" wrapText="1"/>
    </xf>
    <xf numFmtId="167" fontId="7" fillId="0" borderId="8" xfId="0" applyNumberFormat="1" applyFont="1" applyBorder="1" applyAlignment="1">
      <alignment horizontal="center" vertical="center"/>
    </xf>
    <xf numFmtId="0" fontId="9" fillId="0" borderId="2" xfId="0" applyFont="1" applyBorder="1" applyAlignment="1">
      <alignment horizontal="center" vertical="center" wrapText="1"/>
    </xf>
    <xf numFmtId="166" fontId="8" fillId="0" borderId="5" xfId="0" applyNumberFormat="1" applyFont="1" applyBorder="1" applyAlignment="1">
      <alignment horizontal="center" vertical="center"/>
    </xf>
    <xf numFmtId="166" fontId="7" fillId="0" borderId="8" xfId="0" applyNumberFormat="1" applyFont="1" applyBorder="1" applyAlignment="1">
      <alignment horizontal="center" vertical="center"/>
    </xf>
    <xf numFmtId="167" fontId="6" fillId="0" borderId="0" xfId="0" applyNumberFormat="1" applyFont="1" applyAlignment="1">
      <alignment horizontal="right" vertical="center"/>
    </xf>
    <xf numFmtId="0" fontId="7" fillId="0" borderId="12" xfId="0" applyFont="1" applyBorder="1" applyAlignment="1">
      <alignment horizontal="center" vertical="center"/>
    </xf>
    <xf numFmtId="0" fontId="9" fillId="0" borderId="6" xfId="0" applyFont="1" applyBorder="1" applyAlignment="1">
      <alignment horizontal="center" vertical="center" wrapText="1"/>
    </xf>
    <xf numFmtId="9" fontId="18" fillId="0" borderId="0" xfId="1" applyFont="1" applyAlignment="1">
      <alignment horizontal="center"/>
    </xf>
    <xf numFmtId="0" fontId="8" fillId="0" borderId="3" xfId="0" applyFont="1" applyBorder="1" applyAlignment="1">
      <alignment horizontal="right" vertical="center"/>
    </xf>
    <xf numFmtId="0" fontId="8" fillId="0" borderId="0" xfId="0" applyFont="1" applyAlignment="1">
      <alignment horizontal="right" vertical="center"/>
    </xf>
    <xf numFmtId="9" fontId="18" fillId="0" borderId="0" xfId="1" applyFont="1" applyBorder="1" applyAlignment="1">
      <alignment horizontal="center"/>
    </xf>
    <xf numFmtId="2" fontId="0" fillId="0" borderId="0" xfId="0" applyNumberFormat="1"/>
    <xf numFmtId="0" fontId="7" fillId="0" borderId="10" xfId="0" applyFont="1" applyBorder="1" applyAlignment="1">
      <alignment vertical="center" wrapText="1"/>
    </xf>
    <xf numFmtId="3" fontId="8" fillId="0" borderId="3" xfId="0" applyNumberFormat="1" applyFont="1" applyBorder="1" applyAlignment="1">
      <alignment horizontal="center" vertical="center"/>
    </xf>
    <xf numFmtId="166" fontId="8" fillId="0" borderId="13" xfId="0" applyNumberFormat="1" applyFont="1" applyBorder="1" applyAlignment="1">
      <alignment horizontal="center" vertical="center"/>
    </xf>
    <xf numFmtId="165" fontId="0" fillId="0" borderId="0" xfId="1" applyNumberFormat="1" applyFont="1" applyAlignment="1">
      <alignment wrapText="1"/>
    </xf>
    <xf numFmtId="165" fontId="0" fillId="0" borderId="0" xfId="0" applyNumberFormat="1" applyAlignment="1">
      <alignment wrapText="1"/>
    </xf>
    <xf numFmtId="0" fontId="7" fillId="0" borderId="15" xfId="0" applyFont="1" applyBorder="1" applyAlignment="1">
      <alignment horizontal="center" vertical="center"/>
    </xf>
    <xf numFmtId="3" fontId="7" fillId="0" borderId="0" xfId="0" applyNumberFormat="1" applyFont="1" applyAlignment="1">
      <alignment horizontal="center" vertical="center"/>
    </xf>
    <xf numFmtId="166" fontId="7" fillId="0" borderId="5" xfId="0" applyNumberFormat="1" applyFont="1" applyBorder="1" applyAlignment="1">
      <alignment horizontal="center" vertical="center"/>
    </xf>
    <xf numFmtId="167" fontId="7" fillId="0" borderId="40" xfId="0" applyNumberFormat="1" applyFont="1" applyBorder="1" applyAlignment="1">
      <alignment horizontal="center" vertical="center"/>
    </xf>
    <xf numFmtId="167" fontId="7" fillId="0" borderId="41" xfId="0" applyNumberFormat="1" applyFont="1" applyBorder="1" applyAlignment="1">
      <alignment horizontal="center" vertical="center"/>
    </xf>
    <xf numFmtId="167" fontId="8" fillId="0" borderId="0" xfId="0" applyNumberFormat="1" applyFont="1" applyAlignment="1">
      <alignment horizontal="center" vertical="center" wrapText="1"/>
    </xf>
    <xf numFmtId="0" fontId="8" fillId="0" borderId="4" xfId="0" applyFont="1" applyBorder="1" applyAlignment="1">
      <alignment horizontal="left" vertical="center" indent="1"/>
    </xf>
    <xf numFmtId="166" fontId="7" fillId="0" borderId="0" xfId="1" applyNumberFormat="1" applyFont="1" applyFill="1" applyBorder="1" applyAlignment="1">
      <alignment horizontal="center" vertical="center"/>
    </xf>
    <xf numFmtId="166" fontId="8" fillId="0" borderId="4" xfId="1" applyNumberFormat="1" applyFont="1" applyFill="1" applyBorder="1" applyAlignment="1">
      <alignment horizontal="center" vertical="center"/>
    </xf>
    <xf numFmtId="166" fontId="8" fillId="0" borderId="5" xfId="1" applyNumberFormat="1" applyFont="1" applyFill="1" applyBorder="1" applyAlignment="1">
      <alignment horizontal="center" vertical="center"/>
    </xf>
    <xf numFmtId="166" fontId="8" fillId="0" borderId="0" xfId="1" applyNumberFormat="1" applyFont="1" applyFill="1" applyBorder="1" applyAlignment="1">
      <alignment horizontal="center" vertical="center"/>
    </xf>
    <xf numFmtId="0" fontId="8" fillId="0" borderId="6" xfId="0" applyFont="1" applyBorder="1" applyAlignment="1">
      <alignment horizontal="left" vertical="center" indent="1"/>
    </xf>
    <xf numFmtId="166" fontId="7" fillId="0" borderId="7"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166" fontId="8" fillId="0" borderId="8" xfId="1" applyNumberFormat="1" applyFont="1" applyFill="1" applyBorder="1" applyAlignment="1">
      <alignment horizontal="center" vertical="center"/>
    </xf>
    <xf numFmtId="166" fontId="8" fillId="0" borderId="7" xfId="1" applyNumberFormat="1" applyFont="1" applyFill="1" applyBorder="1" applyAlignment="1">
      <alignment horizontal="center" vertical="center"/>
    </xf>
    <xf numFmtId="166" fontId="8" fillId="0" borderId="6" xfId="0" applyNumberFormat="1" applyFont="1" applyBorder="1" applyAlignment="1">
      <alignment horizontal="center" vertical="center"/>
    </xf>
    <xf numFmtId="166" fontId="8" fillId="0" borderId="8" xfId="0" applyNumberFormat="1" applyFont="1" applyBorder="1" applyAlignment="1">
      <alignment horizontal="center" vertical="center"/>
    </xf>
    <xf numFmtId="3" fontId="8" fillId="0" borderId="3" xfId="0" applyNumberFormat="1" applyFont="1" applyBorder="1" applyAlignment="1">
      <alignment horizontal="center" vertical="center" wrapText="1"/>
    </xf>
    <xf numFmtId="167" fontId="8" fillId="0" borderId="2" xfId="0" applyNumberFormat="1" applyFont="1" applyBorder="1" applyAlignment="1">
      <alignment horizontal="center" vertical="center"/>
    </xf>
    <xf numFmtId="3" fontId="8" fillId="0" borderId="13" xfId="0" applyNumberFormat="1" applyFont="1" applyBorder="1" applyAlignment="1">
      <alignment horizontal="center" vertical="center"/>
    </xf>
    <xf numFmtId="1" fontId="33" fillId="0" borderId="0" xfId="0" applyNumberFormat="1" applyFont="1" applyAlignment="1">
      <alignment horizontal="center" vertical="center"/>
    </xf>
    <xf numFmtId="1" fontId="33" fillId="0" borderId="5" xfId="0" applyNumberFormat="1" applyFont="1" applyBorder="1" applyAlignment="1">
      <alignment horizontal="center" vertical="center"/>
    </xf>
    <xf numFmtId="1" fontId="33" fillId="0" borderId="5" xfId="3" applyNumberFormat="1" applyFont="1" applyFill="1" applyBorder="1" applyAlignment="1">
      <alignment horizontal="center" vertical="center"/>
    </xf>
    <xf numFmtId="1" fontId="33" fillId="0" borderId="0" xfId="3" applyNumberFormat="1" applyFont="1" applyFill="1" applyAlignment="1">
      <alignment horizontal="center"/>
    </xf>
    <xf numFmtId="1" fontId="33" fillId="0" borderId="0" xfId="3" applyNumberFormat="1" applyFont="1" applyFill="1" applyBorder="1" applyAlignment="1">
      <alignment horizontal="center" vertical="center"/>
    </xf>
    <xf numFmtId="0" fontId="33" fillId="0" borderId="0" xfId="0" applyFont="1" applyAlignment="1">
      <alignment horizontal="center"/>
    </xf>
    <xf numFmtId="1" fontId="33" fillId="0" borderId="7" xfId="0" applyNumberFormat="1" applyFont="1" applyBorder="1" applyAlignment="1">
      <alignment horizontal="center" vertical="center"/>
    </xf>
    <xf numFmtId="1" fontId="33" fillId="0" borderId="8" xfId="0" applyNumberFormat="1" applyFont="1" applyBorder="1" applyAlignment="1">
      <alignment horizontal="center" vertical="center"/>
    </xf>
    <xf numFmtId="168" fontId="0" fillId="0" borderId="0" xfId="3" applyNumberFormat="1" applyFont="1"/>
    <xf numFmtId="167" fontId="8" fillId="0" borderId="4" xfId="0" applyNumberFormat="1" applyFont="1" applyBorder="1" applyAlignment="1">
      <alignment horizontal="center" vertical="center" wrapText="1"/>
    </xf>
    <xf numFmtId="0" fontId="22" fillId="0" borderId="0" xfId="2" applyFill="1"/>
    <xf numFmtId="0" fontId="32" fillId="0" borderId="0" xfId="0" applyFont="1"/>
    <xf numFmtId="0" fontId="31" fillId="0" borderId="0" xfId="0" applyFont="1"/>
    <xf numFmtId="0" fontId="23" fillId="0" borderId="0" xfId="0" applyFont="1" applyAlignment="1">
      <alignment vertical="center"/>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6" xfId="0" applyFont="1" applyBorder="1" applyAlignment="1">
      <alignment horizontal="center" vertical="center" wrapText="1"/>
    </xf>
    <xf numFmtId="0" fontId="0" fillId="0" borderId="0" xfId="0" applyAlignment="1">
      <alignment horizontal="center"/>
    </xf>
    <xf numFmtId="0" fontId="8" fillId="0" borderId="21" xfId="0" applyFont="1" applyBorder="1" applyAlignment="1">
      <alignment horizontal="center" vertical="center" wrapText="1"/>
    </xf>
    <xf numFmtId="166" fontId="8" fillId="0" borderId="7" xfId="0" applyNumberFormat="1" applyFont="1" applyBorder="1" applyAlignment="1">
      <alignment horizontal="center" vertical="center"/>
    </xf>
    <xf numFmtId="166" fontId="8" fillId="0" borderId="7" xfId="0" quotePrefix="1" applyNumberFormat="1" applyFont="1" applyBorder="1" applyAlignment="1">
      <alignment horizontal="center" vertical="center"/>
    </xf>
    <xf numFmtId="0" fontId="35" fillId="0" borderId="0" xfId="0" applyFont="1" applyAlignment="1">
      <alignment horizontal="center" vertical="center" wrapText="1"/>
    </xf>
    <xf numFmtId="43" fontId="18" fillId="0" borderId="0" xfId="3" applyFont="1" applyBorder="1" applyAlignment="1">
      <alignment horizontal="center"/>
    </xf>
    <xf numFmtId="0" fontId="12" fillId="2" borderId="1" xfId="0" applyFont="1" applyFill="1" applyBorder="1" applyAlignment="1">
      <alignment horizontal="center" vertical="center"/>
    </xf>
    <xf numFmtId="0" fontId="7" fillId="0" borderId="42" xfId="0" applyFont="1" applyBorder="1" applyAlignment="1">
      <alignment horizontal="center" vertical="center"/>
    </xf>
    <xf numFmtId="0" fontId="38" fillId="3" borderId="0" xfId="0" applyFont="1" applyFill="1" applyAlignment="1">
      <alignment horizontal="center"/>
    </xf>
    <xf numFmtId="169" fontId="41" fillId="3" borderId="0" xfId="3" applyNumberFormat="1" applyFont="1" applyFill="1" applyAlignment="1">
      <alignment horizontal="center" vertical="center"/>
    </xf>
    <xf numFmtId="170" fontId="41" fillId="3" borderId="0" xfId="3" applyNumberFormat="1" applyFont="1" applyFill="1" applyAlignment="1">
      <alignment horizontal="center" vertical="center"/>
    </xf>
    <xf numFmtId="0" fontId="41" fillId="3" borderId="0" xfId="0" applyFont="1" applyFill="1" applyAlignment="1">
      <alignment horizontal="center"/>
    </xf>
    <xf numFmtId="169" fontId="41" fillId="3" borderId="0" xfId="3" applyNumberFormat="1" applyFont="1" applyFill="1" applyAlignment="1">
      <alignment horizontal="center"/>
    </xf>
    <xf numFmtId="170" fontId="41" fillId="3" borderId="0" xfId="3" applyNumberFormat="1" applyFont="1" applyFill="1" applyAlignment="1">
      <alignment horizontal="center"/>
    </xf>
    <xf numFmtId="170" fontId="41" fillId="3" borderId="0" xfId="0" applyNumberFormat="1" applyFont="1" applyFill="1" applyAlignment="1">
      <alignment horizontal="center"/>
    </xf>
    <xf numFmtId="14" fontId="41" fillId="3" borderId="0" xfId="0" applyNumberFormat="1" applyFont="1" applyFill="1" applyAlignment="1">
      <alignment horizontal="center"/>
    </xf>
    <xf numFmtId="14" fontId="41" fillId="4" borderId="0" xfId="0" applyNumberFormat="1" applyFont="1" applyFill="1" applyAlignment="1">
      <alignment horizontal="center"/>
    </xf>
    <xf numFmtId="169" fontId="41" fillId="4" borderId="0" xfId="3" applyNumberFormat="1" applyFont="1" applyFill="1" applyAlignment="1">
      <alignment horizontal="center"/>
    </xf>
    <xf numFmtId="170" fontId="41" fillId="4" borderId="0" xfId="3" applyNumberFormat="1" applyFont="1" applyFill="1" applyAlignment="1">
      <alignment horizontal="center"/>
    </xf>
    <xf numFmtId="170" fontId="41" fillId="4" borderId="0" xfId="0" applyNumberFormat="1" applyFont="1" applyFill="1" applyAlignment="1">
      <alignment horizontal="center"/>
    </xf>
    <xf numFmtId="0" fontId="41" fillId="4" borderId="0" xfId="0" applyFont="1" applyFill="1" applyAlignment="1">
      <alignment horizontal="center"/>
    </xf>
    <xf numFmtId="0" fontId="41" fillId="5" borderId="0" xfId="0" applyFont="1" applyFill="1" applyAlignment="1">
      <alignment horizontal="center"/>
    </xf>
    <xf numFmtId="169" fontId="41" fillId="5" borderId="0" xfId="3" applyNumberFormat="1" applyFont="1" applyFill="1" applyAlignment="1">
      <alignment horizontal="center"/>
    </xf>
    <xf numFmtId="170" fontId="41" fillId="5" borderId="0" xfId="3" applyNumberFormat="1" applyFont="1" applyFill="1" applyAlignment="1">
      <alignment horizontal="center"/>
    </xf>
    <xf numFmtId="170" fontId="41" fillId="5" borderId="0" xfId="0" applyNumberFormat="1" applyFont="1" applyFill="1" applyAlignment="1">
      <alignment horizontal="center"/>
    </xf>
    <xf numFmtId="0" fontId="39" fillId="3" borderId="0" xfId="0" applyFont="1" applyFill="1" applyAlignment="1">
      <alignment horizontal="center" vertical="center"/>
    </xf>
    <xf numFmtId="1" fontId="40" fillId="3" borderId="0" xfId="0" applyNumberFormat="1" applyFont="1" applyFill="1" applyAlignment="1">
      <alignment horizontal="center" vertical="center"/>
    </xf>
    <xf numFmtId="2" fontId="40" fillId="3" borderId="0" xfId="0" applyNumberFormat="1" applyFont="1" applyFill="1" applyAlignment="1">
      <alignment horizontal="center" vertical="center"/>
    </xf>
    <xf numFmtId="0" fontId="38" fillId="3" borderId="0" xfId="0" applyFont="1" applyFill="1"/>
    <xf numFmtId="1" fontId="40" fillId="3" borderId="0" xfId="3" applyNumberFormat="1" applyFont="1" applyFill="1" applyBorder="1" applyAlignment="1">
      <alignment horizontal="center" vertical="center"/>
    </xf>
    <xf numFmtId="1" fontId="40" fillId="3" borderId="0" xfId="3" applyNumberFormat="1" applyFont="1" applyFill="1" applyBorder="1" applyAlignment="1">
      <alignment horizontal="center"/>
    </xf>
    <xf numFmtId="2" fontId="38" fillId="3" borderId="0" xfId="0" applyNumberFormat="1" applyFont="1" applyFill="1"/>
    <xf numFmtId="0" fontId="38" fillId="0" borderId="0" xfId="0" applyFont="1"/>
    <xf numFmtId="0" fontId="16" fillId="0" borderId="2" xfId="0" applyFont="1" applyBorder="1" applyAlignment="1">
      <alignment horizontal="center" vertical="center" wrapText="1"/>
    </xf>
    <xf numFmtId="0" fontId="16" fillId="0" borderId="13" xfId="0" applyFont="1" applyBorder="1" applyAlignment="1">
      <alignment horizontal="center" vertical="center" wrapText="1"/>
    </xf>
    <xf numFmtId="0" fontId="18" fillId="0" borderId="3" xfId="0" applyFont="1" applyBorder="1" applyAlignment="1">
      <alignment horizontal="left"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9" xfId="0" applyFont="1" applyBorder="1" applyAlignment="1">
      <alignment horizontal="center" vertical="center" wrapText="1"/>
    </xf>
    <xf numFmtId="0" fontId="18" fillId="0" borderId="3" xfId="0" applyFont="1" applyBorder="1" applyAlignment="1">
      <alignment horizontal="left" vertical="center" wrapText="1"/>
    </xf>
    <xf numFmtId="0" fontId="3" fillId="0" borderId="0" xfId="0" applyFont="1" applyAlignment="1">
      <alignment horizontal="center" vertical="center" wrapText="1"/>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9" xfId="0" applyFont="1" applyBorder="1" applyAlignment="1">
      <alignment horizontal="center" vertical="center"/>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9"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11" fillId="2" borderId="14"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3" fillId="0" borderId="0" xfId="0" applyFont="1" applyAlignment="1">
      <alignment horizontal="center" vertical="center"/>
    </xf>
    <xf numFmtId="0" fontId="8" fillId="0" borderId="13"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0"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9" xfId="0" applyFont="1" applyBorder="1" applyAlignment="1">
      <alignment horizontal="center" vertical="center" wrapText="1"/>
    </xf>
    <xf numFmtId="0" fontId="20" fillId="0" borderId="7" xfId="0" applyFont="1" applyBorder="1" applyAlignment="1">
      <alignment horizontal="center" vertical="center"/>
    </xf>
    <xf numFmtId="0" fontId="33" fillId="0" borderId="3" xfId="0" applyFont="1" applyBorder="1" applyAlignment="1">
      <alignment horizontal="left" vertical="center" wrapText="1"/>
    </xf>
    <xf numFmtId="0" fontId="20" fillId="0" borderId="0" xfId="0" applyFont="1" applyAlignment="1">
      <alignment horizontal="center" vertical="center"/>
    </xf>
    <xf numFmtId="0" fontId="0" fillId="0" borderId="0" xfId="0" applyAlignment="1">
      <alignment horizontal="center" wrapText="1"/>
    </xf>
    <xf numFmtId="0" fontId="18" fillId="0" borderId="25" xfId="0" applyFont="1" applyBorder="1" applyAlignment="1">
      <alignment horizontal="left" vertical="center"/>
    </xf>
    <xf numFmtId="0" fontId="8" fillId="0" borderId="23"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30"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6"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8" fillId="0" borderId="29"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18" fillId="0" borderId="3" xfId="0" applyFont="1" applyBorder="1" applyAlignment="1">
      <alignment horizontal="justify" vertical="center" wrapText="1"/>
    </xf>
    <xf numFmtId="0" fontId="18" fillId="0" borderId="0" xfId="0" applyFont="1" applyAlignment="1">
      <alignment horizontal="justify" vertical="center" wrapText="1"/>
    </xf>
    <xf numFmtId="0" fontId="7" fillId="0" borderId="1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1" xfId="0" applyFont="1" applyBorder="1" applyAlignment="1">
      <alignment horizontal="center" vertical="center" wrapText="1"/>
    </xf>
  </cellXfs>
  <cellStyles count="4">
    <cellStyle name="Collegamento ipertestuale" xfId="2" builtinId="8"/>
    <cellStyle name="Migliaia" xfId="3" builtinId="3"/>
    <cellStyle name="Normale" xfId="0" builtinId="0"/>
    <cellStyle name="Percentual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1"/>
          <c:order val="0"/>
          <c:tx>
            <c:strRef>
              <c:f>Tassi_SMALTIMENTO!$D$1</c:f>
              <c:strCache>
                <c:ptCount val="1"/>
                <c:pt idx="0">
                  <c:v>Tasso_Smaltimento</c:v>
                </c:pt>
              </c:strCache>
            </c:strRef>
          </c:tx>
          <c:spPr>
            <a:ln w="28575" cap="rnd">
              <a:solidFill>
                <a:schemeClr val="accent2"/>
              </a:solidFill>
              <a:round/>
            </a:ln>
            <a:effectLst/>
          </c:spPr>
          <c:marker>
            <c:symbol val="none"/>
          </c:marker>
          <c:val>
            <c:numRef>
              <c:f>Tassi_SMALTIMENTO!$D$2:$D$76</c:f>
              <c:numCache>
                <c:formatCode>0</c:formatCode>
                <c:ptCount val="75"/>
                <c:pt idx="0">
                  <c:v>47</c:v>
                </c:pt>
                <c:pt idx="1">
                  <c:v>41</c:v>
                </c:pt>
                <c:pt idx="2">
                  <c:v>32</c:v>
                </c:pt>
                <c:pt idx="3">
                  <c:v>30</c:v>
                </c:pt>
                <c:pt idx="4">
                  <c:v>24</c:v>
                </c:pt>
                <c:pt idx="5">
                  <c:v>24</c:v>
                </c:pt>
                <c:pt idx="6">
                  <c:v>20</c:v>
                </c:pt>
                <c:pt idx="7">
                  <c:v>21</c:v>
                </c:pt>
                <c:pt idx="8">
                  <c:v>26</c:v>
                </c:pt>
                <c:pt idx="9">
                  <c:v>38</c:v>
                </c:pt>
                <c:pt idx="10">
                  <c:v>38.264515161112875</c:v>
                </c:pt>
                <c:pt idx="11">
                  <c:v>47.483756372822143</c:v>
                </c:pt>
                <c:pt idx="12">
                  <c:v>41.979015585511732</c:v>
                </c:pt>
                <c:pt idx="13">
                  <c:v>45.690742600854961</c:v>
                </c:pt>
                <c:pt idx="14">
                  <c:v>61.315690200516528</c:v>
                </c:pt>
                <c:pt idx="15">
                  <c:v>59</c:v>
                </c:pt>
                <c:pt idx="16">
                  <c:v>53</c:v>
                </c:pt>
                <c:pt idx="17">
                  <c:v>39</c:v>
                </c:pt>
                <c:pt idx="18">
                  <c:v>41</c:v>
                </c:pt>
                <c:pt idx="19">
                  <c:v>34</c:v>
                </c:pt>
                <c:pt idx="20">
                  <c:v>39</c:v>
                </c:pt>
                <c:pt idx="21">
                  <c:v>34</c:v>
                </c:pt>
                <c:pt idx="22">
                  <c:v>38</c:v>
                </c:pt>
                <c:pt idx="23">
                  <c:v>32</c:v>
                </c:pt>
                <c:pt idx="24">
                  <c:v>57.723686483788605</c:v>
                </c:pt>
                <c:pt idx="25">
                  <c:v>67.263536883162345</c:v>
                </c:pt>
                <c:pt idx="26">
                  <c:v>64.301581988201377</c:v>
                </c:pt>
                <c:pt idx="27">
                  <c:v>63.406907670111778</c:v>
                </c:pt>
                <c:pt idx="28">
                  <c:v>71.328791654186602</c:v>
                </c:pt>
                <c:pt idx="29">
                  <c:v>66</c:v>
                </c:pt>
                <c:pt idx="30">
                  <c:v>57.999999999999993</c:v>
                </c:pt>
                <c:pt idx="31">
                  <c:v>49</c:v>
                </c:pt>
                <c:pt idx="32">
                  <c:v>50</c:v>
                </c:pt>
                <c:pt idx="33">
                  <c:v>40</c:v>
                </c:pt>
                <c:pt idx="34">
                  <c:v>48</c:v>
                </c:pt>
                <c:pt idx="35">
                  <c:v>43</c:v>
                </c:pt>
                <c:pt idx="36">
                  <c:v>42</c:v>
                </c:pt>
                <c:pt idx="37">
                  <c:v>64.757498676955123</c:v>
                </c:pt>
                <c:pt idx="38">
                  <c:v>73.594508270247744</c:v>
                </c:pt>
                <c:pt idx="39">
                  <c:v>77.442895111100057</c:v>
                </c:pt>
                <c:pt idx="40">
                  <c:v>82.166152279741638</c:v>
                </c:pt>
                <c:pt idx="41">
                  <c:v>84.090491079639506</c:v>
                </c:pt>
                <c:pt idx="42">
                  <c:v>71</c:v>
                </c:pt>
                <c:pt idx="43">
                  <c:v>65</c:v>
                </c:pt>
                <c:pt idx="44">
                  <c:v>54</c:v>
                </c:pt>
                <c:pt idx="45">
                  <c:v>56.000000000000007</c:v>
                </c:pt>
                <c:pt idx="46">
                  <c:v>54</c:v>
                </c:pt>
                <c:pt idx="47">
                  <c:v>56.000000000000007</c:v>
                </c:pt>
                <c:pt idx="48">
                  <c:v>47</c:v>
                </c:pt>
                <c:pt idx="49">
                  <c:v>64.39200447097781</c:v>
                </c:pt>
                <c:pt idx="50">
                  <c:v>78.62551454271339</c:v>
                </c:pt>
                <c:pt idx="51">
                  <c:v>81.197335119845178</c:v>
                </c:pt>
                <c:pt idx="52">
                  <c:v>86.033604823220656</c:v>
                </c:pt>
                <c:pt idx="53">
                  <c:v>91.789815566639604</c:v>
                </c:pt>
                <c:pt idx="54">
                  <c:v>73</c:v>
                </c:pt>
                <c:pt idx="55">
                  <c:v>66</c:v>
                </c:pt>
                <c:pt idx="56">
                  <c:v>56</c:v>
                </c:pt>
                <c:pt idx="57">
                  <c:v>65</c:v>
                </c:pt>
                <c:pt idx="58">
                  <c:v>62</c:v>
                </c:pt>
                <c:pt idx="59">
                  <c:v>60</c:v>
                </c:pt>
                <c:pt idx="60">
                  <c:v>65.930010001472297</c:v>
                </c:pt>
                <c:pt idx="61">
                  <c:v>79.743017747479314</c:v>
                </c:pt>
                <c:pt idx="62">
                  <c:v>87.23920695108059</c:v>
                </c:pt>
                <c:pt idx="63">
                  <c:v>89.362783499245282</c:v>
                </c:pt>
                <c:pt idx="64">
                  <c:v>92.476427139797678</c:v>
                </c:pt>
                <c:pt idx="65">
                  <c:v>76</c:v>
                </c:pt>
                <c:pt idx="66">
                  <c:v>69</c:v>
                </c:pt>
                <c:pt idx="67">
                  <c:v>60</c:v>
                </c:pt>
                <c:pt idx="68">
                  <c:v>72</c:v>
                </c:pt>
                <c:pt idx="69">
                  <c:v>65</c:v>
                </c:pt>
                <c:pt idx="70">
                  <c:v>76.403722959542435</c:v>
                </c:pt>
                <c:pt idx="71">
                  <c:v>79.146029377150327</c:v>
                </c:pt>
                <c:pt idx="72">
                  <c:v>88.852595877902431</c:v>
                </c:pt>
                <c:pt idx="73">
                  <c:v>92.876190312341407</c:v>
                </c:pt>
                <c:pt idx="74">
                  <c:v>94.445721730467099</c:v>
                </c:pt>
              </c:numCache>
            </c:numRef>
          </c:val>
          <c:smooth val="0"/>
          <c:extLst>
            <c:ext xmlns:c16="http://schemas.microsoft.com/office/drawing/2014/chart" uri="{C3380CC4-5D6E-409C-BE32-E72D297353CC}">
              <c16:uniqueId val="{00000001-198F-43E1-AA17-817FB1B728A4}"/>
            </c:ext>
          </c:extLst>
        </c:ser>
        <c:ser>
          <c:idx val="2"/>
          <c:order val="1"/>
          <c:tx>
            <c:strRef>
              <c:f>Tassi_SMALTIMENTO!$F$1</c:f>
              <c:strCache>
                <c:ptCount val="1"/>
                <c:pt idx="0">
                  <c:v>GDP</c:v>
                </c:pt>
              </c:strCache>
            </c:strRef>
          </c:tx>
          <c:spPr>
            <a:ln w="28575" cap="rnd">
              <a:solidFill>
                <a:schemeClr val="accent3"/>
              </a:solidFill>
              <a:round/>
            </a:ln>
            <a:effectLst/>
          </c:spPr>
          <c:marker>
            <c:symbol val="none"/>
          </c:marker>
          <c:val>
            <c:numRef>
              <c:f>Tassi_SMALTIMENTO!$F$2:$F$76</c:f>
              <c:numCache>
                <c:formatCode>0.00</c:formatCode>
                <c:ptCount val="75"/>
                <c:pt idx="0">
                  <c:v>1.7909999999999999</c:v>
                </c:pt>
                <c:pt idx="1">
                  <c:v>1.639</c:v>
                </c:pt>
                <c:pt idx="2">
                  <c:v>0.26250000000000007</c:v>
                </c:pt>
                <c:pt idx="3">
                  <c:v>-3.1214999999999997</c:v>
                </c:pt>
                <c:pt idx="4">
                  <c:v>-1.7839999999999998</c:v>
                </c:pt>
                <c:pt idx="5">
                  <c:v>1.21</c:v>
                </c:pt>
                <c:pt idx="6">
                  <c:v>-1.137</c:v>
                </c:pt>
                <c:pt idx="7">
                  <c:v>-2.411</c:v>
                </c:pt>
                <c:pt idx="8">
                  <c:v>-0.92299999999999993</c:v>
                </c:pt>
                <c:pt idx="9">
                  <c:v>0.38750000000000001</c:v>
                </c:pt>
                <c:pt idx="10">
                  <c:v>1.0350000000000001</c:v>
                </c:pt>
                <c:pt idx="11">
                  <c:v>1.48</c:v>
                </c:pt>
                <c:pt idx="12">
                  <c:v>1.3</c:v>
                </c:pt>
                <c:pt idx="13">
                  <c:v>0.70500000000000007</c:v>
                </c:pt>
                <c:pt idx="14">
                  <c:v>-4.2799999999999994</c:v>
                </c:pt>
                <c:pt idx="15">
                  <c:v>1.7909999999999999</c:v>
                </c:pt>
                <c:pt idx="16">
                  <c:v>1.639</c:v>
                </c:pt>
                <c:pt idx="17">
                  <c:v>0.26250000000000007</c:v>
                </c:pt>
                <c:pt idx="18">
                  <c:v>-3.1214999999999997</c:v>
                </c:pt>
                <c:pt idx="19">
                  <c:v>-1.7839999999999998</c:v>
                </c:pt>
                <c:pt idx="20">
                  <c:v>1.21</c:v>
                </c:pt>
                <c:pt idx="21">
                  <c:v>-1.137</c:v>
                </c:pt>
                <c:pt idx="22">
                  <c:v>-2.411</c:v>
                </c:pt>
                <c:pt idx="23">
                  <c:v>-0.92299999999999993</c:v>
                </c:pt>
                <c:pt idx="24">
                  <c:v>0.38750000000000001</c:v>
                </c:pt>
                <c:pt idx="25">
                  <c:v>1.0350000000000001</c:v>
                </c:pt>
                <c:pt idx="26">
                  <c:v>1.48</c:v>
                </c:pt>
                <c:pt idx="27">
                  <c:v>1.3</c:v>
                </c:pt>
                <c:pt idx="28">
                  <c:v>0.70500000000000007</c:v>
                </c:pt>
                <c:pt idx="29">
                  <c:v>1.7909999999999999</c:v>
                </c:pt>
                <c:pt idx="30">
                  <c:v>1.639</c:v>
                </c:pt>
                <c:pt idx="31">
                  <c:v>0.26250000000000007</c:v>
                </c:pt>
                <c:pt idx="32">
                  <c:v>-3.1214999999999997</c:v>
                </c:pt>
                <c:pt idx="33">
                  <c:v>-1.7839999999999998</c:v>
                </c:pt>
                <c:pt idx="34">
                  <c:v>1.21</c:v>
                </c:pt>
                <c:pt idx="35">
                  <c:v>-1.137</c:v>
                </c:pt>
                <c:pt idx="36">
                  <c:v>-2.411</c:v>
                </c:pt>
                <c:pt idx="37">
                  <c:v>-0.92299999999999993</c:v>
                </c:pt>
                <c:pt idx="38">
                  <c:v>0.38750000000000001</c:v>
                </c:pt>
                <c:pt idx="39">
                  <c:v>1.0350000000000001</c:v>
                </c:pt>
                <c:pt idx="40">
                  <c:v>1.48</c:v>
                </c:pt>
                <c:pt idx="41">
                  <c:v>1.3</c:v>
                </c:pt>
                <c:pt idx="42">
                  <c:v>1.7909999999999999</c:v>
                </c:pt>
                <c:pt idx="43">
                  <c:v>1.639</c:v>
                </c:pt>
                <c:pt idx="44">
                  <c:v>0.26250000000000007</c:v>
                </c:pt>
                <c:pt idx="45">
                  <c:v>-3.1214999999999997</c:v>
                </c:pt>
                <c:pt idx="46">
                  <c:v>-1.7839999999999998</c:v>
                </c:pt>
                <c:pt idx="47">
                  <c:v>1.21</c:v>
                </c:pt>
                <c:pt idx="48">
                  <c:v>-1.137</c:v>
                </c:pt>
                <c:pt idx="49">
                  <c:v>-2.411</c:v>
                </c:pt>
                <c:pt idx="50">
                  <c:v>-0.92299999999999993</c:v>
                </c:pt>
                <c:pt idx="51">
                  <c:v>0.38750000000000001</c:v>
                </c:pt>
                <c:pt idx="52">
                  <c:v>1.0350000000000001</c:v>
                </c:pt>
                <c:pt idx="53">
                  <c:v>1.48</c:v>
                </c:pt>
                <c:pt idx="54">
                  <c:v>1.7909999999999999</c:v>
                </c:pt>
                <c:pt idx="55">
                  <c:v>1.639</c:v>
                </c:pt>
                <c:pt idx="56">
                  <c:v>0.26250000000000007</c:v>
                </c:pt>
                <c:pt idx="57">
                  <c:v>-3.1214999999999997</c:v>
                </c:pt>
                <c:pt idx="58">
                  <c:v>-1.7839999999999998</c:v>
                </c:pt>
                <c:pt idx="59">
                  <c:v>1.21</c:v>
                </c:pt>
                <c:pt idx="60">
                  <c:v>-1.137</c:v>
                </c:pt>
                <c:pt idx="61">
                  <c:v>-2.411</c:v>
                </c:pt>
                <c:pt idx="62">
                  <c:v>-0.92299999999999993</c:v>
                </c:pt>
                <c:pt idx="63">
                  <c:v>0.38750000000000001</c:v>
                </c:pt>
                <c:pt idx="64">
                  <c:v>1.0350000000000001</c:v>
                </c:pt>
                <c:pt idx="65">
                  <c:v>1.7909999999999999</c:v>
                </c:pt>
                <c:pt idx="66">
                  <c:v>1.639</c:v>
                </c:pt>
                <c:pt idx="67">
                  <c:v>0.26250000000000007</c:v>
                </c:pt>
                <c:pt idx="68">
                  <c:v>-3.1214999999999997</c:v>
                </c:pt>
                <c:pt idx="69">
                  <c:v>-1.7839999999999998</c:v>
                </c:pt>
                <c:pt idx="70">
                  <c:v>1.21</c:v>
                </c:pt>
                <c:pt idx="71">
                  <c:v>-1.137</c:v>
                </c:pt>
                <c:pt idx="72">
                  <c:v>-2.411</c:v>
                </c:pt>
                <c:pt idx="73">
                  <c:v>-0.92299999999999993</c:v>
                </c:pt>
                <c:pt idx="74">
                  <c:v>0.38750000000000001</c:v>
                </c:pt>
              </c:numCache>
            </c:numRef>
          </c:val>
          <c:smooth val="0"/>
          <c:extLst>
            <c:ext xmlns:c16="http://schemas.microsoft.com/office/drawing/2014/chart" uri="{C3380CC4-5D6E-409C-BE32-E72D297353CC}">
              <c16:uniqueId val="{00000002-198F-43E1-AA17-817FB1B728A4}"/>
            </c:ext>
          </c:extLst>
        </c:ser>
        <c:dLbls>
          <c:showLegendKey val="0"/>
          <c:showVal val="0"/>
          <c:showCatName val="0"/>
          <c:showSerName val="0"/>
          <c:showPercent val="0"/>
          <c:showBubbleSize val="0"/>
        </c:dLbls>
        <c:smooth val="0"/>
        <c:axId val="1996238943"/>
        <c:axId val="1996239359"/>
      </c:lineChart>
      <c:catAx>
        <c:axId val="19962389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96239359"/>
        <c:crosses val="autoZero"/>
        <c:auto val="1"/>
        <c:lblAlgn val="ctr"/>
        <c:lblOffset val="100"/>
        <c:noMultiLvlLbl val="0"/>
      </c:catAx>
      <c:valAx>
        <c:axId val="1996239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96238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097247892244975E-2"/>
          <c:y val="4.0009079946087822E-2"/>
          <c:w val="0.8193317635938594"/>
          <c:h val="0.72515450252503011"/>
        </c:manualLayout>
      </c:layout>
      <c:barChart>
        <c:barDir val="col"/>
        <c:grouping val="stacked"/>
        <c:varyColors val="0"/>
        <c:ser>
          <c:idx val="5"/>
          <c:order val="3"/>
          <c:tx>
            <c:v>Esp non cedute (asse dx) </c:v>
          </c:tx>
          <c:spPr>
            <a:solidFill>
              <a:schemeClr val="accent2"/>
            </a:solidFill>
          </c:spPr>
          <c:invertIfNegative val="0"/>
          <c:cat>
            <c:numRef>
              <c:f>Fig.1!$B$6:$B$16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Fig.1!$E$6:$E$21</c:f>
              <c:numCache>
                <c:formatCode>#,##0,,</c:formatCode>
                <c:ptCount val="16"/>
                <c:pt idx="0">
                  <c:v>8803040402</c:v>
                </c:pt>
                <c:pt idx="1">
                  <c:v>7442770518</c:v>
                </c:pt>
                <c:pt idx="2">
                  <c:v>6225493473</c:v>
                </c:pt>
                <c:pt idx="3">
                  <c:v>5892617853</c:v>
                </c:pt>
                <c:pt idx="4">
                  <c:v>6454267206</c:v>
                </c:pt>
                <c:pt idx="5">
                  <c:v>8441794414</c:v>
                </c:pt>
                <c:pt idx="6">
                  <c:v>6206683948</c:v>
                </c:pt>
                <c:pt idx="7">
                  <c:v>7228959124</c:v>
                </c:pt>
                <c:pt idx="8">
                  <c:v>9462846090</c:v>
                </c:pt>
                <c:pt idx="9">
                  <c:v>8157372643</c:v>
                </c:pt>
                <c:pt idx="10">
                  <c:v>9154968848</c:v>
                </c:pt>
                <c:pt idx="11">
                  <c:v>10348998626</c:v>
                </c:pt>
                <c:pt idx="12">
                  <c:v>10794203636</c:v>
                </c:pt>
                <c:pt idx="13">
                  <c:v>6848646257</c:v>
                </c:pt>
                <c:pt idx="14">
                  <c:v>5408410427</c:v>
                </c:pt>
                <c:pt idx="15">
                  <c:v>3919044290</c:v>
                </c:pt>
              </c:numCache>
            </c:numRef>
          </c:val>
          <c:extLst>
            <c:ext xmlns:c16="http://schemas.microsoft.com/office/drawing/2014/chart" uri="{C3380CC4-5D6E-409C-BE32-E72D297353CC}">
              <c16:uniqueId val="{00000000-A0E9-43FE-A53D-FF4B0C3CB8D3}"/>
            </c:ext>
          </c:extLst>
        </c:ser>
        <c:ser>
          <c:idx val="4"/>
          <c:order val="4"/>
          <c:tx>
            <c:v>Esp cedute (asse dx)</c:v>
          </c:tx>
          <c:spPr>
            <a:solidFill>
              <a:schemeClr val="accent1"/>
            </a:solidFill>
          </c:spPr>
          <c:invertIfNegative val="0"/>
          <c:cat>
            <c:numRef>
              <c:f>Fig.1!$B$6:$B$16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Fig.1!$C$6:$C$21</c:f>
              <c:numCache>
                <c:formatCode>#,##0,,</c:formatCode>
                <c:ptCount val="16"/>
                <c:pt idx="0">
                  <c:v>236068123</c:v>
                </c:pt>
                <c:pt idx="1">
                  <c:v>1298764521</c:v>
                </c:pt>
                <c:pt idx="2">
                  <c:v>354965552</c:v>
                </c:pt>
                <c:pt idx="3">
                  <c:v>216283928</c:v>
                </c:pt>
                <c:pt idx="4">
                  <c:v>212601734</c:v>
                </c:pt>
                <c:pt idx="5">
                  <c:v>276187901</c:v>
                </c:pt>
                <c:pt idx="6">
                  <c:v>1265786059</c:v>
                </c:pt>
                <c:pt idx="7">
                  <c:v>454084164</c:v>
                </c:pt>
                <c:pt idx="8">
                  <c:v>4149678117</c:v>
                </c:pt>
                <c:pt idx="9">
                  <c:v>5100781018</c:v>
                </c:pt>
                <c:pt idx="10">
                  <c:v>7557258123</c:v>
                </c:pt>
                <c:pt idx="11">
                  <c:v>33010733708</c:v>
                </c:pt>
                <c:pt idx="12">
                  <c:v>67222799218</c:v>
                </c:pt>
                <c:pt idx="13">
                  <c:v>27274696332</c:v>
                </c:pt>
                <c:pt idx="14">
                  <c:v>19613935792</c:v>
                </c:pt>
                <c:pt idx="15">
                  <c:v>13564594454</c:v>
                </c:pt>
              </c:numCache>
            </c:numRef>
          </c:val>
          <c:extLst>
            <c:ext xmlns:c16="http://schemas.microsoft.com/office/drawing/2014/chart" uri="{C3380CC4-5D6E-409C-BE32-E72D297353CC}">
              <c16:uniqueId val="{00000001-A0E9-43FE-A53D-FF4B0C3CB8D3}"/>
            </c:ext>
          </c:extLst>
        </c:ser>
        <c:dLbls>
          <c:showLegendKey val="0"/>
          <c:showVal val="0"/>
          <c:showCatName val="0"/>
          <c:showSerName val="0"/>
          <c:showPercent val="0"/>
          <c:showBubbleSize val="0"/>
        </c:dLbls>
        <c:gapWidth val="0"/>
        <c:overlap val="100"/>
        <c:axId val="184718464"/>
        <c:axId val="184712576"/>
      </c:barChart>
      <c:lineChart>
        <c:grouping val="standard"/>
        <c:varyColors val="0"/>
        <c:ser>
          <c:idx val="0"/>
          <c:order val="0"/>
          <c:tx>
            <c:v>Tassi rec. cedute (asse sx) </c:v>
          </c:tx>
          <c:marker>
            <c:symbol val="x"/>
            <c:size val="6"/>
          </c:marker>
          <c:cat>
            <c:numRef>
              <c:f>Fig.1!$B$6:$B$21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Fig.1!$D$6:$D$21</c:f>
              <c:numCache>
                <c:formatCode>0.0%</c:formatCode>
                <c:ptCount val="16"/>
                <c:pt idx="0">
                  <c:v>0.30227427193415324</c:v>
                </c:pt>
                <c:pt idx="1">
                  <c:v>0.22068757843792428</c:v>
                </c:pt>
                <c:pt idx="2">
                  <c:v>0.37444579549835644</c:v>
                </c:pt>
                <c:pt idx="3">
                  <c:v>0.28905616049994265</c:v>
                </c:pt>
                <c:pt idx="4">
                  <c:v>0.26715557148368846</c:v>
                </c:pt>
                <c:pt idx="5">
                  <c:v>0.23314946852274565</c:v>
                </c:pt>
                <c:pt idx="6">
                  <c:v>0.29830151403232452</c:v>
                </c:pt>
                <c:pt idx="7">
                  <c:v>0.23823038659070131</c:v>
                </c:pt>
                <c:pt idx="8">
                  <c:v>0.22431414198193633</c:v>
                </c:pt>
                <c:pt idx="9">
                  <c:v>0.20274932290179268</c:v>
                </c:pt>
                <c:pt idx="10">
                  <c:v>0.23478547675193198</c:v>
                </c:pt>
                <c:pt idx="11">
                  <c:v>0.26096954166716974</c:v>
                </c:pt>
                <c:pt idx="12">
                  <c:v>0.3044237786560301</c:v>
                </c:pt>
                <c:pt idx="13">
                  <c:v>0.27729589455140996</c:v>
                </c:pt>
                <c:pt idx="14">
                  <c:v>0.32935096842343392</c:v>
                </c:pt>
                <c:pt idx="15">
                  <c:v>0.2888374254237594</c:v>
                </c:pt>
              </c:numCache>
            </c:numRef>
          </c:val>
          <c:smooth val="0"/>
          <c:extLst>
            <c:ext xmlns:c16="http://schemas.microsoft.com/office/drawing/2014/chart" uri="{C3380CC4-5D6E-409C-BE32-E72D297353CC}">
              <c16:uniqueId val="{00000002-A0E9-43FE-A53D-FF4B0C3CB8D3}"/>
            </c:ext>
          </c:extLst>
        </c:ser>
        <c:ser>
          <c:idx val="1"/>
          <c:order val="1"/>
          <c:tx>
            <c:v>Tassi rec. non cedute (asse sx) </c:v>
          </c:tx>
          <c:marker>
            <c:symbol val="circle"/>
            <c:size val="6"/>
          </c:marker>
          <c:cat>
            <c:numRef>
              <c:f>Fig.1!$B$6:$B$21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Fig.1!$F$6:$F$21</c:f>
              <c:numCache>
                <c:formatCode>0.0%</c:formatCode>
                <c:ptCount val="16"/>
                <c:pt idx="0">
                  <c:v>0.48449569775839807</c:v>
                </c:pt>
                <c:pt idx="1">
                  <c:v>0.5013784312362739</c:v>
                </c:pt>
                <c:pt idx="2">
                  <c:v>0.44765824020096834</c:v>
                </c:pt>
                <c:pt idx="3">
                  <c:v>0.50011913027749477</c:v>
                </c:pt>
                <c:pt idx="4">
                  <c:v>0.49343478017336601</c:v>
                </c:pt>
                <c:pt idx="5">
                  <c:v>0.46130599814811601</c:v>
                </c:pt>
                <c:pt idx="6">
                  <c:v>0.52967813481762527</c:v>
                </c:pt>
                <c:pt idx="7">
                  <c:v>0.46899052250971834</c:v>
                </c:pt>
                <c:pt idx="8">
                  <c:v>0.39038161830029861</c:v>
                </c:pt>
                <c:pt idx="9">
                  <c:v>0.4493145870875398</c:v>
                </c:pt>
                <c:pt idx="10">
                  <c:v>0.43523465800981925</c:v>
                </c:pt>
                <c:pt idx="11">
                  <c:v>0.44271322435544724</c:v>
                </c:pt>
                <c:pt idx="12">
                  <c:v>0.45851203507695543</c:v>
                </c:pt>
                <c:pt idx="13">
                  <c:v>0.43892310760357028</c:v>
                </c:pt>
                <c:pt idx="14">
                  <c:v>0.44923026039966824</c:v>
                </c:pt>
                <c:pt idx="15">
                  <c:v>0.4447259581686242</c:v>
                </c:pt>
              </c:numCache>
            </c:numRef>
          </c:val>
          <c:smooth val="0"/>
          <c:extLst>
            <c:ext xmlns:c16="http://schemas.microsoft.com/office/drawing/2014/chart" uri="{C3380CC4-5D6E-409C-BE32-E72D297353CC}">
              <c16:uniqueId val="{00000003-A0E9-43FE-A53D-FF4B0C3CB8D3}"/>
            </c:ext>
          </c:extLst>
        </c:ser>
        <c:ser>
          <c:idx val="2"/>
          <c:order val="2"/>
          <c:tx>
            <c:v>Tassi rec. totali (asse sx) </c:v>
          </c:tx>
          <c:marker>
            <c:symbol val="diamond"/>
            <c:size val="6"/>
          </c:marker>
          <c:cat>
            <c:numRef>
              <c:f>Fig.1!$B$6:$B$21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Fig.1!$H$6:$H$21</c:f>
              <c:numCache>
                <c:formatCode>0.0%</c:formatCode>
                <c:ptCount val="16"/>
                <c:pt idx="0">
                  <c:v>0.47973674726612997</c:v>
                </c:pt>
                <c:pt idx="1">
                  <c:v>0.45967507829456516</c:v>
                </c:pt>
                <c:pt idx="2">
                  <c:v>0.44370898745911547</c:v>
                </c:pt>
                <c:pt idx="3">
                  <c:v>0.49264650593430848</c:v>
                </c:pt>
                <c:pt idx="4">
                  <c:v>0.48621889629016313</c:v>
                </c:pt>
                <c:pt idx="5">
                  <c:v>0.45407794115742278</c:v>
                </c:pt>
                <c:pt idx="6">
                  <c:v>0.49048449460304988</c:v>
                </c:pt>
                <c:pt idx="7">
                  <c:v>0.45535210873597648</c:v>
                </c:pt>
                <c:pt idx="8">
                  <c:v>0.3397571667331637</c:v>
                </c:pt>
                <c:pt idx="9">
                  <c:v>0.35445406190322415</c:v>
                </c:pt>
                <c:pt idx="10">
                  <c:v>0.34459166914074091</c:v>
                </c:pt>
                <c:pt idx="11">
                  <c:v>0.30434769511002102</c:v>
                </c:pt>
                <c:pt idx="12">
                  <c:v>0.32574297776492522</c:v>
                </c:pt>
                <c:pt idx="13">
                  <c:v>0.30973490912953772</c:v>
                </c:pt>
                <c:pt idx="14">
                  <c:v>0.35526206433071289</c:v>
                </c:pt>
                <c:pt idx="15">
                  <c:v>0.32378061277026526</c:v>
                </c:pt>
              </c:numCache>
            </c:numRef>
          </c:val>
          <c:smooth val="0"/>
          <c:extLst>
            <c:ext xmlns:c16="http://schemas.microsoft.com/office/drawing/2014/chart" uri="{C3380CC4-5D6E-409C-BE32-E72D297353CC}">
              <c16:uniqueId val="{00000004-A0E9-43FE-A53D-FF4B0C3CB8D3}"/>
            </c:ext>
          </c:extLst>
        </c:ser>
        <c:dLbls>
          <c:showLegendKey val="0"/>
          <c:showVal val="0"/>
          <c:showCatName val="0"/>
          <c:showSerName val="0"/>
          <c:showPercent val="0"/>
          <c:showBubbleSize val="0"/>
        </c:dLbls>
        <c:marker val="1"/>
        <c:smooth val="0"/>
        <c:axId val="184709504"/>
        <c:axId val="184711040"/>
      </c:lineChart>
      <c:catAx>
        <c:axId val="184709504"/>
        <c:scaling>
          <c:orientation val="minMax"/>
        </c:scaling>
        <c:delete val="0"/>
        <c:axPos val="b"/>
        <c:majorGridlines>
          <c:spPr>
            <a:ln w="6350">
              <a:solidFill>
                <a:schemeClr val="bg1">
                  <a:lumMod val="95000"/>
                </a:schemeClr>
              </a:solidFill>
            </a:ln>
          </c:spPr>
        </c:majorGridlines>
        <c:numFmt formatCode="General" sourceLinked="1"/>
        <c:majorTickMark val="out"/>
        <c:minorTickMark val="none"/>
        <c:tickLblPos val="nextTo"/>
        <c:txPr>
          <a:bodyPr rot="0" vert="horz" anchor="ctr" anchorCtr="0"/>
          <a:lstStyle/>
          <a:p>
            <a:pPr>
              <a:defRPr/>
            </a:pPr>
            <a:endParaRPr lang="it-IT"/>
          </a:p>
        </c:txPr>
        <c:crossAx val="184711040"/>
        <c:crosses val="autoZero"/>
        <c:auto val="1"/>
        <c:lblAlgn val="ctr"/>
        <c:lblOffset val="100"/>
        <c:noMultiLvlLbl val="0"/>
      </c:catAx>
      <c:valAx>
        <c:axId val="184711040"/>
        <c:scaling>
          <c:orientation val="minMax"/>
        </c:scaling>
        <c:delete val="0"/>
        <c:axPos val="l"/>
        <c:majorGridlines>
          <c:spPr>
            <a:ln>
              <a:solidFill>
                <a:schemeClr val="bg1">
                  <a:lumMod val="95000"/>
                </a:schemeClr>
              </a:solidFill>
            </a:ln>
          </c:spPr>
        </c:majorGridlines>
        <c:numFmt formatCode="0%" sourceLinked="0"/>
        <c:majorTickMark val="out"/>
        <c:minorTickMark val="none"/>
        <c:tickLblPos val="nextTo"/>
        <c:crossAx val="184709504"/>
        <c:crosses val="autoZero"/>
        <c:crossBetween val="between"/>
      </c:valAx>
      <c:valAx>
        <c:axId val="184712576"/>
        <c:scaling>
          <c:orientation val="minMax"/>
        </c:scaling>
        <c:delete val="0"/>
        <c:axPos val="r"/>
        <c:numFmt formatCode="#,##0,," sourceLinked="1"/>
        <c:majorTickMark val="out"/>
        <c:minorTickMark val="none"/>
        <c:tickLblPos val="nextTo"/>
        <c:crossAx val="184718464"/>
        <c:crosses val="max"/>
        <c:crossBetween val="between"/>
      </c:valAx>
      <c:catAx>
        <c:axId val="184718464"/>
        <c:scaling>
          <c:orientation val="minMax"/>
        </c:scaling>
        <c:delete val="1"/>
        <c:axPos val="b"/>
        <c:numFmt formatCode="General" sourceLinked="1"/>
        <c:majorTickMark val="out"/>
        <c:minorTickMark val="none"/>
        <c:tickLblPos val="nextTo"/>
        <c:crossAx val="184712576"/>
        <c:crosses val="autoZero"/>
        <c:auto val="1"/>
        <c:lblAlgn val="ctr"/>
        <c:lblOffset val="100"/>
        <c:noMultiLvlLbl val="0"/>
      </c:catAx>
    </c:plotArea>
    <c:legend>
      <c:legendPos val="b"/>
      <c:layout>
        <c:manualLayout>
          <c:xMode val="edge"/>
          <c:yMode val="edge"/>
          <c:x val="2.1541124563730606E-2"/>
          <c:y val="0.85555706887990357"/>
          <c:w val="0.97209945531002173"/>
          <c:h val="0.12282130949847485"/>
        </c:manualLayout>
      </c:layout>
      <c:overlay val="0"/>
    </c:legend>
    <c:plotVisOnly val="1"/>
    <c:dispBlanksAs val="gap"/>
    <c:showDLblsOverMax val="0"/>
  </c:chart>
  <c:spPr>
    <a:solidFill>
      <a:schemeClr val="bg1">
        <a:lumMod val="95000"/>
      </a:schemeClr>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395110</xdr:colOff>
      <xdr:row>3</xdr:row>
      <xdr:rowOff>95956</xdr:rowOff>
    </xdr:from>
    <xdr:to>
      <xdr:col>22</xdr:col>
      <xdr:colOff>112888</xdr:colOff>
      <xdr:row>17</xdr:row>
      <xdr:rowOff>73379</xdr:rowOff>
    </xdr:to>
    <xdr:graphicFrame macro="">
      <xdr:nvGraphicFramePr>
        <xdr:cNvPr id="4" name="Grafico 3">
          <a:extLst>
            <a:ext uri="{FF2B5EF4-FFF2-40B4-BE49-F238E27FC236}">
              <a16:creationId xmlns:a16="http://schemas.microsoft.com/office/drawing/2014/main" id="{2EC807B2-FD20-1A3A-FB0C-3A7CDA0D3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571499</xdr:colOff>
      <xdr:row>28</xdr:row>
      <xdr:rowOff>196561</xdr:rowOff>
    </xdr:from>
    <xdr:to>
      <xdr:col>7</xdr:col>
      <xdr:colOff>232834</xdr:colOff>
      <xdr:row>44</xdr:row>
      <xdr:rowOff>82261</xdr:rowOff>
    </xdr:to>
    <xdr:graphicFrame macro="">
      <xdr:nvGraphicFramePr>
        <xdr:cNvPr id="2" name="Grafico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0_BANCA_Capasso/Analisi%20Credit%20Factor/curve%20recupero%20credit%20factor/GDP__Recovery_Rate_Bankit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GDP_YEAR 2_STATIC"/>
      <sheetName val="Real GDP_YEAR (2)"/>
      <sheetName val="Real GDP_YEAR_Static"/>
      <sheetName val="Real GDP_YEAR"/>
      <sheetName val="Nominal GDP"/>
      <sheetName val="Real GDP"/>
      <sheetName val="GDP"/>
      <sheetName val="Deco"/>
    </sheetNames>
    <sheetDataSet>
      <sheetData sheetId="0"/>
      <sheetData sheetId="1"/>
      <sheetData sheetId="2"/>
      <sheetData sheetId="3"/>
      <sheetData sheetId="4"/>
      <sheetData sheetId="5"/>
      <sheetData sheetId="6">
        <row r="7">
          <cell r="B7" t="str">
            <v>PX_LAST</v>
          </cell>
        </row>
        <row r="8">
          <cell r="B8">
            <v>19960331</v>
          </cell>
        </row>
        <row r="9">
          <cell r="B9" t="str">
            <v>Q</v>
          </cell>
        </row>
      </sheetData>
      <sheetData sheetId="7"/>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99EF5-2714-47FB-8818-DFDF869B2C8A}">
  <dimension ref="A1:P102"/>
  <sheetViews>
    <sheetView showGridLines="0" zoomScale="120" zoomScaleNormal="120" workbookViewId="0">
      <pane ySplit="1" topLeftCell="A2" activePane="bottomLeft" state="frozen"/>
      <selection pane="bottomLeft" activeCell="C20" sqref="C20"/>
    </sheetView>
  </sheetViews>
  <sheetFormatPr defaultColWidth="19.1796875" defaultRowHeight="11.5" x14ac:dyDescent="0.25"/>
  <cols>
    <col min="1" max="2" width="19.1796875" style="268"/>
    <col min="3" max="3" width="19.1796875" style="269"/>
    <col min="4" max="8" width="19.1796875" style="270"/>
    <col min="9" max="9" width="19.1796875" style="271"/>
    <col min="10" max="16384" width="19.1796875" style="268"/>
  </cols>
  <sheetData>
    <row r="1" spans="1:9" x14ac:dyDescent="0.25">
      <c r="A1" s="268" t="s">
        <v>144</v>
      </c>
      <c r="B1" s="268" t="s">
        <v>152</v>
      </c>
      <c r="C1" s="268" t="s">
        <v>160</v>
      </c>
      <c r="D1" s="267" t="s">
        <v>168</v>
      </c>
      <c r="E1" s="267" t="s">
        <v>153</v>
      </c>
      <c r="F1" s="267" t="s">
        <v>154</v>
      </c>
      <c r="G1" s="267" t="s">
        <v>155</v>
      </c>
      <c r="H1" s="267" t="s">
        <v>156</v>
      </c>
      <c r="I1" s="267" t="s">
        <v>157</v>
      </c>
    </row>
    <row r="2" spans="1:9" x14ac:dyDescent="0.25">
      <c r="A2" s="268">
        <f t="shared" ref="A2:A17" si="0">+YEAR(B2)</f>
        <v>2006</v>
      </c>
      <c r="B2" s="272">
        <v>39082</v>
      </c>
      <c r="C2" s="270">
        <v>1.7909999999999999</v>
      </c>
      <c r="D2" s="270">
        <f>AVERAGE(C2:C2)</f>
        <v>1.7909999999999999</v>
      </c>
      <c r="E2" s="270">
        <f>+AVERAGE(C2:C2)</f>
        <v>1.7909999999999999</v>
      </c>
      <c r="F2" s="270">
        <f>+AVERAGE(C2:C2)</f>
        <v>1.7909999999999999</v>
      </c>
      <c r="G2" s="270">
        <f>+AVERAGE(C2:C2)</f>
        <v>1.7909999999999999</v>
      </c>
      <c r="H2" s="270">
        <f>+AVERAGE(C2:C2)</f>
        <v>1.7909999999999999</v>
      </c>
      <c r="I2" s="271">
        <f>+AVERAGE(C2:C2)</f>
        <v>1.7909999999999999</v>
      </c>
    </row>
    <row r="3" spans="1:9" x14ac:dyDescent="0.25">
      <c r="A3" s="268">
        <f t="shared" si="0"/>
        <v>2007</v>
      </c>
      <c r="B3" s="272">
        <v>39447</v>
      </c>
      <c r="C3" s="270">
        <v>1.4870000000000001</v>
      </c>
      <c r="D3" s="270">
        <f t="shared" ref="D3:D17" si="1">AVERAGE(C2:C3)</f>
        <v>1.639</v>
      </c>
      <c r="E3" s="270">
        <f>+AVERAGE(C2:C3)</f>
        <v>1.639</v>
      </c>
      <c r="F3" s="270">
        <f>+AVERAGE(C2:C3)</f>
        <v>1.639</v>
      </c>
      <c r="G3" s="270">
        <f>+AVERAGE(C2:C3)</f>
        <v>1.639</v>
      </c>
      <c r="H3" s="270">
        <f>+AVERAGE(C2:C3)</f>
        <v>1.639</v>
      </c>
      <c r="I3" s="271">
        <f>+AVERAGE(C2:C3)</f>
        <v>1.639</v>
      </c>
    </row>
    <row r="4" spans="1:9" x14ac:dyDescent="0.25">
      <c r="A4" s="268">
        <f t="shared" si="0"/>
        <v>2008</v>
      </c>
      <c r="B4" s="272">
        <v>39813</v>
      </c>
      <c r="C4" s="270">
        <v>-0.96199999999999997</v>
      </c>
      <c r="D4" s="270">
        <f t="shared" si="1"/>
        <v>0.26250000000000007</v>
      </c>
      <c r="E4" s="270">
        <f t="shared" ref="E4:E17" si="2">+AVERAGE(C2:C4)</f>
        <v>0.77199999999999991</v>
      </c>
      <c r="F4" s="270">
        <f>+AVERAGE(C2:C4)</f>
        <v>0.77199999999999991</v>
      </c>
      <c r="G4" s="270">
        <f>+AVERAGE(C2:C4)</f>
        <v>0.77199999999999991</v>
      </c>
      <c r="H4" s="270">
        <f>+AVERAGE(C2:C4)</f>
        <v>0.77199999999999991</v>
      </c>
      <c r="I4" s="271">
        <f>+AVERAGE(C2:C4)</f>
        <v>0.77199999999999991</v>
      </c>
    </row>
    <row r="5" spans="1:9" x14ac:dyDescent="0.25">
      <c r="A5" s="268">
        <f t="shared" si="0"/>
        <v>2009</v>
      </c>
      <c r="B5" s="272">
        <v>40178</v>
      </c>
      <c r="C5" s="270">
        <v>-5.2809999999999997</v>
      </c>
      <c r="D5" s="270">
        <f t="shared" si="1"/>
        <v>-3.1214999999999997</v>
      </c>
      <c r="E5" s="270">
        <f t="shared" si="2"/>
        <v>-1.585333333333333</v>
      </c>
      <c r="F5" s="270">
        <f t="shared" ref="F5:F17" si="3">+AVERAGE(C2:C5)</f>
        <v>-0.74124999999999996</v>
      </c>
      <c r="G5" s="270">
        <f>+AVERAGE(C2:C5)</f>
        <v>-0.74124999999999996</v>
      </c>
      <c r="H5" s="270">
        <f>+AVERAGE(C2:C5)</f>
        <v>-0.74124999999999996</v>
      </c>
      <c r="I5" s="271">
        <f>+AVERAGE(C2:C5)</f>
        <v>-0.74124999999999996</v>
      </c>
    </row>
    <row r="6" spans="1:9" x14ac:dyDescent="0.25">
      <c r="A6" s="268">
        <f t="shared" si="0"/>
        <v>2010</v>
      </c>
      <c r="B6" s="272">
        <v>40543</v>
      </c>
      <c r="C6" s="270">
        <v>1.7130000000000001</v>
      </c>
      <c r="D6" s="270">
        <f t="shared" si="1"/>
        <v>-1.7839999999999998</v>
      </c>
      <c r="E6" s="270">
        <f t="shared" si="2"/>
        <v>-1.5099999999999998</v>
      </c>
      <c r="F6" s="270">
        <f t="shared" si="3"/>
        <v>-0.76074999999999982</v>
      </c>
      <c r="G6" s="270">
        <f t="shared" ref="G6:G17" si="4">+AVERAGE(C2:C6)</f>
        <v>-0.25039999999999996</v>
      </c>
      <c r="H6" s="270">
        <f>+AVERAGE(C2:C6)</f>
        <v>-0.25039999999999996</v>
      </c>
      <c r="I6" s="271">
        <f>+AVERAGE(C2:C6)</f>
        <v>-0.25039999999999996</v>
      </c>
    </row>
    <row r="7" spans="1:9" x14ac:dyDescent="0.25">
      <c r="A7" s="268">
        <f t="shared" si="0"/>
        <v>2011</v>
      </c>
      <c r="B7" s="272">
        <v>40908</v>
      </c>
      <c r="C7" s="270">
        <v>0.70699999999999996</v>
      </c>
      <c r="D7" s="270">
        <f t="shared" si="1"/>
        <v>1.21</v>
      </c>
      <c r="E7" s="270">
        <f t="shared" si="2"/>
        <v>-0.95366666666666655</v>
      </c>
      <c r="F7" s="270">
        <f t="shared" si="3"/>
        <v>-0.95574999999999988</v>
      </c>
      <c r="G7" s="270">
        <f t="shared" si="4"/>
        <v>-0.46719999999999989</v>
      </c>
      <c r="H7" s="270">
        <f t="shared" ref="H7:H17" si="5">+AVERAGE(C2:C7)</f>
        <v>-9.0833333333333308E-2</v>
      </c>
      <c r="I7" s="271">
        <f>+AVERAGE(C2:C7)</f>
        <v>-9.0833333333333308E-2</v>
      </c>
    </row>
    <row r="8" spans="1:9" x14ac:dyDescent="0.25">
      <c r="A8" s="268">
        <f t="shared" si="0"/>
        <v>2012</v>
      </c>
      <c r="B8" s="272">
        <v>41274</v>
      </c>
      <c r="C8" s="270">
        <v>-2.9809999999999999</v>
      </c>
      <c r="D8" s="270">
        <f t="shared" si="1"/>
        <v>-1.137</v>
      </c>
      <c r="E8" s="270">
        <f t="shared" si="2"/>
        <v>-0.18699999999999997</v>
      </c>
      <c r="F8" s="270">
        <f t="shared" si="3"/>
        <v>-1.4604999999999999</v>
      </c>
      <c r="G8" s="270">
        <f t="shared" si="4"/>
        <v>-1.3607999999999998</v>
      </c>
      <c r="H8" s="270">
        <f t="shared" si="5"/>
        <v>-0.88616666666666655</v>
      </c>
      <c r="I8" s="271">
        <f t="shared" ref="I8:I17" si="6">+AVERAGE(C2:C8)</f>
        <v>-0.50371428571428567</v>
      </c>
    </row>
    <row r="9" spans="1:9" x14ac:dyDescent="0.25">
      <c r="A9" s="268">
        <f t="shared" si="0"/>
        <v>2013</v>
      </c>
      <c r="B9" s="272">
        <v>41639</v>
      </c>
      <c r="C9" s="270">
        <v>-1.841</v>
      </c>
      <c r="D9" s="270">
        <f t="shared" si="1"/>
        <v>-2.411</v>
      </c>
      <c r="E9" s="270">
        <f t="shared" si="2"/>
        <v>-1.3716666666666668</v>
      </c>
      <c r="F9" s="270">
        <f t="shared" si="3"/>
        <v>-0.60050000000000003</v>
      </c>
      <c r="G9" s="270">
        <f t="shared" si="4"/>
        <v>-1.5366</v>
      </c>
      <c r="H9" s="270">
        <f t="shared" si="5"/>
        <v>-1.4408333333333332</v>
      </c>
      <c r="I9" s="271">
        <f t="shared" si="6"/>
        <v>-1.0225714285714285</v>
      </c>
    </row>
    <row r="10" spans="1:9" x14ac:dyDescent="0.25">
      <c r="A10" s="268">
        <f t="shared" si="0"/>
        <v>2014</v>
      </c>
      <c r="B10" s="272">
        <v>42004</v>
      </c>
      <c r="C10" s="270">
        <v>-5.0000000000000001E-3</v>
      </c>
      <c r="D10" s="270">
        <f t="shared" si="1"/>
        <v>-0.92299999999999993</v>
      </c>
      <c r="E10" s="270">
        <f t="shared" si="2"/>
        <v>-1.609</v>
      </c>
      <c r="F10" s="270">
        <f t="shared" si="3"/>
        <v>-1.03</v>
      </c>
      <c r="G10" s="270">
        <f t="shared" si="4"/>
        <v>-0.48139999999999999</v>
      </c>
      <c r="H10" s="270">
        <f t="shared" si="5"/>
        <v>-1.2813333333333332</v>
      </c>
      <c r="I10" s="271">
        <f t="shared" si="6"/>
        <v>-1.2357142857142858</v>
      </c>
    </row>
    <row r="11" spans="1:9" x14ac:dyDescent="0.25">
      <c r="A11" s="268">
        <f t="shared" si="0"/>
        <v>2015</v>
      </c>
      <c r="B11" s="272">
        <v>42369</v>
      </c>
      <c r="C11" s="270">
        <v>0.78</v>
      </c>
      <c r="D11" s="270">
        <f t="shared" si="1"/>
        <v>0.38750000000000001</v>
      </c>
      <c r="E11" s="270">
        <f t="shared" si="2"/>
        <v>-0.35533333333333328</v>
      </c>
      <c r="F11" s="270">
        <f t="shared" si="3"/>
        <v>-1.0117499999999999</v>
      </c>
      <c r="G11" s="270">
        <f t="shared" si="4"/>
        <v>-0.66799999999999993</v>
      </c>
      <c r="H11" s="270">
        <f t="shared" si="5"/>
        <v>-0.27116666666666667</v>
      </c>
      <c r="I11" s="271">
        <f t="shared" si="6"/>
        <v>-0.98685714285714277</v>
      </c>
    </row>
    <row r="12" spans="1:9" x14ac:dyDescent="0.25">
      <c r="A12" s="268">
        <f t="shared" si="0"/>
        <v>2016</v>
      </c>
      <c r="B12" s="272">
        <v>42735</v>
      </c>
      <c r="C12" s="270">
        <v>1.29</v>
      </c>
      <c r="D12" s="270">
        <f t="shared" si="1"/>
        <v>1.0350000000000001</v>
      </c>
      <c r="E12" s="270">
        <f t="shared" si="2"/>
        <v>0.68833333333333335</v>
      </c>
      <c r="F12" s="270">
        <f t="shared" si="3"/>
        <v>5.600000000000005E-2</v>
      </c>
      <c r="G12" s="270">
        <f t="shared" si="4"/>
        <v>-0.55139999999999989</v>
      </c>
      <c r="H12" s="270">
        <f t="shared" si="5"/>
        <v>-0.34166666666666662</v>
      </c>
      <c r="I12" s="271">
        <f t="shared" si="6"/>
        <v>-4.814285714285714E-2</v>
      </c>
    </row>
    <row r="13" spans="1:9" x14ac:dyDescent="0.25">
      <c r="A13" s="268">
        <f t="shared" si="0"/>
        <v>2017</v>
      </c>
      <c r="B13" s="272">
        <v>43100</v>
      </c>
      <c r="C13" s="270">
        <v>1.67</v>
      </c>
      <c r="D13" s="270">
        <f t="shared" si="1"/>
        <v>1.48</v>
      </c>
      <c r="E13" s="270">
        <f t="shared" si="2"/>
        <v>1.2466666666666668</v>
      </c>
      <c r="F13" s="270">
        <f t="shared" si="3"/>
        <v>0.93374999999999997</v>
      </c>
      <c r="G13" s="270">
        <f t="shared" si="4"/>
        <v>0.37880000000000003</v>
      </c>
      <c r="H13" s="270">
        <f t="shared" si="5"/>
        <v>-0.18116666666666661</v>
      </c>
      <c r="I13" s="271">
        <f t="shared" si="6"/>
        <v>-5.428571428571427E-2</v>
      </c>
    </row>
    <row r="14" spans="1:9" x14ac:dyDescent="0.25">
      <c r="A14" s="268">
        <f t="shared" si="0"/>
        <v>2018</v>
      </c>
      <c r="B14" s="272">
        <v>43465</v>
      </c>
      <c r="C14" s="270">
        <v>0.93</v>
      </c>
      <c r="D14" s="270">
        <f t="shared" si="1"/>
        <v>1.3</v>
      </c>
      <c r="E14" s="270">
        <f t="shared" si="2"/>
        <v>1.2966666666666666</v>
      </c>
      <c r="F14" s="270">
        <f t="shared" si="3"/>
        <v>1.1675</v>
      </c>
      <c r="G14" s="270">
        <f t="shared" si="4"/>
        <v>0.93300000000000005</v>
      </c>
      <c r="H14" s="270">
        <f t="shared" si="5"/>
        <v>0.47066666666666673</v>
      </c>
      <c r="I14" s="271">
        <f t="shared" si="6"/>
        <v>-2.2428571428571385E-2</v>
      </c>
    </row>
    <row r="15" spans="1:9" x14ac:dyDescent="0.25">
      <c r="A15" s="268">
        <f t="shared" si="0"/>
        <v>2019</v>
      </c>
      <c r="B15" s="272">
        <v>43830</v>
      </c>
      <c r="C15" s="270">
        <v>0.48</v>
      </c>
      <c r="D15" s="270">
        <f t="shared" si="1"/>
        <v>0.70500000000000007</v>
      </c>
      <c r="E15" s="270">
        <f t="shared" si="2"/>
        <v>1.0266666666666666</v>
      </c>
      <c r="F15" s="270">
        <f t="shared" si="3"/>
        <v>1.0925</v>
      </c>
      <c r="G15" s="270">
        <f t="shared" si="4"/>
        <v>1.03</v>
      </c>
      <c r="H15" s="270">
        <f t="shared" si="5"/>
        <v>0.85749999999999993</v>
      </c>
      <c r="I15" s="271">
        <f t="shared" si="6"/>
        <v>0.47200000000000003</v>
      </c>
    </row>
    <row r="16" spans="1:9" x14ac:dyDescent="0.25">
      <c r="A16" s="268">
        <f t="shared" si="0"/>
        <v>2020</v>
      </c>
      <c r="B16" s="272">
        <v>44196</v>
      </c>
      <c r="C16" s="270">
        <v>-9.0399999999999991</v>
      </c>
      <c r="D16" s="270">
        <f t="shared" si="1"/>
        <v>-4.2799999999999994</v>
      </c>
      <c r="E16" s="270">
        <f t="shared" si="2"/>
        <v>-2.543333333333333</v>
      </c>
      <c r="F16" s="270">
        <f t="shared" si="3"/>
        <v>-1.4899999999999998</v>
      </c>
      <c r="G16" s="270">
        <f t="shared" si="4"/>
        <v>-0.93399999999999983</v>
      </c>
      <c r="H16" s="270">
        <f t="shared" si="5"/>
        <v>-0.6483333333333331</v>
      </c>
      <c r="I16" s="271">
        <f t="shared" si="6"/>
        <v>-0.55642857142857138</v>
      </c>
    </row>
    <row r="17" spans="1:16" x14ac:dyDescent="0.25">
      <c r="A17" s="268">
        <f t="shared" si="0"/>
        <v>2021</v>
      </c>
      <c r="B17" s="272">
        <v>44561</v>
      </c>
      <c r="C17" s="270">
        <v>6.74</v>
      </c>
      <c r="D17" s="270">
        <f t="shared" si="1"/>
        <v>-1.1499999999999995</v>
      </c>
      <c r="E17" s="270">
        <f t="shared" si="2"/>
        <v>-0.60666666666666613</v>
      </c>
      <c r="F17" s="270">
        <f t="shared" si="3"/>
        <v>-0.2224999999999997</v>
      </c>
      <c r="G17" s="270">
        <f t="shared" si="4"/>
        <v>0.15600000000000022</v>
      </c>
      <c r="H17" s="270">
        <f t="shared" si="5"/>
        <v>0.3450000000000002</v>
      </c>
      <c r="I17" s="271">
        <f t="shared" si="6"/>
        <v>0.40714285714285736</v>
      </c>
    </row>
    <row r="18" spans="1:16" s="269" customFormat="1" x14ac:dyDescent="0.25">
      <c r="B18" s="272"/>
      <c r="D18" s="270"/>
      <c r="E18" s="270"/>
      <c r="F18" s="270"/>
      <c r="G18" s="270"/>
      <c r="H18" s="270"/>
      <c r="I18" s="271"/>
      <c r="J18" s="268"/>
      <c r="K18" s="268"/>
      <c r="L18" s="268"/>
      <c r="M18" s="268"/>
      <c r="N18" s="268"/>
      <c r="O18" s="268"/>
      <c r="P18" s="268"/>
    </row>
    <row r="19" spans="1:16" s="269" customFormat="1" x14ac:dyDescent="0.25">
      <c r="B19" s="272"/>
      <c r="D19" s="270"/>
      <c r="E19" s="270"/>
      <c r="F19" s="270"/>
      <c r="G19" s="270"/>
      <c r="H19" s="270"/>
      <c r="I19" s="271"/>
      <c r="J19" s="268"/>
      <c r="K19" s="268"/>
      <c r="L19" s="268"/>
      <c r="M19" s="268"/>
      <c r="N19" s="268"/>
      <c r="O19" s="268"/>
      <c r="P19" s="268"/>
    </row>
    <row r="20" spans="1:16" s="269" customFormat="1" x14ac:dyDescent="0.25">
      <c r="B20" s="272"/>
      <c r="D20" s="270"/>
      <c r="E20" s="270"/>
      <c r="F20" s="270"/>
      <c r="G20" s="270"/>
      <c r="H20" s="270"/>
      <c r="I20" s="271"/>
      <c r="J20" s="268"/>
      <c r="K20" s="268"/>
      <c r="L20" s="268"/>
      <c r="M20" s="268"/>
      <c r="N20" s="268"/>
      <c r="O20" s="268"/>
      <c r="P20" s="268"/>
    </row>
    <row r="21" spans="1:16" s="269" customFormat="1" x14ac:dyDescent="0.25">
      <c r="B21" s="272"/>
      <c r="D21" s="270"/>
      <c r="E21" s="270"/>
      <c r="F21" s="270"/>
      <c r="G21" s="270"/>
      <c r="H21" s="270"/>
      <c r="I21" s="271"/>
      <c r="J21" s="268"/>
      <c r="K21" s="268"/>
      <c r="L21" s="268"/>
      <c r="M21" s="268"/>
      <c r="N21" s="268"/>
      <c r="O21" s="268"/>
      <c r="P21" s="268"/>
    </row>
    <row r="22" spans="1:16" s="269" customFormat="1" x14ac:dyDescent="0.25">
      <c r="B22" s="272"/>
      <c r="D22" s="270"/>
      <c r="E22" s="270"/>
      <c r="F22" s="270"/>
      <c r="G22" s="270"/>
      <c r="H22" s="270"/>
      <c r="I22" s="271"/>
      <c r="J22" s="268"/>
      <c r="K22" s="268"/>
      <c r="L22" s="268"/>
      <c r="M22" s="268"/>
      <c r="N22" s="268"/>
      <c r="O22" s="268"/>
      <c r="P22" s="268"/>
    </row>
    <row r="23" spans="1:16" s="269" customFormat="1" x14ac:dyDescent="0.25">
      <c r="B23" s="272"/>
      <c r="D23" s="270"/>
      <c r="E23" s="270"/>
      <c r="F23" s="270"/>
      <c r="G23" s="270"/>
      <c r="H23" s="270"/>
      <c r="I23" s="271"/>
      <c r="J23" s="268"/>
      <c r="K23" s="268"/>
      <c r="L23" s="268"/>
      <c r="M23" s="268"/>
      <c r="N23" s="268"/>
      <c r="O23" s="268"/>
      <c r="P23" s="268"/>
    </row>
    <row r="24" spans="1:16" s="269" customFormat="1" x14ac:dyDescent="0.25">
      <c r="B24" s="272"/>
      <c r="D24" s="270"/>
      <c r="E24" s="270"/>
      <c r="F24" s="270"/>
      <c r="G24" s="270"/>
      <c r="H24" s="270"/>
      <c r="I24" s="271"/>
      <c r="J24" s="268"/>
      <c r="K24" s="268"/>
      <c r="L24" s="268"/>
      <c r="M24" s="268"/>
      <c r="N24" s="268"/>
      <c r="O24" s="268"/>
      <c r="P24" s="268"/>
    </row>
    <row r="25" spans="1:16" s="269" customFormat="1" x14ac:dyDescent="0.25">
      <c r="B25" s="272"/>
      <c r="D25" s="270"/>
      <c r="E25" s="270"/>
      <c r="F25" s="270"/>
      <c r="G25" s="270"/>
      <c r="H25" s="270"/>
      <c r="I25" s="271"/>
      <c r="J25" s="268"/>
      <c r="K25" s="268"/>
      <c r="L25" s="268"/>
      <c r="M25" s="268"/>
      <c r="N25" s="268"/>
      <c r="O25" s="268"/>
      <c r="P25" s="268"/>
    </row>
    <row r="26" spans="1:16" s="269" customFormat="1" x14ac:dyDescent="0.25">
      <c r="B26" s="272"/>
      <c r="D26" s="270"/>
      <c r="E26" s="270"/>
      <c r="F26" s="270"/>
      <c r="G26" s="270"/>
      <c r="H26" s="270"/>
      <c r="I26" s="271"/>
      <c r="J26" s="268"/>
      <c r="K26" s="268"/>
      <c r="L26" s="268"/>
      <c r="M26" s="268"/>
      <c r="N26" s="268"/>
      <c r="O26" s="268"/>
      <c r="P26" s="268"/>
    </row>
    <row r="27" spans="1:16" s="269" customFormat="1" x14ac:dyDescent="0.25">
      <c r="B27" s="272"/>
      <c r="D27" s="270"/>
      <c r="E27" s="270"/>
      <c r="F27" s="270"/>
      <c r="G27" s="270"/>
      <c r="H27" s="270"/>
      <c r="I27" s="271"/>
      <c r="J27" s="268"/>
      <c r="K27" s="268"/>
      <c r="L27" s="268"/>
      <c r="M27" s="268"/>
      <c r="N27" s="268"/>
      <c r="O27" s="268"/>
      <c r="P27" s="268"/>
    </row>
    <row r="28" spans="1:16" s="269" customFormat="1" x14ac:dyDescent="0.25">
      <c r="B28" s="272"/>
      <c r="D28" s="270"/>
      <c r="E28" s="270"/>
      <c r="F28" s="270"/>
      <c r="G28" s="270"/>
      <c r="H28" s="270"/>
      <c r="I28" s="271"/>
      <c r="J28" s="268"/>
      <c r="K28" s="268"/>
      <c r="L28" s="268"/>
      <c r="M28" s="268"/>
      <c r="N28" s="268"/>
      <c r="O28" s="268"/>
      <c r="P28" s="268"/>
    </row>
    <row r="29" spans="1:16" s="269" customFormat="1" x14ac:dyDescent="0.25">
      <c r="B29" s="272"/>
      <c r="D29" s="270"/>
      <c r="E29" s="270"/>
      <c r="F29" s="270"/>
      <c r="G29" s="270"/>
      <c r="H29" s="270"/>
      <c r="I29" s="271"/>
      <c r="J29" s="268"/>
      <c r="K29" s="268"/>
      <c r="L29" s="268"/>
      <c r="M29" s="268"/>
      <c r="N29" s="268"/>
      <c r="O29" s="268"/>
      <c r="P29" s="268"/>
    </row>
    <row r="30" spans="1:16" s="269" customFormat="1" x14ac:dyDescent="0.25">
      <c r="B30" s="272"/>
      <c r="D30" s="270"/>
      <c r="E30" s="270"/>
      <c r="F30" s="270"/>
      <c r="G30" s="270"/>
      <c r="H30" s="270"/>
      <c r="I30" s="271"/>
      <c r="J30" s="268"/>
      <c r="K30" s="268"/>
      <c r="L30" s="268"/>
      <c r="M30" s="268"/>
      <c r="N30" s="268"/>
      <c r="O30" s="268"/>
      <c r="P30" s="268"/>
    </row>
    <row r="31" spans="1:16" s="269" customFormat="1" x14ac:dyDescent="0.25">
      <c r="B31" s="272"/>
      <c r="D31" s="270"/>
      <c r="E31" s="270"/>
      <c r="F31" s="270"/>
      <c r="G31" s="270"/>
      <c r="H31" s="270"/>
      <c r="I31" s="271"/>
      <c r="J31" s="268"/>
      <c r="K31" s="268"/>
      <c r="L31" s="268"/>
      <c r="M31" s="268"/>
      <c r="N31" s="268"/>
      <c r="O31" s="268"/>
      <c r="P31" s="268"/>
    </row>
    <row r="32" spans="1:16" s="269" customFormat="1" x14ac:dyDescent="0.25">
      <c r="B32" s="272"/>
      <c r="D32" s="270"/>
      <c r="E32" s="270"/>
      <c r="F32" s="270"/>
      <c r="G32" s="270"/>
      <c r="H32" s="270"/>
      <c r="I32" s="271"/>
      <c r="J32" s="268"/>
      <c r="K32" s="268"/>
      <c r="L32" s="268"/>
      <c r="M32" s="268"/>
      <c r="N32" s="268"/>
      <c r="O32" s="268"/>
      <c r="P32" s="268"/>
    </row>
    <row r="33" spans="2:16" s="269" customFormat="1" x14ac:dyDescent="0.25">
      <c r="B33" s="272"/>
      <c r="D33" s="270"/>
      <c r="E33" s="270"/>
      <c r="F33" s="270"/>
      <c r="G33" s="270"/>
      <c r="H33" s="270"/>
      <c r="I33" s="271"/>
      <c r="J33" s="268"/>
      <c r="K33" s="268"/>
      <c r="L33" s="268"/>
      <c r="M33" s="268"/>
      <c r="N33" s="268"/>
      <c r="O33" s="268"/>
      <c r="P33" s="268"/>
    </row>
    <row r="34" spans="2:16" s="269" customFormat="1" x14ac:dyDescent="0.25">
      <c r="B34" s="272"/>
      <c r="D34" s="270"/>
      <c r="E34" s="270"/>
      <c r="F34" s="270"/>
      <c r="G34" s="270"/>
      <c r="H34" s="270"/>
      <c r="I34" s="271"/>
      <c r="J34" s="268"/>
      <c r="K34" s="268"/>
      <c r="L34" s="268"/>
      <c r="M34" s="268"/>
      <c r="N34" s="268"/>
      <c r="O34" s="268"/>
      <c r="P34" s="268"/>
    </row>
    <row r="35" spans="2:16" s="269" customFormat="1" x14ac:dyDescent="0.25">
      <c r="B35" s="272"/>
      <c r="D35" s="270"/>
      <c r="E35" s="270"/>
      <c r="F35" s="270"/>
      <c r="G35" s="270"/>
      <c r="H35" s="270"/>
      <c r="I35" s="271"/>
      <c r="J35" s="268"/>
      <c r="K35" s="268"/>
      <c r="L35" s="268"/>
      <c r="M35" s="268"/>
      <c r="N35" s="268"/>
      <c r="O35" s="268"/>
      <c r="P35" s="268"/>
    </row>
    <row r="36" spans="2:16" s="269" customFormat="1" x14ac:dyDescent="0.25">
      <c r="B36" s="272"/>
      <c r="D36" s="270"/>
      <c r="E36" s="270"/>
      <c r="F36" s="270"/>
      <c r="G36" s="270"/>
      <c r="H36" s="270"/>
      <c r="I36" s="271"/>
      <c r="J36" s="268"/>
      <c r="K36" s="268"/>
      <c r="L36" s="268"/>
      <c r="M36" s="268"/>
      <c r="N36" s="268"/>
      <c r="O36" s="268"/>
      <c r="P36" s="268"/>
    </row>
    <row r="37" spans="2:16" s="269" customFormat="1" x14ac:dyDescent="0.25">
      <c r="B37" s="272"/>
      <c r="D37" s="270"/>
      <c r="E37" s="270"/>
      <c r="F37" s="270"/>
      <c r="G37" s="270"/>
      <c r="H37" s="270"/>
      <c r="I37" s="271"/>
      <c r="J37" s="268"/>
      <c r="K37" s="268"/>
      <c r="L37" s="268"/>
      <c r="M37" s="268"/>
      <c r="N37" s="268"/>
      <c r="O37" s="268"/>
      <c r="P37" s="268"/>
    </row>
    <row r="38" spans="2:16" s="269" customFormat="1" x14ac:dyDescent="0.25">
      <c r="B38" s="272"/>
      <c r="D38" s="270"/>
      <c r="E38" s="270"/>
      <c r="F38" s="270"/>
      <c r="G38" s="270"/>
      <c r="H38" s="270"/>
      <c r="I38" s="271"/>
      <c r="J38" s="268"/>
      <c r="K38" s="268"/>
      <c r="L38" s="268"/>
      <c r="M38" s="268"/>
      <c r="N38" s="268"/>
      <c r="O38" s="268"/>
      <c r="P38" s="268"/>
    </row>
    <row r="39" spans="2:16" s="269" customFormat="1" x14ac:dyDescent="0.25">
      <c r="B39" s="272"/>
      <c r="D39" s="270"/>
      <c r="E39" s="270"/>
      <c r="F39" s="270"/>
      <c r="G39" s="270"/>
      <c r="H39" s="270"/>
      <c r="I39" s="271"/>
      <c r="J39" s="268"/>
      <c r="K39" s="268"/>
      <c r="L39" s="268"/>
      <c r="M39" s="268"/>
      <c r="N39" s="268"/>
      <c r="O39" s="268"/>
      <c r="P39" s="268"/>
    </row>
    <row r="40" spans="2:16" s="269" customFormat="1" x14ac:dyDescent="0.25">
      <c r="B40" s="272"/>
      <c r="D40" s="270"/>
      <c r="E40" s="270"/>
      <c r="F40" s="270"/>
      <c r="G40" s="270"/>
      <c r="H40" s="270"/>
      <c r="I40" s="271"/>
      <c r="J40" s="268"/>
      <c r="K40" s="268"/>
      <c r="L40" s="268"/>
      <c r="M40" s="268"/>
      <c r="N40" s="268"/>
      <c r="O40" s="268"/>
      <c r="P40" s="268"/>
    </row>
    <row r="41" spans="2:16" s="269" customFormat="1" x14ac:dyDescent="0.25">
      <c r="B41" s="272"/>
      <c r="D41" s="270"/>
      <c r="E41" s="270"/>
      <c r="F41" s="270"/>
      <c r="G41" s="270"/>
      <c r="H41" s="270"/>
      <c r="I41" s="271"/>
      <c r="J41" s="268"/>
      <c r="K41" s="268"/>
      <c r="L41" s="268"/>
      <c r="M41" s="268"/>
      <c r="N41" s="268"/>
      <c r="O41" s="268"/>
      <c r="P41" s="268"/>
    </row>
    <row r="42" spans="2:16" s="269" customFormat="1" x14ac:dyDescent="0.25">
      <c r="B42" s="272"/>
      <c r="D42" s="270"/>
      <c r="E42" s="270"/>
      <c r="F42" s="270"/>
      <c r="G42" s="270"/>
      <c r="H42" s="270"/>
      <c r="I42" s="271"/>
      <c r="J42" s="268"/>
      <c r="K42" s="268"/>
      <c r="L42" s="268"/>
      <c r="M42" s="268"/>
      <c r="N42" s="268"/>
      <c r="O42" s="268"/>
      <c r="P42" s="268"/>
    </row>
    <row r="43" spans="2:16" s="269" customFormat="1" x14ac:dyDescent="0.25">
      <c r="B43" s="272"/>
      <c r="D43" s="270"/>
      <c r="E43" s="270"/>
      <c r="F43" s="270"/>
      <c r="G43" s="270"/>
      <c r="H43" s="270"/>
      <c r="I43" s="271"/>
      <c r="J43" s="268"/>
      <c r="K43" s="268"/>
      <c r="L43" s="268"/>
      <c r="M43" s="268"/>
      <c r="N43" s="268"/>
      <c r="O43" s="268"/>
      <c r="P43" s="268"/>
    </row>
    <row r="44" spans="2:16" s="269" customFormat="1" x14ac:dyDescent="0.25">
      <c r="B44" s="272"/>
      <c r="D44" s="270"/>
      <c r="E44" s="270"/>
      <c r="F44" s="270"/>
      <c r="G44" s="270"/>
      <c r="H44" s="270"/>
      <c r="I44" s="271"/>
      <c r="J44" s="268"/>
      <c r="K44" s="268"/>
      <c r="L44" s="268"/>
      <c r="M44" s="268"/>
      <c r="N44" s="268"/>
      <c r="O44" s="268"/>
      <c r="P44" s="268"/>
    </row>
    <row r="45" spans="2:16" s="269" customFormat="1" x14ac:dyDescent="0.25">
      <c r="B45" s="272"/>
      <c r="D45" s="270"/>
      <c r="E45" s="270"/>
      <c r="F45" s="270"/>
      <c r="G45" s="270"/>
      <c r="H45" s="270"/>
      <c r="I45" s="271"/>
      <c r="J45" s="268"/>
      <c r="K45" s="268"/>
      <c r="L45" s="268"/>
      <c r="M45" s="268"/>
      <c r="N45" s="268"/>
      <c r="O45" s="268"/>
      <c r="P45" s="268"/>
    </row>
    <row r="46" spans="2:16" s="269" customFormat="1" x14ac:dyDescent="0.25">
      <c r="B46" s="272"/>
      <c r="D46" s="270"/>
      <c r="E46" s="270"/>
      <c r="F46" s="270"/>
      <c r="G46" s="270"/>
      <c r="H46" s="270"/>
      <c r="I46" s="271"/>
      <c r="J46" s="268"/>
      <c r="K46" s="268"/>
      <c r="L46" s="268"/>
      <c r="M46" s="268"/>
      <c r="N46" s="268"/>
      <c r="O46" s="268"/>
      <c r="P46" s="268"/>
    </row>
    <row r="47" spans="2:16" s="269" customFormat="1" x14ac:dyDescent="0.25">
      <c r="B47" s="272"/>
      <c r="D47" s="270"/>
      <c r="E47" s="270"/>
      <c r="F47" s="270"/>
      <c r="G47" s="270"/>
      <c r="H47" s="270"/>
      <c r="I47" s="271"/>
      <c r="J47" s="268"/>
      <c r="K47" s="268"/>
      <c r="L47" s="268"/>
      <c r="M47" s="268"/>
      <c r="N47" s="268"/>
      <c r="O47" s="268"/>
      <c r="P47" s="268"/>
    </row>
    <row r="48" spans="2:16" s="269" customFormat="1" x14ac:dyDescent="0.25">
      <c r="B48" s="272"/>
      <c r="D48" s="270"/>
      <c r="E48" s="270"/>
      <c r="F48" s="270"/>
      <c r="G48" s="270"/>
      <c r="H48" s="270"/>
      <c r="I48" s="271"/>
      <c r="J48" s="268"/>
      <c r="K48" s="268"/>
      <c r="L48" s="268"/>
      <c r="M48" s="268"/>
      <c r="N48" s="268"/>
      <c r="O48" s="268"/>
      <c r="P48" s="268"/>
    </row>
    <row r="49" spans="2:16" s="269" customFormat="1" x14ac:dyDescent="0.25">
      <c r="B49" s="272"/>
      <c r="D49" s="270"/>
      <c r="E49" s="270"/>
      <c r="F49" s="270"/>
      <c r="G49" s="270"/>
      <c r="H49" s="270"/>
      <c r="I49" s="271"/>
      <c r="J49" s="268"/>
      <c r="K49" s="268"/>
      <c r="L49" s="268"/>
      <c r="M49" s="268"/>
      <c r="N49" s="268"/>
      <c r="O49" s="268"/>
      <c r="P49" s="268"/>
    </row>
    <row r="50" spans="2:16" s="269" customFormat="1" x14ac:dyDescent="0.25">
      <c r="B50" s="272"/>
      <c r="D50" s="270"/>
      <c r="E50" s="270"/>
      <c r="F50" s="270"/>
      <c r="G50" s="270"/>
      <c r="H50" s="270"/>
      <c r="I50" s="271"/>
      <c r="J50" s="268"/>
      <c r="K50" s="268"/>
      <c r="L50" s="268"/>
      <c r="M50" s="268"/>
      <c r="N50" s="268"/>
      <c r="O50" s="268"/>
      <c r="P50" s="268"/>
    </row>
    <row r="51" spans="2:16" s="269" customFormat="1" x14ac:dyDescent="0.25">
      <c r="B51" s="272"/>
      <c r="D51" s="270"/>
      <c r="E51" s="270"/>
      <c r="F51" s="270"/>
      <c r="G51" s="270"/>
      <c r="H51" s="270"/>
      <c r="I51" s="271"/>
      <c r="J51" s="268"/>
      <c r="K51" s="268"/>
      <c r="L51" s="268"/>
      <c r="M51" s="268"/>
      <c r="N51" s="268"/>
      <c r="O51" s="268"/>
      <c r="P51" s="268"/>
    </row>
    <row r="52" spans="2:16" s="269" customFormat="1" x14ac:dyDescent="0.25">
      <c r="B52" s="272"/>
      <c r="D52" s="270"/>
      <c r="E52" s="270"/>
      <c r="F52" s="270"/>
      <c r="G52" s="270"/>
      <c r="H52" s="270"/>
      <c r="I52" s="271"/>
      <c r="J52" s="268"/>
      <c r="K52" s="268"/>
      <c r="L52" s="268"/>
      <c r="M52" s="268"/>
      <c r="N52" s="268"/>
      <c r="O52" s="268"/>
      <c r="P52" s="268"/>
    </row>
    <row r="53" spans="2:16" s="269" customFormat="1" x14ac:dyDescent="0.25">
      <c r="B53" s="272"/>
      <c r="D53" s="270"/>
      <c r="E53" s="270"/>
      <c r="F53" s="270"/>
      <c r="G53" s="270"/>
      <c r="H53" s="270"/>
      <c r="I53" s="271"/>
      <c r="J53" s="268"/>
      <c r="K53" s="268"/>
      <c r="L53" s="268"/>
      <c r="M53" s="268"/>
      <c r="N53" s="268"/>
      <c r="O53" s="268"/>
      <c r="P53" s="268"/>
    </row>
    <row r="54" spans="2:16" s="269" customFormat="1" x14ac:dyDescent="0.25">
      <c r="B54" s="272"/>
      <c r="D54" s="270"/>
      <c r="E54" s="270"/>
      <c r="F54" s="270"/>
      <c r="G54" s="270"/>
      <c r="H54" s="270"/>
      <c r="I54" s="271"/>
      <c r="J54" s="268"/>
      <c r="K54" s="268"/>
      <c r="L54" s="268"/>
      <c r="M54" s="268"/>
      <c r="N54" s="268"/>
      <c r="O54" s="268"/>
      <c r="P54" s="268"/>
    </row>
    <row r="55" spans="2:16" s="269" customFormat="1" x14ac:dyDescent="0.25">
      <c r="B55" s="272"/>
      <c r="D55" s="270"/>
      <c r="E55" s="270"/>
      <c r="F55" s="270"/>
      <c r="G55" s="270"/>
      <c r="H55" s="270"/>
      <c r="I55" s="271"/>
      <c r="J55" s="268"/>
      <c r="K55" s="268"/>
      <c r="L55" s="268"/>
      <c r="M55" s="268"/>
      <c r="N55" s="268"/>
      <c r="O55" s="268"/>
      <c r="P55" s="268"/>
    </row>
    <row r="56" spans="2:16" s="269" customFormat="1" x14ac:dyDescent="0.25">
      <c r="B56" s="272"/>
      <c r="D56" s="270"/>
      <c r="E56" s="270"/>
      <c r="F56" s="270"/>
      <c r="G56" s="270"/>
      <c r="H56" s="270"/>
      <c r="I56" s="271"/>
      <c r="J56" s="268"/>
      <c r="K56" s="268"/>
      <c r="L56" s="268"/>
      <c r="M56" s="268"/>
      <c r="N56" s="268"/>
      <c r="O56" s="268"/>
      <c r="P56" s="268"/>
    </row>
    <row r="57" spans="2:16" s="269" customFormat="1" x14ac:dyDescent="0.25">
      <c r="B57" s="272"/>
      <c r="D57" s="270"/>
      <c r="E57" s="270"/>
      <c r="F57" s="270"/>
      <c r="G57" s="270"/>
      <c r="H57" s="270"/>
      <c r="I57" s="271"/>
      <c r="J57" s="268"/>
      <c r="K57" s="268"/>
      <c r="L57" s="268"/>
      <c r="M57" s="268"/>
      <c r="N57" s="268"/>
      <c r="O57" s="268"/>
      <c r="P57" s="268"/>
    </row>
    <row r="58" spans="2:16" s="269" customFormat="1" x14ac:dyDescent="0.25">
      <c r="B58" s="272"/>
      <c r="D58" s="270"/>
      <c r="E58" s="270"/>
      <c r="F58" s="270"/>
      <c r="G58" s="270"/>
      <c r="H58" s="270"/>
      <c r="I58" s="271"/>
      <c r="J58" s="268"/>
      <c r="K58" s="268"/>
      <c r="L58" s="268"/>
      <c r="M58" s="268"/>
      <c r="N58" s="268"/>
      <c r="O58" s="268"/>
      <c r="P58" s="268"/>
    </row>
    <row r="59" spans="2:16" s="269" customFormat="1" x14ac:dyDescent="0.25">
      <c r="B59" s="272"/>
      <c r="D59" s="270"/>
      <c r="E59" s="270"/>
      <c r="F59" s="270"/>
      <c r="G59" s="270"/>
      <c r="H59" s="270"/>
      <c r="I59" s="271"/>
      <c r="J59" s="268"/>
      <c r="K59" s="268"/>
      <c r="L59" s="268"/>
      <c r="M59" s="268"/>
      <c r="N59" s="268"/>
      <c r="O59" s="268"/>
      <c r="P59" s="268"/>
    </row>
    <row r="60" spans="2:16" s="269" customFormat="1" x14ac:dyDescent="0.25">
      <c r="B60" s="272"/>
      <c r="D60" s="270"/>
      <c r="E60" s="270"/>
      <c r="F60" s="270"/>
      <c r="G60" s="270"/>
      <c r="H60" s="270"/>
      <c r="I60" s="271"/>
      <c r="J60" s="268"/>
      <c r="K60" s="268"/>
      <c r="L60" s="268"/>
      <c r="M60" s="268"/>
      <c r="N60" s="268"/>
      <c r="O60" s="268"/>
      <c r="P60" s="268"/>
    </row>
    <row r="61" spans="2:16" s="269" customFormat="1" x14ac:dyDescent="0.25">
      <c r="B61" s="272"/>
      <c r="D61" s="270"/>
      <c r="E61" s="270"/>
      <c r="F61" s="270"/>
      <c r="G61" s="270"/>
      <c r="H61" s="270"/>
      <c r="I61" s="271"/>
      <c r="J61" s="268"/>
      <c r="K61" s="268"/>
      <c r="L61" s="268"/>
      <c r="M61" s="268"/>
      <c r="N61" s="268"/>
      <c r="O61" s="268"/>
      <c r="P61" s="268"/>
    </row>
    <row r="62" spans="2:16" s="269" customFormat="1" x14ac:dyDescent="0.25">
      <c r="B62" s="272"/>
      <c r="D62" s="270"/>
      <c r="E62" s="270"/>
      <c r="F62" s="270"/>
      <c r="G62" s="270"/>
      <c r="H62" s="270"/>
      <c r="I62" s="271"/>
      <c r="J62" s="268"/>
      <c r="K62" s="268"/>
      <c r="L62" s="268"/>
      <c r="M62" s="268"/>
      <c r="N62" s="268"/>
      <c r="O62" s="268"/>
      <c r="P62" s="268"/>
    </row>
    <row r="63" spans="2:16" s="269" customFormat="1" x14ac:dyDescent="0.25">
      <c r="B63" s="272"/>
      <c r="D63" s="270"/>
      <c r="E63" s="270"/>
      <c r="F63" s="270"/>
      <c r="G63" s="270"/>
      <c r="H63" s="270"/>
      <c r="I63" s="271"/>
      <c r="J63" s="268"/>
      <c r="K63" s="268"/>
      <c r="L63" s="268"/>
      <c r="M63" s="268"/>
      <c r="N63" s="268"/>
      <c r="O63" s="268"/>
      <c r="P63" s="268"/>
    </row>
    <row r="64" spans="2:16" s="269" customFormat="1" x14ac:dyDescent="0.25">
      <c r="B64" s="272"/>
      <c r="D64" s="270"/>
      <c r="E64" s="270"/>
      <c r="F64" s="270"/>
      <c r="G64" s="270"/>
      <c r="H64" s="270"/>
      <c r="I64" s="271"/>
      <c r="J64" s="268"/>
      <c r="K64" s="268"/>
      <c r="L64" s="268"/>
      <c r="M64" s="268"/>
      <c r="N64" s="268"/>
      <c r="O64" s="268"/>
      <c r="P64" s="268"/>
    </row>
    <row r="65" spans="2:16" s="269" customFormat="1" x14ac:dyDescent="0.25">
      <c r="B65" s="272"/>
      <c r="D65" s="270"/>
      <c r="E65" s="270"/>
      <c r="F65" s="270"/>
      <c r="G65" s="270"/>
      <c r="H65" s="270"/>
      <c r="I65" s="271"/>
      <c r="J65" s="268"/>
      <c r="K65" s="268"/>
      <c r="L65" s="268"/>
      <c r="M65" s="268"/>
      <c r="N65" s="268"/>
      <c r="O65" s="268"/>
      <c r="P65" s="268"/>
    </row>
    <row r="66" spans="2:16" s="269" customFormat="1" x14ac:dyDescent="0.25">
      <c r="B66" s="272"/>
      <c r="D66" s="270"/>
      <c r="E66" s="270"/>
      <c r="F66" s="270"/>
      <c r="G66" s="270"/>
      <c r="H66" s="270"/>
      <c r="I66" s="271"/>
      <c r="J66" s="268"/>
      <c r="K66" s="268"/>
      <c r="L66" s="268"/>
      <c r="M66" s="268"/>
      <c r="N66" s="268"/>
      <c r="O66" s="268"/>
      <c r="P66" s="268"/>
    </row>
    <row r="67" spans="2:16" s="269" customFormat="1" x14ac:dyDescent="0.25">
      <c r="B67" s="272"/>
      <c r="D67" s="270"/>
      <c r="E67" s="270"/>
      <c r="F67" s="270"/>
      <c r="G67" s="270"/>
      <c r="H67" s="270"/>
      <c r="I67" s="271"/>
      <c r="J67" s="268"/>
      <c r="K67" s="268"/>
      <c r="L67" s="268"/>
      <c r="M67" s="268"/>
      <c r="N67" s="268"/>
      <c r="O67" s="268"/>
      <c r="P67" s="268"/>
    </row>
    <row r="68" spans="2:16" s="269" customFormat="1" x14ac:dyDescent="0.25">
      <c r="B68" s="272"/>
      <c r="D68" s="270"/>
      <c r="E68" s="270"/>
      <c r="F68" s="270"/>
      <c r="G68" s="270"/>
      <c r="H68" s="270"/>
      <c r="I68" s="271"/>
      <c r="J68" s="268"/>
      <c r="K68" s="268"/>
      <c r="L68" s="268"/>
      <c r="M68" s="268"/>
      <c r="N68" s="268"/>
      <c r="O68" s="268"/>
      <c r="P68" s="268"/>
    </row>
    <row r="69" spans="2:16" s="269" customFormat="1" x14ac:dyDescent="0.25">
      <c r="B69" s="272"/>
      <c r="D69" s="270"/>
      <c r="E69" s="270"/>
      <c r="F69" s="270"/>
      <c r="G69" s="270"/>
      <c r="H69" s="270"/>
      <c r="I69" s="271"/>
      <c r="J69" s="268"/>
      <c r="K69" s="268"/>
      <c r="L69" s="268"/>
      <c r="M69" s="268"/>
      <c r="N69" s="268"/>
      <c r="O69" s="268"/>
      <c r="P69" s="268"/>
    </row>
    <row r="70" spans="2:16" s="269" customFormat="1" x14ac:dyDescent="0.25">
      <c r="B70" s="272"/>
      <c r="D70" s="270"/>
      <c r="E70" s="270"/>
      <c r="F70" s="270"/>
      <c r="G70" s="270"/>
      <c r="H70" s="270"/>
      <c r="I70" s="271"/>
      <c r="J70" s="268"/>
      <c r="K70" s="268"/>
      <c r="L70" s="268"/>
      <c r="M70" s="268"/>
      <c r="N70" s="268"/>
      <c r="O70" s="268"/>
      <c r="P70" s="268"/>
    </row>
    <row r="71" spans="2:16" s="269" customFormat="1" x14ac:dyDescent="0.25">
      <c r="B71" s="272"/>
      <c r="D71" s="270"/>
      <c r="E71" s="270"/>
      <c r="F71" s="270"/>
      <c r="G71" s="270"/>
      <c r="H71" s="270"/>
      <c r="I71" s="271"/>
      <c r="J71" s="268"/>
      <c r="K71" s="268"/>
      <c r="L71" s="268"/>
      <c r="M71" s="268"/>
      <c r="N71" s="268"/>
      <c r="O71" s="268"/>
      <c r="P71" s="268"/>
    </row>
    <row r="72" spans="2:16" s="269" customFormat="1" x14ac:dyDescent="0.25">
      <c r="B72" s="272"/>
      <c r="D72" s="270"/>
      <c r="E72" s="270"/>
      <c r="F72" s="270"/>
      <c r="G72" s="270"/>
      <c r="H72" s="270"/>
      <c r="I72" s="271"/>
      <c r="J72" s="268"/>
      <c r="K72" s="268"/>
      <c r="L72" s="268"/>
      <c r="M72" s="268"/>
      <c r="N72" s="268"/>
      <c r="O72" s="268"/>
      <c r="P72" s="268"/>
    </row>
    <row r="73" spans="2:16" s="269" customFormat="1" x14ac:dyDescent="0.25">
      <c r="B73" s="272"/>
      <c r="D73" s="270"/>
      <c r="E73" s="270"/>
      <c r="F73" s="270"/>
      <c r="G73" s="270"/>
      <c r="H73" s="270"/>
      <c r="I73" s="271"/>
      <c r="J73" s="268"/>
      <c r="K73" s="268"/>
      <c r="L73" s="268"/>
      <c r="M73" s="268"/>
      <c r="N73" s="268"/>
      <c r="O73" s="268"/>
      <c r="P73" s="268"/>
    </row>
    <row r="74" spans="2:16" s="269" customFormat="1" x14ac:dyDescent="0.25">
      <c r="B74" s="272"/>
      <c r="D74" s="270"/>
      <c r="E74" s="270"/>
      <c r="F74" s="270"/>
      <c r="G74" s="270"/>
      <c r="H74" s="270"/>
      <c r="I74" s="271"/>
      <c r="J74" s="268"/>
      <c r="K74" s="268"/>
      <c r="L74" s="268"/>
      <c r="M74" s="268"/>
      <c r="N74" s="268"/>
      <c r="O74" s="268"/>
      <c r="P74" s="268"/>
    </row>
    <row r="75" spans="2:16" s="269" customFormat="1" x14ac:dyDescent="0.25">
      <c r="B75" s="272"/>
      <c r="D75" s="270"/>
      <c r="E75" s="270"/>
      <c r="F75" s="270"/>
      <c r="G75" s="270"/>
      <c r="H75" s="270"/>
      <c r="I75" s="271"/>
      <c r="J75" s="268"/>
      <c r="K75" s="268"/>
      <c r="L75" s="268"/>
      <c r="M75" s="268"/>
      <c r="N75" s="268"/>
      <c r="O75" s="268"/>
      <c r="P75" s="268"/>
    </row>
    <row r="76" spans="2:16" s="269" customFormat="1" x14ac:dyDescent="0.25">
      <c r="B76" s="272"/>
      <c r="D76" s="270"/>
      <c r="E76" s="270"/>
      <c r="F76" s="270"/>
      <c r="G76" s="270"/>
      <c r="H76" s="270"/>
      <c r="I76" s="271"/>
      <c r="J76" s="268"/>
      <c r="K76" s="268"/>
      <c r="L76" s="268"/>
      <c r="M76" s="268"/>
      <c r="N76" s="268"/>
      <c r="O76" s="268"/>
      <c r="P76" s="268"/>
    </row>
    <row r="77" spans="2:16" s="269" customFormat="1" x14ac:dyDescent="0.25">
      <c r="B77" s="272"/>
      <c r="D77" s="270"/>
      <c r="E77" s="270"/>
      <c r="F77" s="270"/>
      <c r="G77" s="270"/>
      <c r="H77" s="270"/>
      <c r="I77" s="271"/>
      <c r="J77" s="268"/>
      <c r="K77" s="268"/>
      <c r="L77" s="268"/>
      <c r="M77" s="268"/>
      <c r="N77" s="268"/>
      <c r="O77" s="268"/>
      <c r="P77" s="268"/>
    </row>
    <row r="78" spans="2:16" s="269" customFormat="1" x14ac:dyDescent="0.25">
      <c r="B78" s="272"/>
      <c r="D78" s="270"/>
      <c r="E78" s="270"/>
      <c r="F78" s="270"/>
      <c r="G78" s="270"/>
      <c r="H78" s="270"/>
      <c r="I78" s="271"/>
      <c r="J78" s="268"/>
      <c r="K78" s="268"/>
      <c r="L78" s="268"/>
      <c r="M78" s="268"/>
      <c r="N78" s="268"/>
      <c r="O78" s="268"/>
      <c r="P78" s="268"/>
    </row>
    <row r="79" spans="2:16" s="269" customFormat="1" x14ac:dyDescent="0.25">
      <c r="B79" s="272"/>
      <c r="D79" s="270"/>
      <c r="E79" s="270"/>
      <c r="F79" s="270"/>
      <c r="G79" s="270"/>
      <c r="H79" s="270"/>
      <c r="I79" s="271"/>
      <c r="J79" s="268"/>
      <c r="K79" s="268"/>
      <c r="L79" s="268"/>
      <c r="M79" s="268"/>
      <c r="N79" s="268"/>
      <c r="O79" s="268"/>
      <c r="P79" s="268"/>
    </row>
    <row r="80" spans="2:16" s="269" customFormat="1" x14ac:dyDescent="0.25">
      <c r="B80" s="272"/>
      <c r="D80" s="270"/>
      <c r="E80" s="270"/>
      <c r="F80" s="270"/>
      <c r="G80" s="270"/>
      <c r="H80" s="270"/>
      <c r="I80" s="271"/>
      <c r="J80" s="268"/>
      <c r="K80" s="268"/>
      <c r="L80" s="268"/>
      <c r="M80" s="268"/>
      <c r="N80" s="268"/>
      <c r="O80" s="268"/>
      <c r="P80" s="268"/>
    </row>
    <row r="81" spans="2:16" s="269" customFormat="1" x14ac:dyDescent="0.25">
      <c r="B81" s="272"/>
      <c r="D81" s="270"/>
      <c r="E81" s="270"/>
      <c r="F81" s="270"/>
      <c r="G81" s="270"/>
      <c r="H81" s="270"/>
      <c r="I81" s="271"/>
      <c r="J81" s="268"/>
      <c r="K81" s="268"/>
      <c r="L81" s="268"/>
      <c r="M81" s="268"/>
      <c r="N81" s="268"/>
      <c r="O81" s="268"/>
      <c r="P81" s="268"/>
    </row>
    <row r="82" spans="2:16" s="269" customFormat="1" x14ac:dyDescent="0.25">
      <c r="B82" s="272"/>
      <c r="D82" s="270"/>
      <c r="E82" s="270"/>
      <c r="F82" s="270"/>
      <c r="G82" s="270"/>
      <c r="H82" s="270"/>
      <c r="I82" s="271"/>
      <c r="J82" s="268"/>
      <c r="K82" s="268"/>
      <c r="L82" s="268"/>
      <c r="M82" s="268"/>
      <c r="N82" s="268"/>
      <c r="O82" s="268"/>
      <c r="P82" s="268"/>
    </row>
    <row r="83" spans="2:16" s="269" customFormat="1" x14ac:dyDescent="0.25">
      <c r="B83" s="272"/>
      <c r="D83" s="270"/>
      <c r="E83" s="270"/>
      <c r="F83" s="270"/>
      <c r="G83" s="270"/>
      <c r="H83" s="270"/>
      <c r="I83" s="271"/>
      <c r="J83" s="268"/>
      <c r="K83" s="268"/>
      <c r="L83" s="268"/>
      <c r="M83" s="268"/>
      <c r="N83" s="268"/>
      <c r="O83" s="268"/>
      <c r="P83" s="268"/>
    </row>
    <row r="84" spans="2:16" s="269" customFormat="1" x14ac:dyDescent="0.25">
      <c r="B84" s="272"/>
      <c r="D84" s="270"/>
      <c r="E84" s="270"/>
      <c r="F84" s="270"/>
      <c r="G84" s="270"/>
      <c r="H84" s="270"/>
      <c r="I84" s="271"/>
      <c r="J84" s="268"/>
      <c r="K84" s="268"/>
      <c r="L84" s="268"/>
      <c r="M84" s="268"/>
      <c r="N84" s="268"/>
      <c r="O84" s="268"/>
      <c r="P84" s="268"/>
    </row>
    <row r="85" spans="2:16" s="269" customFormat="1" x14ac:dyDescent="0.25">
      <c r="B85" s="272"/>
      <c r="D85" s="270"/>
      <c r="E85" s="270"/>
      <c r="F85" s="270"/>
      <c r="G85" s="270"/>
      <c r="H85" s="270"/>
      <c r="I85" s="271"/>
      <c r="J85" s="268"/>
      <c r="K85" s="268"/>
      <c r="L85" s="268"/>
      <c r="M85" s="268"/>
      <c r="N85" s="268"/>
      <c r="O85" s="268"/>
      <c r="P85" s="268"/>
    </row>
    <row r="86" spans="2:16" s="269" customFormat="1" x14ac:dyDescent="0.25">
      <c r="B86" s="272"/>
      <c r="D86" s="270"/>
      <c r="E86" s="270"/>
      <c r="F86" s="270"/>
      <c r="G86" s="270"/>
      <c r="H86" s="270"/>
      <c r="I86" s="271"/>
      <c r="J86" s="268"/>
      <c r="K86" s="268"/>
      <c r="L86" s="268"/>
      <c r="M86" s="268"/>
      <c r="N86" s="268"/>
      <c r="O86" s="268"/>
      <c r="P86" s="268"/>
    </row>
    <row r="87" spans="2:16" s="269" customFormat="1" x14ac:dyDescent="0.25">
      <c r="B87" s="272"/>
      <c r="D87" s="270"/>
      <c r="E87" s="270"/>
      <c r="F87" s="270"/>
      <c r="G87" s="270"/>
      <c r="H87" s="270"/>
      <c r="I87" s="271"/>
      <c r="J87" s="268"/>
      <c r="K87" s="268"/>
      <c r="L87" s="268"/>
      <c r="M87" s="268"/>
      <c r="N87" s="268"/>
      <c r="O87" s="268"/>
      <c r="P87" s="268"/>
    </row>
    <row r="88" spans="2:16" s="269" customFormat="1" x14ac:dyDescent="0.25">
      <c r="B88" s="272"/>
      <c r="D88" s="270"/>
      <c r="E88" s="270"/>
      <c r="F88" s="270"/>
      <c r="G88" s="270"/>
      <c r="H88" s="270"/>
      <c r="I88" s="271"/>
      <c r="J88" s="268"/>
      <c r="K88" s="268"/>
      <c r="L88" s="268"/>
      <c r="M88" s="268"/>
      <c r="N88" s="268"/>
      <c r="O88" s="268"/>
      <c r="P88" s="268"/>
    </row>
    <row r="89" spans="2:16" s="269" customFormat="1" x14ac:dyDescent="0.25">
      <c r="B89" s="272"/>
      <c r="D89" s="270"/>
      <c r="E89" s="270"/>
      <c r="F89" s="270"/>
      <c r="G89" s="270"/>
      <c r="H89" s="270"/>
      <c r="I89" s="271"/>
      <c r="J89" s="268"/>
      <c r="K89" s="268"/>
      <c r="L89" s="268"/>
      <c r="M89" s="268"/>
      <c r="N89" s="268"/>
      <c r="O89" s="268"/>
      <c r="P89" s="268"/>
    </row>
    <row r="90" spans="2:16" s="269" customFormat="1" x14ac:dyDescent="0.25">
      <c r="B90" s="272"/>
      <c r="D90" s="270"/>
      <c r="E90" s="270"/>
      <c r="F90" s="270"/>
      <c r="G90" s="270"/>
      <c r="H90" s="270"/>
      <c r="I90" s="271"/>
      <c r="J90" s="268"/>
      <c r="K90" s="268"/>
      <c r="L90" s="268"/>
      <c r="M90" s="268"/>
      <c r="N90" s="268"/>
      <c r="O90" s="268"/>
      <c r="P90" s="268"/>
    </row>
    <row r="91" spans="2:16" s="269" customFormat="1" x14ac:dyDescent="0.25">
      <c r="B91" s="272"/>
      <c r="D91" s="270"/>
      <c r="E91" s="270"/>
      <c r="F91" s="270"/>
      <c r="G91" s="270"/>
      <c r="H91" s="270"/>
      <c r="I91" s="271"/>
      <c r="J91" s="268"/>
      <c r="K91" s="268"/>
      <c r="L91" s="268"/>
      <c r="M91" s="268"/>
      <c r="N91" s="268"/>
      <c r="O91" s="268"/>
      <c r="P91" s="268"/>
    </row>
    <row r="92" spans="2:16" s="269" customFormat="1" x14ac:dyDescent="0.25">
      <c r="B92" s="272"/>
      <c r="D92" s="270"/>
      <c r="E92" s="270"/>
      <c r="F92" s="270"/>
      <c r="G92" s="270"/>
      <c r="H92" s="270"/>
      <c r="I92" s="271"/>
      <c r="J92" s="268"/>
      <c r="K92" s="268"/>
      <c r="L92" s="268"/>
      <c r="M92" s="268"/>
      <c r="N92" s="268"/>
      <c r="O92" s="268"/>
      <c r="P92" s="268"/>
    </row>
    <row r="93" spans="2:16" s="269" customFormat="1" x14ac:dyDescent="0.25">
      <c r="B93" s="272"/>
      <c r="D93" s="270"/>
      <c r="E93" s="270"/>
      <c r="F93" s="270"/>
      <c r="G93" s="270"/>
      <c r="H93" s="270"/>
      <c r="I93" s="271"/>
      <c r="J93" s="268"/>
      <c r="K93" s="268"/>
      <c r="L93" s="268"/>
      <c r="M93" s="268"/>
      <c r="N93" s="268"/>
      <c r="O93" s="268"/>
      <c r="P93" s="268"/>
    </row>
    <row r="94" spans="2:16" s="269" customFormat="1" x14ac:dyDescent="0.25">
      <c r="B94" s="272"/>
      <c r="D94" s="270"/>
      <c r="E94" s="270"/>
      <c r="F94" s="270"/>
      <c r="G94" s="270"/>
      <c r="H94" s="270"/>
      <c r="I94" s="271"/>
      <c r="J94" s="268"/>
      <c r="K94" s="268"/>
      <c r="L94" s="268"/>
      <c r="M94" s="268"/>
      <c r="N94" s="268"/>
      <c r="O94" s="268"/>
      <c r="P94" s="268"/>
    </row>
    <row r="95" spans="2:16" s="269" customFormat="1" x14ac:dyDescent="0.25">
      <c r="B95" s="272"/>
      <c r="D95" s="270"/>
      <c r="E95" s="270"/>
      <c r="F95" s="270"/>
      <c r="G95" s="270"/>
      <c r="H95" s="270"/>
      <c r="I95" s="271"/>
      <c r="J95" s="268"/>
      <c r="K95" s="268"/>
      <c r="L95" s="268"/>
      <c r="M95" s="268"/>
      <c r="N95" s="268"/>
      <c r="O95" s="268"/>
      <c r="P95" s="268"/>
    </row>
    <row r="96" spans="2:16" s="269" customFormat="1" x14ac:dyDescent="0.25">
      <c r="B96" s="272"/>
      <c r="D96" s="270"/>
      <c r="E96" s="270"/>
      <c r="F96" s="270"/>
      <c r="G96" s="270"/>
      <c r="H96" s="270"/>
      <c r="I96" s="271"/>
      <c r="J96" s="268"/>
      <c r="K96" s="268"/>
      <c r="L96" s="268"/>
      <c r="M96" s="268"/>
      <c r="N96" s="268"/>
      <c r="O96" s="268"/>
      <c r="P96" s="268"/>
    </row>
    <row r="97" spans="2:16" s="269" customFormat="1" x14ac:dyDescent="0.25">
      <c r="B97" s="272"/>
      <c r="D97" s="270"/>
      <c r="E97" s="270"/>
      <c r="F97" s="270"/>
      <c r="G97" s="270"/>
      <c r="H97" s="270"/>
      <c r="I97" s="271"/>
      <c r="J97" s="268"/>
      <c r="K97" s="268"/>
      <c r="L97" s="268"/>
      <c r="M97" s="268"/>
      <c r="N97" s="268"/>
      <c r="O97" s="268"/>
      <c r="P97" s="268"/>
    </row>
    <row r="98" spans="2:16" s="277" customFormat="1" x14ac:dyDescent="0.25">
      <c r="B98" s="273"/>
      <c r="C98" s="274"/>
      <c r="D98" s="275"/>
      <c r="E98" s="275"/>
      <c r="F98" s="275"/>
      <c r="G98" s="275"/>
      <c r="H98" s="275"/>
      <c r="I98" s="276"/>
    </row>
    <row r="102" spans="2:16" s="278" customFormat="1" x14ac:dyDescent="0.25">
      <c r="C102" s="279"/>
      <c r="D102" s="280"/>
      <c r="E102" s="280"/>
      <c r="F102" s="280"/>
      <c r="G102" s="280"/>
      <c r="H102" s="280"/>
      <c r="I102" s="28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2:L25"/>
  <sheetViews>
    <sheetView topLeftCell="A3" zoomScale="90" zoomScaleNormal="90" workbookViewId="0"/>
  </sheetViews>
  <sheetFormatPr defaultRowHeight="14.5" x14ac:dyDescent="0.35"/>
  <cols>
    <col min="2" max="10" width="16.453125" customWidth="1"/>
  </cols>
  <sheetData>
    <row r="2" spans="2:12" ht="22.5" customHeight="1" x14ac:dyDescent="0.35">
      <c r="B2" s="26" t="s">
        <v>140</v>
      </c>
      <c r="C2" s="25"/>
      <c r="D2" s="25"/>
      <c r="E2" s="104"/>
      <c r="F2" s="25"/>
      <c r="G2" s="25"/>
      <c r="H2" s="25"/>
      <c r="I2" s="25"/>
      <c r="J2" s="25"/>
    </row>
    <row r="3" spans="2:12" ht="15" thickBot="1" x14ac:dyDescent="0.4">
      <c r="B3" s="116" t="s">
        <v>14</v>
      </c>
      <c r="C3" s="34"/>
      <c r="D3" s="34"/>
      <c r="E3" s="34"/>
      <c r="F3" s="34"/>
      <c r="G3" s="34"/>
      <c r="H3" s="34"/>
      <c r="I3" s="34"/>
      <c r="J3" s="34"/>
    </row>
    <row r="4" spans="2:12" ht="31.5" customHeight="1" x14ac:dyDescent="0.35">
      <c r="B4" s="309" t="s">
        <v>7</v>
      </c>
      <c r="C4" s="294" t="s">
        <v>15</v>
      </c>
      <c r="D4" s="295"/>
      <c r="E4" s="294" t="s">
        <v>53</v>
      </c>
      <c r="F4" s="295"/>
      <c r="G4" s="294" t="s">
        <v>88</v>
      </c>
      <c r="H4" s="295"/>
      <c r="I4" s="294" t="s">
        <v>87</v>
      </c>
      <c r="J4" s="295"/>
      <c r="L4" s="119"/>
    </row>
    <row r="5" spans="2:12" ht="31.5" customHeight="1" thickBot="1" x14ac:dyDescent="0.4">
      <c r="B5" s="310"/>
      <c r="C5" s="312" t="s">
        <v>16</v>
      </c>
      <c r="D5" s="313"/>
      <c r="E5" s="312" t="s">
        <v>17</v>
      </c>
      <c r="F5" s="313"/>
      <c r="G5" s="307"/>
      <c r="H5" s="308"/>
      <c r="I5" s="307"/>
      <c r="J5" s="308"/>
    </row>
    <row r="6" spans="2:12" ht="31.5" customHeight="1" thickBot="1" x14ac:dyDescent="0.4">
      <c r="B6" s="311"/>
      <c r="C6" s="23" t="s">
        <v>10</v>
      </c>
      <c r="D6" s="24" t="s">
        <v>9</v>
      </c>
      <c r="E6" s="23" t="s">
        <v>10</v>
      </c>
      <c r="F6" s="24" t="s">
        <v>9</v>
      </c>
      <c r="G6" s="23" t="s">
        <v>10</v>
      </c>
      <c r="H6" s="24" t="s">
        <v>9</v>
      </c>
      <c r="I6" s="23" t="s">
        <v>10</v>
      </c>
      <c r="J6" s="24" t="s">
        <v>9</v>
      </c>
    </row>
    <row r="7" spans="2:12" ht="24.75" customHeight="1" x14ac:dyDescent="0.35">
      <c r="B7" s="37">
        <v>2006</v>
      </c>
      <c r="C7" s="10">
        <v>198588</v>
      </c>
      <c r="D7" s="13">
        <v>9039</v>
      </c>
      <c r="E7" s="10">
        <v>196212</v>
      </c>
      <c r="F7" s="13">
        <v>10482</v>
      </c>
      <c r="G7" s="10">
        <v>580568</v>
      </c>
      <c r="H7" s="13">
        <v>46922</v>
      </c>
      <c r="I7" s="35">
        <v>0.34200000000000003</v>
      </c>
      <c r="J7" s="36">
        <v>0.193</v>
      </c>
    </row>
    <row r="8" spans="2:12" ht="24" customHeight="1" x14ac:dyDescent="0.35">
      <c r="B8" s="22">
        <v>2007</v>
      </c>
      <c r="C8" s="10">
        <v>161209</v>
      </c>
      <c r="D8" s="13">
        <v>8742</v>
      </c>
      <c r="E8" s="10">
        <v>202515</v>
      </c>
      <c r="F8" s="13">
        <v>8649</v>
      </c>
      <c r="G8" s="10">
        <v>578192</v>
      </c>
      <c r="H8" s="13">
        <v>48365</v>
      </c>
      <c r="I8" s="35">
        <v>0.27900000000000003</v>
      </c>
      <c r="J8" s="36">
        <v>0.18099999999999999</v>
      </c>
    </row>
    <row r="9" spans="2:12" ht="24" customHeight="1" x14ac:dyDescent="0.35">
      <c r="B9" s="22">
        <v>2008</v>
      </c>
      <c r="C9" s="10">
        <v>123615</v>
      </c>
      <c r="D9" s="13">
        <v>6580</v>
      </c>
      <c r="E9" s="10">
        <v>185319</v>
      </c>
      <c r="F9" s="13">
        <v>12593</v>
      </c>
      <c r="G9" s="10">
        <v>619498</v>
      </c>
      <c r="H9" s="13">
        <v>48273</v>
      </c>
      <c r="I9" s="35">
        <v>0.2</v>
      </c>
      <c r="J9" s="36">
        <v>0.13600000000000001</v>
      </c>
    </row>
    <row r="10" spans="2:12" ht="24" customHeight="1" x14ac:dyDescent="0.35">
      <c r="B10" s="22">
        <v>2009</v>
      </c>
      <c r="C10" s="10">
        <v>133976</v>
      </c>
      <c r="D10" s="13">
        <v>6109</v>
      </c>
      <c r="E10" s="10">
        <v>240441</v>
      </c>
      <c r="F10" s="13">
        <v>21668</v>
      </c>
      <c r="G10" s="10">
        <v>681202</v>
      </c>
      <c r="H10" s="13">
        <v>54285</v>
      </c>
      <c r="I10" s="35">
        <v>0.19700000000000001</v>
      </c>
      <c r="J10" s="36">
        <v>0.113</v>
      </c>
    </row>
    <row r="11" spans="2:12" ht="24" customHeight="1" x14ac:dyDescent="0.35">
      <c r="B11" s="22">
        <v>2010</v>
      </c>
      <c r="C11" s="10">
        <v>128168</v>
      </c>
      <c r="D11" s="13">
        <v>6667</v>
      </c>
      <c r="E11" s="10">
        <v>257067</v>
      </c>
      <c r="F11" s="13">
        <v>22096</v>
      </c>
      <c r="G11" s="10">
        <v>787667</v>
      </c>
      <c r="H11" s="13">
        <v>69844</v>
      </c>
      <c r="I11" s="35">
        <v>0.16300000000000001</v>
      </c>
      <c r="J11" s="36">
        <v>9.5000000000000001E-2</v>
      </c>
    </row>
    <row r="12" spans="2:12" ht="24" customHeight="1" x14ac:dyDescent="0.35">
      <c r="B12" s="22">
        <v>2011</v>
      </c>
      <c r="C12" s="10">
        <v>145538</v>
      </c>
      <c r="D12" s="13">
        <v>8718</v>
      </c>
      <c r="E12" s="10">
        <v>228639</v>
      </c>
      <c r="F12" s="13">
        <v>24531</v>
      </c>
      <c r="G12" s="10">
        <v>916566</v>
      </c>
      <c r="H12" s="13">
        <v>85273</v>
      </c>
      <c r="I12" s="35">
        <v>0.159</v>
      </c>
      <c r="J12" s="36">
        <v>0.10199999999999999</v>
      </c>
    </row>
    <row r="13" spans="2:12" ht="24" customHeight="1" x14ac:dyDescent="0.35">
      <c r="B13" s="22">
        <v>2012</v>
      </c>
      <c r="C13" s="10">
        <v>128653</v>
      </c>
      <c r="D13" s="13">
        <v>7472</v>
      </c>
      <c r="E13" s="10">
        <v>246428</v>
      </c>
      <c r="F13" s="13">
        <v>25029</v>
      </c>
      <c r="G13" s="10">
        <v>999667</v>
      </c>
      <c r="H13" s="13">
        <v>101086</v>
      </c>
      <c r="I13" s="35">
        <v>0.129</v>
      </c>
      <c r="J13" s="36">
        <v>7.3999999999999996E-2</v>
      </c>
    </row>
    <row r="14" spans="2:12" ht="24" customHeight="1" x14ac:dyDescent="0.35">
      <c r="B14" s="22">
        <v>2013</v>
      </c>
      <c r="C14" s="10">
        <v>112331</v>
      </c>
      <c r="D14" s="13">
        <v>7683</v>
      </c>
      <c r="E14" s="10">
        <v>229739</v>
      </c>
      <c r="F14" s="13">
        <v>31831</v>
      </c>
      <c r="G14" s="10">
        <v>1117442</v>
      </c>
      <c r="H14" s="13">
        <v>118642</v>
      </c>
      <c r="I14" s="35">
        <v>0.10100000000000001</v>
      </c>
      <c r="J14" s="36">
        <v>6.5000000000000002E-2</v>
      </c>
    </row>
    <row r="15" spans="2:12" ht="24" customHeight="1" x14ac:dyDescent="0.35">
      <c r="B15" s="22">
        <v>2014</v>
      </c>
      <c r="C15" s="10">
        <v>287685</v>
      </c>
      <c r="D15" s="13">
        <v>13613</v>
      </c>
      <c r="E15" s="10">
        <v>283987</v>
      </c>
      <c r="F15" s="13">
        <v>34322</v>
      </c>
      <c r="G15" s="10">
        <v>1234850</v>
      </c>
      <c r="H15" s="13">
        <v>142789</v>
      </c>
      <c r="I15" s="35">
        <v>0.23300000000000001</v>
      </c>
      <c r="J15" s="36">
        <v>9.5000000000000001E-2</v>
      </c>
    </row>
    <row r="16" spans="2:12" ht="24" customHeight="1" x14ac:dyDescent="0.35">
      <c r="B16" s="22">
        <v>2015</v>
      </c>
      <c r="C16" s="10">
        <v>257965</v>
      </c>
      <c r="D16" s="13">
        <v>13258</v>
      </c>
      <c r="E16" s="10">
        <v>307554</v>
      </c>
      <c r="F16" s="13">
        <v>31146</v>
      </c>
      <c r="G16" s="10">
        <v>1231152</v>
      </c>
      <c r="H16" s="13">
        <v>163499</v>
      </c>
      <c r="I16" s="35">
        <v>0.21</v>
      </c>
      <c r="J16" s="36">
        <v>8.1000000000000003E-2</v>
      </c>
    </row>
    <row r="17" spans="2:10" ht="24" customHeight="1" x14ac:dyDescent="0.35">
      <c r="B17" s="22">
        <v>2016</v>
      </c>
      <c r="C17" s="10">
        <v>278584</v>
      </c>
      <c r="D17" s="13">
        <v>16712</v>
      </c>
      <c r="E17" s="10">
        <v>273338</v>
      </c>
      <c r="F17" s="13">
        <v>27019</v>
      </c>
      <c r="G17" s="10">
        <v>1280741</v>
      </c>
      <c r="H17" s="13">
        <v>181387</v>
      </c>
      <c r="I17" s="35">
        <v>0.21751782757013322</v>
      </c>
      <c r="J17" s="36">
        <v>9.2134496959539541E-2</v>
      </c>
    </row>
    <row r="18" spans="2:10" ht="24" customHeight="1" x14ac:dyDescent="0.35">
      <c r="B18" s="22">
        <v>2017</v>
      </c>
      <c r="C18" s="10">
        <v>370741</v>
      </c>
      <c r="D18" s="13">
        <v>43359.732334</v>
      </c>
      <c r="E18" s="10">
        <v>254228</v>
      </c>
      <c r="F18" s="13">
        <v>23495</v>
      </c>
      <c r="G18" s="10">
        <v>1275495</v>
      </c>
      <c r="H18" s="13">
        <v>191694</v>
      </c>
      <c r="I18" s="35">
        <v>0.29066440871975197</v>
      </c>
      <c r="J18" s="36">
        <v>0.22619243343036297</v>
      </c>
    </row>
    <row r="19" spans="2:10" ht="24" customHeight="1" x14ac:dyDescent="0.35">
      <c r="B19" s="22">
        <v>2018</v>
      </c>
      <c r="C19" s="10">
        <v>441621</v>
      </c>
      <c r="D19" s="13">
        <v>78017.002854000006</v>
      </c>
      <c r="E19" s="10">
        <v>238709</v>
      </c>
      <c r="F19" s="13">
        <v>19004.249917000001</v>
      </c>
      <c r="G19" s="10">
        <v>874140</v>
      </c>
      <c r="H19" s="13">
        <v>157721.35411099999</v>
      </c>
      <c r="I19" s="35">
        <v>0.50520625986684053</v>
      </c>
      <c r="J19" s="36">
        <v>0.49465085621249338</v>
      </c>
    </row>
    <row r="20" spans="2:10" ht="24" customHeight="1" x14ac:dyDescent="0.35">
      <c r="B20" s="22">
        <v>2019</v>
      </c>
      <c r="C20" s="10">
        <v>281630</v>
      </c>
      <c r="D20" s="13">
        <v>34123.342589</v>
      </c>
      <c r="E20" s="10">
        <v>177628</v>
      </c>
      <c r="F20" s="13">
        <v>12459.214313</v>
      </c>
      <c r="G20" s="10">
        <v>630490</v>
      </c>
      <c r="H20" s="13">
        <v>98052.313081</v>
      </c>
      <c r="I20" s="35">
        <v>0.4466843248901648</v>
      </c>
      <c r="J20" s="36">
        <v>0.34801160234548534</v>
      </c>
    </row>
    <row r="21" spans="2:10" ht="24" customHeight="1" x14ac:dyDescent="0.35">
      <c r="B21" s="22">
        <v>2020</v>
      </c>
      <c r="C21" s="10">
        <v>212617</v>
      </c>
      <c r="D21" s="13">
        <v>25022.346218999999</v>
      </c>
      <c r="E21" s="10">
        <v>112585</v>
      </c>
      <c r="F21" s="13">
        <v>7914.87824</v>
      </c>
      <c r="G21" s="10">
        <v>495330</v>
      </c>
      <c r="H21" s="13">
        <v>65419.544797000002</v>
      </c>
      <c r="I21" s="35">
        <v>0.42924313084206489</v>
      </c>
      <c r="J21" s="36">
        <v>0.38249037495821081</v>
      </c>
    </row>
    <row r="22" spans="2:10" ht="24" customHeight="1" thickBot="1" x14ac:dyDescent="0.4">
      <c r="B22" s="22">
        <v>2021</v>
      </c>
      <c r="C22" s="10">
        <v>206963</v>
      </c>
      <c r="D22" s="13">
        <v>17483.638744</v>
      </c>
      <c r="E22" s="10">
        <v>120078</v>
      </c>
      <c r="F22" s="13">
        <v>7248.4872839999998</v>
      </c>
      <c r="G22" s="10">
        <v>367774</v>
      </c>
      <c r="H22" s="13">
        <v>41986.366511</v>
      </c>
      <c r="I22" s="35">
        <v>0.56274505538727593</v>
      </c>
      <c r="J22" s="36">
        <v>0.41641228324483531</v>
      </c>
    </row>
    <row r="23" spans="2:10" ht="24" customHeight="1" thickBot="1" x14ac:dyDescent="0.4">
      <c r="B23" s="81" t="s">
        <v>12</v>
      </c>
      <c r="C23" s="29">
        <v>3469884</v>
      </c>
      <c r="D23" s="101">
        <v>302599.06274000002</v>
      </c>
      <c r="E23" s="29">
        <v>3554467</v>
      </c>
      <c r="F23" s="101">
        <v>319487.82975399995</v>
      </c>
      <c r="G23" s="30"/>
      <c r="H23" s="203"/>
      <c r="I23" s="30"/>
      <c r="J23" s="31"/>
    </row>
    <row r="24" spans="2:10" ht="24" customHeight="1" thickBot="1" x14ac:dyDescent="0.4">
      <c r="B24" s="87" t="s">
        <v>13</v>
      </c>
      <c r="C24" s="28">
        <v>216867.75</v>
      </c>
      <c r="D24" s="102">
        <v>18912.441421250001</v>
      </c>
      <c r="E24" s="28">
        <v>222154.1875</v>
      </c>
      <c r="F24" s="102">
        <v>19967.989359624997</v>
      </c>
      <c r="G24" s="28">
        <v>854423.375</v>
      </c>
      <c r="H24" s="102">
        <v>100952.41115625</v>
      </c>
      <c r="I24" s="38">
        <v>0.27906631295476447</v>
      </c>
      <c r="J24" s="39">
        <v>0.19343075294693293</v>
      </c>
    </row>
    <row r="25" spans="2:10" ht="35.25" customHeight="1" x14ac:dyDescent="0.35">
      <c r="B25" s="302" t="s">
        <v>133</v>
      </c>
      <c r="C25" s="302"/>
      <c r="D25" s="302"/>
      <c r="E25" s="302"/>
      <c r="F25" s="302"/>
      <c r="G25" s="302"/>
      <c r="H25" s="302"/>
      <c r="I25" s="302"/>
      <c r="J25" s="302"/>
    </row>
  </sheetData>
  <mergeCells count="8">
    <mergeCell ref="G4:H5"/>
    <mergeCell ref="I4:J5"/>
    <mergeCell ref="B4:B6"/>
    <mergeCell ref="B25:J25"/>
    <mergeCell ref="C4:D4"/>
    <mergeCell ref="C5:D5"/>
    <mergeCell ref="E4:F4"/>
    <mergeCell ref="E5:F5"/>
  </mergeCells>
  <pageMargins left="0.70866141732283472" right="0.70866141732283472" top="0.74803149606299213" bottom="0.74803149606299213" header="0.31496062992125984" footer="0.31496062992125984"/>
  <pageSetup paperSize="9" scale="59"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H23"/>
  <sheetViews>
    <sheetView zoomScale="90" zoomScaleNormal="90" workbookViewId="0">
      <selection activeCell="B4" sqref="B4:H18"/>
    </sheetView>
  </sheetViews>
  <sheetFormatPr defaultRowHeight="14.5" x14ac:dyDescent="0.35"/>
  <cols>
    <col min="1" max="1" width="8.7265625" customWidth="1"/>
    <col min="2" max="2" width="18" customWidth="1"/>
    <col min="3" max="8" width="16.7265625" customWidth="1"/>
    <col min="9" max="10" width="9.1796875" customWidth="1"/>
    <col min="13" max="13" width="9.1796875" customWidth="1"/>
  </cols>
  <sheetData>
    <row r="2" spans="2:8" ht="22.5" customHeight="1" x14ac:dyDescent="0.35">
      <c r="B2" s="40" t="s">
        <v>139</v>
      </c>
      <c r="C2" s="40"/>
      <c r="D2" s="40"/>
      <c r="E2" s="40"/>
      <c r="F2" s="40"/>
      <c r="G2" s="40"/>
      <c r="H2" s="40"/>
    </row>
    <row r="3" spans="2:8" ht="16" thickBot="1" x14ac:dyDescent="0.4">
      <c r="B3" s="116" t="s">
        <v>102</v>
      </c>
      <c r="C3" s="33"/>
      <c r="D3" s="33"/>
      <c r="E3" s="33"/>
      <c r="F3" s="33"/>
      <c r="G3" s="26"/>
      <c r="H3" s="26"/>
    </row>
    <row r="4" spans="2:8" ht="37.5" customHeight="1" thickBot="1" x14ac:dyDescent="0.4">
      <c r="B4" s="41" t="s">
        <v>55</v>
      </c>
      <c r="C4" s="42" t="s">
        <v>19</v>
      </c>
      <c r="D4" s="42" t="s">
        <v>56</v>
      </c>
      <c r="E4" s="42" t="s">
        <v>57</v>
      </c>
      <c r="F4" s="42" t="s">
        <v>58</v>
      </c>
      <c r="G4" s="42" t="s">
        <v>59</v>
      </c>
      <c r="H4" s="43" t="s">
        <v>60</v>
      </c>
    </row>
    <row r="5" spans="2:8" x14ac:dyDescent="0.35">
      <c r="B5" s="12">
        <v>2006</v>
      </c>
      <c r="C5" s="236">
        <v>47</v>
      </c>
      <c r="D5" s="236">
        <v>59</v>
      </c>
      <c r="E5" s="236">
        <v>66</v>
      </c>
      <c r="F5" s="236">
        <v>71</v>
      </c>
      <c r="G5" s="236">
        <v>73</v>
      </c>
      <c r="H5" s="237">
        <v>76</v>
      </c>
    </row>
    <row r="6" spans="2:8" x14ac:dyDescent="0.35">
      <c r="B6" s="12">
        <v>2007</v>
      </c>
      <c r="C6" s="236">
        <v>41</v>
      </c>
      <c r="D6" s="236">
        <v>53</v>
      </c>
      <c r="E6" s="236">
        <v>57.999999999999993</v>
      </c>
      <c r="F6" s="236">
        <v>65</v>
      </c>
      <c r="G6" s="236">
        <v>66</v>
      </c>
      <c r="H6" s="237">
        <v>69</v>
      </c>
    </row>
    <row r="7" spans="2:8" x14ac:dyDescent="0.35">
      <c r="B7" s="12">
        <v>2008</v>
      </c>
      <c r="C7" s="236">
        <v>32</v>
      </c>
      <c r="D7" s="236">
        <v>39</v>
      </c>
      <c r="E7" s="236">
        <v>49</v>
      </c>
      <c r="F7" s="236">
        <v>54</v>
      </c>
      <c r="G7" s="236">
        <v>56</v>
      </c>
      <c r="H7" s="237">
        <v>60</v>
      </c>
    </row>
    <row r="8" spans="2:8" x14ac:dyDescent="0.35">
      <c r="B8" s="12">
        <v>2009</v>
      </c>
      <c r="C8" s="236">
        <v>30</v>
      </c>
      <c r="D8" s="236">
        <v>41</v>
      </c>
      <c r="E8" s="236">
        <v>50</v>
      </c>
      <c r="F8" s="236">
        <v>56.000000000000007</v>
      </c>
      <c r="G8" s="236">
        <v>65</v>
      </c>
      <c r="H8" s="237">
        <v>72</v>
      </c>
    </row>
    <row r="9" spans="2:8" x14ac:dyDescent="0.35">
      <c r="B9" s="12">
        <v>2010</v>
      </c>
      <c r="C9" s="236">
        <v>24</v>
      </c>
      <c r="D9" s="236">
        <v>34</v>
      </c>
      <c r="E9" s="236">
        <v>40</v>
      </c>
      <c r="F9" s="236">
        <v>54</v>
      </c>
      <c r="G9" s="236">
        <v>62</v>
      </c>
      <c r="H9" s="237">
        <v>65</v>
      </c>
    </row>
    <row r="10" spans="2:8" x14ac:dyDescent="0.35">
      <c r="B10" s="12">
        <v>2011</v>
      </c>
      <c r="C10" s="236">
        <v>24</v>
      </c>
      <c r="D10" s="236">
        <v>39</v>
      </c>
      <c r="E10" s="236">
        <v>48</v>
      </c>
      <c r="F10" s="236">
        <v>56.000000000000007</v>
      </c>
      <c r="G10" s="236">
        <v>60</v>
      </c>
      <c r="H10" s="237">
        <v>76.403722959542435</v>
      </c>
    </row>
    <row r="11" spans="2:8" x14ac:dyDescent="0.35">
      <c r="B11" s="12">
        <v>2012</v>
      </c>
      <c r="C11" s="236">
        <v>20</v>
      </c>
      <c r="D11" s="236">
        <v>34</v>
      </c>
      <c r="E11" s="236">
        <v>43</v>
      </c>
      <c r="F11" s="236">
        <v>47</v>
      </c>
      <c r="G11" s="236">
        <v>65.930010001472297</v>
      </c>
      <c r="H11" s="238">
        <v>79.146029377150327</v>
      </c>
    </row>
    <row r="12" spans="2:8" x14ac:dyDescent="0.35">
      <c r="B12" s="12">
        <v>2013</v>
      </c>
      <c r="C12" s="236">
        <v>21</v>
      </c>
      <c r="D12" s="236">
        <v>38</v>
      </c>
      <c r="E12" s="236">
        <v>42</v>
      </c>
      <c r="F12" s="236">
        <v>64.39200447097781</v>
      </c>
      <c r="G12" s="239">
        <v>79.743017747479314</v>
      </c>
      <c r="H12" s="237">
        <v>88.852595877902431</v>
      </c>
    </row>
    <row r="13" spans="2:8" x14ac:dyDescent="0.35">
      <c r="B13" s="12">
        <v>2014</v>
      </c>
      <c r="C13" s="236">
        <v>26</v>
      </c>
      <c r="D13" s="236">
        <v>32</v>
      </c>
      <c r="E13" s="236">
        <v>64.757498676955123</v>
      </c>
      <c r="F13" s="239">
        <v>78.62551454271339</v>
      </c>
      <c r="G13" s="236">
        <v>87.23920695108059</v>
      </c>
      <c r="H13" s="237">
        <v>92.876190312341407</v>
      </c>
    </row>
    <row r="14" spans="2:8" x14ac:dyDescent="0.35">
      <c r="B14" s="12">
        <v>2015</v>
      </c>
      <c r="C14" s="236">
        <v>38</v>
      </c>
      <c r="D14" s="236">
        <v>57.723686483788605</v>
      </c>
      <c r="E14" s="239">
        <v>73.594508270247744</v>
      </c>
      <c r="F14" s="236">
        <v>81.197335119845178</v>
      </c>
      <c r="G14" s="236">
        <v>89.362783499245282</v>
      </c>
      <c r="H14" s="237">
        <v>94.445721730467099</v>
      </c>
    </row>
    <row r="15" spans="2:8" x14ac:dyDescent="0.35">
      <c r="B15" s="12">
        <v>2016</v>
      </c>
      <c r="C15" s="236">
        <v>38.264515161112875</v>
      </c>
      <c r="D15" s="240">
        <v>67.263536883162345</v>
      </c>
      <c r="E15" s="236">
        <v>77.442895111100057</v>
      </c>
      <c r="F15" s="236">
        <v>86.033604823220656</v>
      </c>
      <c r="G15" s="236">
        <v>92.476427139797678</v>
      </c>
      <c r="H15" s="237"/>
    </row>
    <row r="16" spans="2:8" x14ac:dyDescent="0.35">
      <c r="B16" s="12">
        <v>2017</v>
      </c>
      <c r="C16" s="236">
        <v>47.483756372822143</v>
      </c>
      <c r="D16" s="236">
        <v>64.301581988201377</v>
      </c>
      <c r="E16" s="239">
        <v>82.166152279741638</v>
      </c>
      <c r="F16" s="236">
        <v>91.789815566639604</v>
      </c>
      <c r="G16" s="236"/>
      <c r="H16" s="237"/>
    </row>
    <row r="17" spans="2:8" x14ac:dyDescent="0.35">
      <c r="B17" s="12">
        <v>2018</v>
      </c>
      <c r="C17" s="236">
        <v>41.979015585511732</v>
      </c>
      <c r="D17" s="240">
        <v>63.406907670111778</v>
      </c>
      <c r="E17" s="239">
        <v>84.090491079639506</v>
      </c>
      <c r="F17" s="236"/>
      <c r="G17" s="236"/>
      <c r="H17" s="237"/>
    </row>
    <row r="18" spans="2:8" x14ac:dyDescent="0.35">
      <c r="B18" s="12">
        <v>2019</v>
      </c>
      <c r="C18" s="236">
        <v>45.690742600854961</v>
      </c>
      <c r="D18" s="240">
        <v>71.328791654186602</v>
      </c>
      <c r="E18" s="241"/>
      <c r="F18" s="236"/>
      <c r="G18" s="236"/>
      <c r="H18" s="237"/>
    </row>
    <row r="19" spans="2:8" ht="15" thickBot="1" x14ac:dyDescent="0.4">
      <c r="B19" s="12">
        <v>2020</v>
      </c>
      <c r="C19" s="236">
        <v>61.315690200516528</v>
      </c>
      <c r="D19" s="241"/>
      <c r="E19" s="242"/>
      <c r="F19" s="242"/>
      <c r="G19" s="242"/>
      <c r="H19" s="243"/>
    </row>
    <row r="20" spans="2:8" ht="54.65" customHeight="1" x14ac:dyDescent="0.35">
      <c r="B20" s="302" t="s">
        <v>141</v>
      </c>
      <c r="C20" s="302"/>
      <c r="D20" s="302"/>
      <c r="E20" s="302"/>
      <c r="F20" s="302"/>
      <c r="G20" s="302"/>
      <c r="H20" s="302"/>
    </row>
    <row r="23" spans="2:8" x14ac:dyDescent="0.35">
      <c r="C23" s="209"/>
      <c r="D23" s="209"/>
    </row>
  </sheetData>
  <mergeCells count="1">
    <mergeCell ref="B20:H20"/>
  </mergeCells>
  <pageMargins left="0.70866141732283472" right="0.70866141732283472" top="0.74803149606299213" bottom="0.74803149606299213" header="0.31496062992125984" footer="0.31496062992125984"/>
  <pageSetup paperSize="9" scale="74"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2:I25"/>
  <sheetViews>
    <sheetView zoomScale="90" zoomScaleNormal="90" workbookViewId="0"/>
  </sheetViews>
  <sheetFormatPr defaultRowHeight="14.5" x14ac:dyDescent="0.35"/>
  <cols>
    <col min="2" max="9" width="12" customWidth="1"/>
  </cols>
  <sheetData>
    <row r="2" spans="2:9" ht="27" customHeight="1" x14ac:dyDescent="0.35">
      <c r="B2" s="40" t="s">
        <v>118</v>
      </c>
      <c r="C2" s="58"/>
      <c r="D2" s="58"/>
      <c r="E2" s="105"/>
      <c r="F2" s="58"/>
      <c r="G2" s="58"/>
      <c r="H2" s="58"/>
      <c r="I2" s="58"/>
    </row>
    <row r="3" spans="2:9" ht="16" thickBot="1" x14ac:dyDescent="0.4">
      <c r="B3" s="116" t="s">
        <v>44</v>
      </c>
      <c r="C3" s="49"/>
      <c r="D3" s="117"/>
      <c r="E3" s="49"/>
      <c r="F3" s="49"/>
      <c r="G3" s="49"/>
      <c r="H3" s="49"/>
      <c r="I3" s="49"/>
    </row>
    <row r="4" spans="2:9" ht="24" customHeight="1" thickBot="1" x14ac:dyDescent="0.4">
      <c r="B4" s="314" t="s">
        <v>7</v>
      </c>
      <c r="C4" s="316" t="s">
        <v>20</v>
      </c>
      <c r="D4" s="316"/>
      <c r="E4" s="317"/>
      <c r="F4" s="318" t="s">
        <v>61</v>
      </c>
      <c r="G4" s="316"/>
      <c r="H4" s="317"/>
      <c r="I4" s="319" t="s">
        <v>21</v>
      </c>
    </row>
    <row r="5" spans="2:9" ht="36.75" customHeight="1" thickBot="1" x14ac:dyDescent="0.4">
      <c r="B5" s="315"/>
      <c r="C5" s="45" t="s">
        <v>22</v>
      </c>
      <c r="D5" s="45" t="s">
        <v>23</v>
      </c>
      <c r="E5" s="170" t="s">
        <v>12</v>
      </c>
      <c r="F5" s="175" t="s">
        <v>22</v>
      </c>
      <c r="G5" s="45" t="s">
        <v>23</v>
      </c>
      <c r="H5" s="170" t="s">
        <v>12</v>
      </c>
      <c r="I5" s="320"/>
    </row>
    <row r="6" spans="2:9" x14ac:dyDescent="0.35">
      <c r="B6" s="47">
        <v>2006</v>
      </c>
      <c r="C6" s="97">
        <v>0.7</v>
      </c>
      <c r="D6" s="97">
        <v>1.9</v>
      </c>
      <c r="E6" s="172">
        <v>2.6</v>
      </c>
      <c r="F6" s="176">
        <v>32.9</v>
      </c>
      <c r="G6" s="97">
        <v>64.5</v>
      </c>
      <c r="H6" s="172">
        <v>97.4</v>
      </c>
      <c r="I6" s="46">
        <v>100</v>
      </c>
    </row>
    <row r="7" spans="2:9" x14ac:dyDescent="0.35">
      <c r="B7" s="48">
        <v>2007</v>
      </c>
      <c r="C7" s="92">
        <v>1.2</v>
      </c>
      <c r="D7" s="92">
        <v>13.7</v>
      </c>
      <c r="E7" s="173">
        <v>14.9</v>
      </c>
      <c r="F7" s="177">
        <v>29.6</v>
      </c>
      <c r="G7" s="92">
        <v>55.5</v>
      </c>
      <c r="H7" s="173">
        <v>85.1</v>
      </c>
      <c r="I7" s="44">
        <v>100</v>
      </c>
    </row>
    <row r="8" spans="2:9" x14ac:dyDescent="0.35">
      <c r="B8" s="48">
        <v>2008</v>
      </c>
      <c r="C8" s="92">
        <v>3.2</v>
      </c>
      <c r="D8" s="92">
        <v>2.2000000000000002</v>
      </c>
      <c r="E8" s="173">
        <v>5.4</v>
      </c>
      <c r="F8" s="177">
        <v>38.6</v>
      </c>
      <c r="G8" s="92">
        <v>56</v>
      </c>
      <c r="H8" s="173">
        <v>94.6</v>
      </c>
      <c r="I8" s="44">
        <v>100</v>
      </c>
    </row>
    <row r="9" spans="2:9" x14ac:dyDescent="0.35">
      <c r="B9" s="48">
        <v>2009</v>
      </c>
      <c r="C9" s="92">
        <v>0.7</v>
      </c>
      <c r="D9" s="92">
        <v>2.8</v>
      </c>
      <c r="E9" s="173">
        <v>3.5</v>
      </c>
      <c r="F9" s="177">
        <v>43.4</v>
      </c>
      <c r="G9" s="92">
        <v>53</v>
      </c>
      <c r="H9" s="173">
        <v>96.5</v>
      </c>
      <c r="I9" s="44">
        <v>100</v>
      </c>
    </row>
    <row r="10" spans="2:9" x14ac:dyDescent="0.35">
      <c r="B10" s="48">
        <v>2010</v>
      </c>
      <c r="C10" s="92">
        <v>1.2</v>
      </c>
      <c r="D10" s="92">
        <v>2</v>
      </c>
      <c r="E10" s="173">
        <v>3.2</v>
      </c>
      <c r="F10" s="177">
        <v>37.299999999999997</v>
      </c>
      <c r="G10" s="92">
        <v>59.5</v>
      </c>
      <c r="H10" s="173">
        <v>96.8</v>
      </c>
      <c r="I10" s="44">
        <v>100</v>
      </c>
    </row>
    <row r="11" spans="2:9" x14ac:dyDescent="0.35">
      <c r="B11" s="48">
        <v>2011</v>
      </c>
      <c r="C11" s="92">
        <v>1.1000000000000001</v>
      </c>
      <c r="D11" s="92">
        <v>2.1</v>
      </c>
      <c r="E11" s="173">
        <v>3.2</v>
      </c>
      <c r="F11" s="177">
        <v>41.4</v>
      </c>
      <c r="G11" s="92">
        <v>55.4</v>
      </c>
      <c r="H11" s="173">
        <v>96.8</v>
      </c>
      <c r="I11" s="44">
        <v>100</v>
      </c>
    </row>
    <row r="12" spans="2:9" x14ac:dyDescent="0.35">
      <c r="B12" s="48">
        <v>2012</v>
      </c>
      <c r="C12" s="92">
        <v>6.3</v>
      </c>
      <c r="D12" s="92">
        <v>10.6</v>
      </c>
      <c r="E12" s="173">
        <v>16.899999999999999</v>
      </c>
      <c r="F12" s="177">
        <v>35.299999999999997</v>
      </c>
      <c r="G12" s="92">
        <v>47.8</v>
      </c>
      <c r="H12" s="173">
        <v>83.1</v>
      </c>
      <c r="I12" s="44">
        <v>100</v>
      </c>
    </row>
    <row r="13" spans="2:9" x14ac:dyDescent="0.35">
      <c r="B13" s="48">
        <v>2013</v>
      </c>
      <c r="C13" s="92">
        <v>2.2999999999999998</v>
      </c>
      <c r="D13" s="92">
        <v>3.6</v>
      </c>
      <c r="E13" s="173">
        <v>5.9</v>
      </c>
      <c r="F13" s="177">
        <v>37.5</v>
      </c>
      <c r="G13" s="92">
        <v>56.6</v>
      </c>
      <c r="H13" s="173">
        <v>94.1</v>
      </c>
      <c r="I13" s="44">
        <v>100</v>
      </c>
    </row>
    <row r="14" spans="2:9" x14ac:dyDescent="0.35">
      <c r="B14" s="48">
        <v>2014</v>
      </c>
      <c r="C14" s="92">
        <v>12.4</v>
      </c>
      <c r="D14" s="92">
        <v>18.100000000000001</v>
      </c>
      <c r="E14" s="173">
        <v>30.5</v>
      </c>
      <c r="F14" s="177">
        <v>27.8</v>
      </c>
      <c r="G14" s="92">
        <v>41.7</v>
      </c>
      <c r="H14" s="173">
        <v>69.5</v>
      </c>
      <c r="I14" s="44">
        <v>100</v>
      </c>
    </row>
    <row r="15" spans="2:9" x14ac:dyDescent="0.35">
      <c r="B15" s="48">
        <v>2015</v>
      </c>
      <c r="C15" s="92">
        <v>12.6</v>
      </c>
      <c r="D15" s="92">
        <v>25.8</v>
      </c>
      <c r="E15" s="173">
        <v>38.5</v>
      </c>
      <c r="F15" s="177">
        <v>26.7</v>
      </c>
      <c r="G15" s="92">
        <v>34.799999999999997</v>
      </c>
      <c r="H15" s="173">
        <v>61.5</v>
      </c>
      <c r="I15" s="44">
        <v>100</v>
      </c>
    </row>
    <row r="16" spans="2:9" x14ac:dyDescent="0.35">
      <c r="B16" s="48">
        <v>2016</v>
      </c>
      <c r="C16" s="92">
        <v>17.600000000000001</v>
      </c>
      <c r="D16" s="92">
        <v>27.6</v>
      </c>
      <c r="E16" s="173">
        <v>45.2</v>
      </c>
      <c r="F16" s="177">
        <v>29</v>
      </c>
      <c r="G16" s="92">
        <v>25.8</v>
      </c>
      <c r="H16" s="173">
        <v>54.8</v>
      </c>
      <c r="I16" s="44">
        <v>100</v>
      </c>
    </row>
    <row r="17" spans="2:9" x14ac:dyDescent="0.35">
      <c r="B17" s="48">
        <v>2017</v>
      </c>
      <c r="C17" s="92">
        <v>39.930675138009491</v>
      </c>
      <c r="D17" s="92">
        <v>36.201560766304524</v>
      </c>
      <c r="E17" s="173">
        <v>76.132235904314015</v>
      </c>
      <c r="F17" s="177">
        <v>13.455651268919569</v>
      </c>
      <c r="G17" s="92">
        <v>10.412112826766418</v>
      </c>
      <c r="H17" s="173">
        <v>23.867764095685988</v>
      </c>
      <c r="I17" s="44">
        <v>100</v>
      </c>
    </row>
    <row r="18" spans="2:9" x14ac:dyDescent="0.35">
      <c r="B18" s="48">
        <v>2018</v>
      </c>
      <c r="C18" s="92">
        <v>60.190162733984593</v>
      </c>
      <c r="D18" s="92">
        <v>25.974130636525771</v>
      </c>
      <c r="E18" s="173">
        <v>86.164293370510364</v>
      </c>
      <c r="F18" s="177">
        <v>8.2439628115888866</v>
      </c>
      <c r="G18" s="92">
        <v>5.5917438179007553</v>
      </c>
      <c r="H18" s="173">
        <v>13.835706629489641</v>
      </c>
      <c r="I18" s="44">
        <v>100</v>
      </c>
    </row>
    <row r="19" spans="2:9" x14ac:dyDescent="0.35">
      <c r="B19" s="48">
        <v>2019</v>
      </c>
      <c r="C19" s="92">
        <v>59.292695046593117</v>
      </c>
      <c r="D19" s="92">
        <v>20.637037103364179</v>
      </c>
      <c r="E19" s="173">
        <v>79.929732149957289</v>
      </c>
      <c r="F19" s="177">
        <v>13.701523811173082</v>
      </c>
      <c r="G19" s="92">
        <v>6.3687440388696324</v>
      </c>
      <c r="H19" s="173">
        <v>20.070267850042715</v>
      </c>
      <c r="I19" s="44">
        <v>100</v>
      </c>
    </row>
    <row r="20" spans="2:9" x14ac:dyDescent="0.35">
      <c r="B20" s="48">
        <v>2020</v>
      </c>
      <c r="C20" s="92">
        <v>52.977954217315514</v>
      </c>
      <c r="D20" s="92">
        <v>25.407724009399779</v>
      </c>
      <c r="E20" s="173">
        <v>78.385678226715299</v>
      </c>
      <c r="F20" s="177">
        <v>14.276275936456779</v>
      </c>
      <c r="G20" s="92">
        <v>7.338045836827928</v>
      </c>
      <c r="H20" s="173">
        <v>21.614321773284708</v>
      </c>
      <c r="I20" s="44">
        <v>100</v>
      </c>
    </row>
    <row r="21" spans="2:9" ht="15" thickBot="1" x14ac:dyDescent="0.4">
      <c r="B21" s="48">
        <v>2021</v>
      </c>
      <c r="C21" s="92">
        <v>46.195460637573099</v>
      </c>
      <c r="D21" s="92">
        <v>31.389043667373546</v>
      </c>
      <c r="E21" s="173">
        <v>77.584504304946648</v>
      </c>
      <c r="F21" s="177">
        <v>14.167484396519283</v>
      </c>
      <c r="G21" s="92">
        <v>8.2480112985340686</v>
      </c>
      <c r="H21" s="173">
        <v>22.415495695053352</v>
      </c>
      <c r="I21" s="128">
        <v>100</v>
      </c>
    </row>
    <row r="22" spans="2:9" ht="15" thickBot="1" x14ac:dyDescent="0.4">
      <c r="B22" s="263" t="s">
        <v>13</v>
      </c>
      <c r="C22" s="93">
        <v>37.469613041538402</v>
      </c>
      <c r="D22" s="93">
        <v>22.609460190821739</v>
      </c>
      <c r="E22" s="174">
        <v>60.083454607464191</v>
      </c>
      <c r="F22" s="178">
        <v>19.011595227057967</v>
      </c>
      <c r="G22" s="93">
        <v>20.902931322476572</v>
      </c>
      <c r="H22" s="174">
        <v>39.916545392535802</v>
      </c>
      <c r="I22" s="50">
        <v>100</v>
      </c>
    </row>
    <row r="23" spans="2:9" x14ac:dyDescent="0.35">
      <c r="B23" s="292" t="s">
        <v>54</v>
      </c>
      <c r="C23" s="292"/>
      <c r="D23" s="292"/>
      <c r="E23" s="292"/>
      <c r="F23" s="292"/>
      <c r="G23" s="292"/>
      <c r="H23" s="292"/>
      <c r="I23" s="292"/>
    </row>
    <row r="24" spans="2:9" x14ac:dyDescent="0.35">
      <c r="C24" s="135"/>
      <c r="F24" s="135"/>
    </row>
    <row r="25" spans="2:9" x14ac:dyDescent="0.35">
      <c r="C25" s="135"/>
      <c r="F25" s="135"/>
    </row>
  </sheetData>
  <mergeCells count="5">
    <mergeCell ref="B23:I23"/>
    <mergeCell ref="B4:B5"/>
    <mergeCell ref="C4:E4"/>
    <mergeCell ref="F4:H4"/>
    <mergeCell ref="I4:I5"/>
  </mergeCells>
  <pageMargins left="0.70866141732283472" right="0.70866141732283472" top="0.74803149606299213" bottom="0.74803149606299213" header="0.31496062992125984" footer="0.31496062992125984"/>
  <pageSetup paperSize="9" scale="91"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2:K23"/>
  <sheetViews>
    <sheetView topLeftCell="A4" zoomScale="90" zoomScaleNormal="90" workbookViewId="0">
      <selection activeCell="B21" sqref="B21:F21"/>
    </sheetView>
  </sheetViews>
  <sheetFormatPr defaultRowHeight="14.5" x14ac:dyDescent="0.35"/>
  <cols>
    <col min="2" max="6" width="16.1796875" customWidth="1"/>
    <col min="7" max="7" width="12" customWidth="1"/>
    <col min="8" max="8" width="10.81640625" customWidth="1"/>
  </cols>
  <sheetData>
    <row r="2" spans="2:11" ht="27" customHeight="1" x14ac:dyDescent="0.35">
      <c r="B2" s="149" t="s">
        <v>96</v>
      </c>
      <c r="C2" s="25"/>
      <c r="D2" s="26"/>
      <c r="E2" s="25"/>
      <c r="F2" s="25"/>
    </row>
    <row r="3" spans="2:11" ht="15" thickBot="1" x14ac:dyDescent="0.4">
      <c r="D3" s="118" t="s">
        <v>18</v>
      </c>
    </row>
    <row r="4" spans="2:11" ht="24" customHeight="1" thickBot="1" x14ac:dyDescent="0.4">
      <c r="B4" s="51"/>
      <c r="C4" s="293" t="s">
        <v>22</v>
      </c>
      <c r="D4" s="295"/>
      <c r="E4" s="294" t="s">
        <v>23</v>
      </c>
      <c r="F4" s="295"/>
    </row>
    <row r="5" spans="2:11" ht="44.25" customHeight="1" thickBot="1" x14ac:dyDescent="0.4">
      <c r="B5" s="53" t="s">
        <v>7</v>
      </c>
      <c r="C5" s="53" t="s">
        <v>24</v>
      </c>
      <c r="D5" s="24" t="s">
        <v>25</v>
      </c>
      <c r="E5" s="23" t="s">
        <v>24</v>
      </c>
      <c r="F5" s="24" t="s">
        <v>25</v>
      </c>
      <c r="G5" s="166"/>
    </row>
    <row r="6" spans="2:11" x14ac:dyDescent="0.35">
      <c r="B6" s="12">
        <v>2006</v>
      </c>
      <c r="C6" s="125">
        <v>47</v>
      </c>
      <c r="D6" s="52">
        <v>61.9</v>
      </c>
      <c r="E6" s="20">
        <v>24</v>
      </c>
      <c r="F6" s="52">
        <v>41.6</v>
      </c>
      <c r="G6" s="151"/>
      <c r="H6" s="155"/>
      <c r="I6" s="155"/>
      <c r="J6" s="155"/>
    </row>
    <row r="7" spans="2:11" x14ac:dyDescent="0.35">
      <c r="B7" s="12">
        <v>2007</v>
      </c>
      <c r="C7" s="125">
        <v>45.3</v>
      </c>
      <c r="D7" s="52">
        <v>60.9</v>
      </c>
      <c r="E7" s="20">
        <v>20.100000000000001</v>
      </c>
      <c r="F7" s="52">
        <v>44.4</v>
      </c>
      <c r="G7" s="151"/>
      <c r="H7" s="155"/>
      <c r="I7" s="155"/>
      <c r="J7" s="155"/>
    </row>
    <row r="8" spans="2:11" x14ac:dyDescent="0.35">
      <c r="B8" s="12">
        <v>2008</v>
      </c>
      <c r="C8" s="125">
        <v>47.4</v>
      </c>
      <c r="D8" s="52">
        <v>56.4</v>
      </c>
      <c r="E8" s="20">
        <v>22.7</v>
      </c>
      <c r="F8" s="52">
        <v>36.700000000000003</v>
      </c>
      <c r="G8" s="151"/>
      <c r="H8" s="155"/>
      <c r="I8" s="155"/>
      <c r="J8" s="155"/>
    </row>
    <row r="9" spans="2:11" x14ac:dyDescent="0.35">
      <c r="B9" s="12">
        <v>2009</v>
      </c>
      <c r="C9" s="125">
        <v>41.8</v>
      </c>
      <c r="D9" s="52">
        <v>60.9</v>
      </c>
      <c r="E9" s="20">
        <v>25.5</v>
      </c>
      <c r="F9" s="52">
        <v>41.1</v>
      </c>
      <c r="G9" s="151"/>
      <c r="H9" s="155"/>
      <c r="I9" s="155"/>
      <c r="J9" s="155"/>
    </row>
    <row r="10" spans="2:11" x14ac:dyDescent="0.35">
      <c r="B10" s="12">
        <v>2010</v>
      </c>
      <c r="C10" s="125">
        <v>32.200000000000003</v>
      </c>
      <c r="D10" s="52">
        <v>59.4</v>
      </c>
      <c r="E10" s="20">
        <v>23.4</v>
      </c>
      <c r="F10" s="52">
        <v>43</v>
      </c>
      <c r="G10" s="151"/>
      <c r="H10" s="155"/>
      <c r="I10" s="155"/>
      <c r="J10" s="155"/>
    </row>
    <row r="11" spans="2:11" x14ac:dyDescent="0.35">
      <c r="B11" s="12">
        <v>2011</v>
      </c>
      <c r="C11" s="125">
        <v>33.9</v>
      </c>
      <c r="D11" s="52">
        <v>55.7</v>
      </c>
      <c r="E11" s="20">
        <v>17.600000000000001</v>
      </c>
      <c r="F11" s="52">
        <v>39</v>
      </c>
      <c r="G11" s="151"/>
      <c r="H11" s="155"/>
      <c r="I11" s="155"/>
      <c r="J11" s="155"/>
    </row>
    <row r="12" spans="2:11" x14ac:dyDescent="0.35">
      <c r="B12" s="12">
        <v>2012</v>
      </c>
      <c r="C12" s="125">
        <v>51.9</v>
      </c>
      <c r="D12" s="52">
        <v>61.5</v>
      </c>
      <c r="E12" s="20">
        <v>16.600000000000001</v>
      </c>
      <c r="F12" s="52">
        <v>46.7</v>
      </c>
      <c r="G12" s="151"/>
      <c r="H12" s="155"/>
      <c r="I12" s="155"/>
      <c r="J12" s="155"/>
    </row>
    <row r="13" spans="2:11" x14ac:dyDescent="0.35">
      <c r="B13" s="12">
        <v>2013</v>
      </c>
      <c r="C13" s="125">
        <v>39</v>
      </c>
      <c r="D13" s="52">
        <v>58.8</v>
      </c>
      <c r="E13" s="20">
        <v>14.2</v>
      </c>
      <c r="F13" s="52">
        <v>39</v>
      </c>
      <c r="G13" s="151"/>
      <c r="H13" s="155"/>
      <c r="I13" s="155"/>
      <c r="J13" s="155"/>
    </row>
    <row r="14" spans="2:11" x14ac:dyDescent="0.35">
      <c r="B14" s="12">
        <v>2014</v>
      </c>
      <c r="C14" s="125">
        <v>31.1</v>
      </c>
      <c r="D14" s="52">
        <v>52</v>
      </c>
      <c r="E14" s="20">
        <v>16.5</v>
      </c>
      <c r="F14" s="52">
        <v>30.4</v>
      </c>
      <c r="G14" s="151"/>
      <c r="H14" s="155"/>
      <c r="I14" s="155"/>
      <c r="J14" s="155"/>
    </row>
    <row r="15" spans="2:11" x14ac:dyDescent="0.35">
      <c r="B15" s="12">
        <v>2015</v>
      </c>
      <c r="C15" s="125">
        <v>30.5</v>
      </c>
      <c r="D15" s="52">
        <v>52</v>
      </c>
      <c r="E15" s="20">
        <v>15.3</v>
      </c>
      <c r="F15" s="52">
        <v>39.5</v>
      </c>
      <c r="G15" s="151"/>
      <c r="H15" s="155"/>
      <c r="I15" s="155"/>
      <c r="J15" s="155"/>
      <c r="K15" s="135"/>
    </row>
    <row r="16" spans="2:11" x14ac:dyDescent="0.35">
      <c r="B16" s="12">
        <v>2016</v>
      </c>
      <c r="C16" s="125">
        <v>36.6</v>
      </c>
      <c r="D16" s="52">
        <v>53.6</v>
      </c>
      <c r="E16" s="20">
        <v>15.2</v>
      </c>
      <c r="F16" s="52">
        <v>32.200000000000003</v>
      </c>
      <c r="G16" s="151"/>
      <c r="H16" s="155"/>
      <c r="I16" s="155"/>
      <c r="J16" s="155"/>
      <c r="K16" s="135"/>
    </row>
    <row r="17" spans="2:11" x14ac:dyDescent="0.35">
      <c r="B17" s="12">
        <v>2017</v>
      </c>
      <c r="C17" s="125">
        <v>33.345905909107103</v>
      </c>
      <c r="D17" s="52">
        <v>54.557792995627238</v>
      </c>
      <c r="E17" s="20">
        <v>18.101289587914962</v>
      </c>
      <c r="F17" s="52">
        <v>30.978039607426016</v>
      </c>
      <c r="G17" s="151"/>
      <c r="H17" s="155"/>
      <c r="I17" s="155"/>
      <c r="J17" s="155"/>
      <c r="K17" s="135"/>
    </row>
    <row r="18" spans="2:11" x14ac:dyDescent="0.35">
      <c r="B18" s="12">
        <v>2018</v>
      </c>
      <c r="C18" s="125">
        <v>35.460797217740726</v>
      </c>
      <c r="D18" s="52">
        <v>52.44981127537438</v>
      </c>
      <c r="E18" s="20">
        <v>18.813134843017103</v>
      </c>
      <c r="F18" s="52">
        <v>36.122811289356918</v>
      </c>
      <c r="G18" s="151"/>
      <c r="H18" s="155"/>
      <c r="I18" s="155"/>
      <c r="J18" s="155"/>
      <c r="K18" s="135"/>
    </row>
    <row r="19" spans="2:11" x14ac:dyDescent="0.35">
      <c r="B19" s="12">
        <v>2019</v>
      </c>
      <c r="C19" s="125">
        <v>31.731492978096032</v>
      </c>
      <c r="D19" s="52">
        <v>48.017743423496448</v>
      </c>
      <c r="E19" s="20">
        <v>16.231638271355095</v>
      </c>
      <c r="F19" s="52">
        <v>35.016979373129814</v>
      </c>
      <c r="G19" s="151"/>
      <c r="H19" s="155"/>
      <c r="I19" s="155"/>
      <c r="J19" s="155"/>
      <c r="K19" s="135"/>
    </row>
    <row r="20" spans="2:11" x14ac:dyDescent="0.35">
      <c r="B20" s="12">
        <v>2020</v>
      </c>
      <c r="C20" s="125">
        <v>37.80296923211089</v>
      </c>
      <c r="D20" s="52">
        <v>48.463247182137373</v>
      </c>
      <c r="E20" s="20">
        <v>22.785036943021833</v>
      </c>
      <c r="F20" s="52">
        <v>38.035473818904002</v>
      </c>
      <c r="G20" s="151"/>
      <c r="H20" s="155"/>
      <c r="I20" s="155"/>
      <c r="J20" s="155"/>
      <c r="K20" s="135"/>
    </row>
    <row r="21" spans="2:11" ht="15" thickBot="1" x14ac:dyDescent="0.4">
      <c r="B21" s="12">
        <v>2021</v>
      </c>
      <c r="C21" s="125">
        <v>33.662236129699743</v>
      </c>
      <c r="D21" s="52">
        <v>50.278184565222581</v>
      </c>
      <c r="E21" s="20">
        <v>21.851202310844105</v>
      </c>
      <c r="F21" s="52">
        <v>34.500423734651498</v>
      </c>
      <c r="G21" s="151"/>
      <c r="H21" s="155"/>
      <c r="I21" s="155"/>
      <c r="J21" s="155"/>
      <c r="K21" s="135"/>
    </row>
    <row r="22" spans="2:11" ht="15" thickBot="1" x14ac:dyDescent="0.4">
      <c r="B22" s="16" t="s">
        <v>13</v>
      </c>
      <c r="C22" s="179">
        <v>34.619883788539035</v>
      </c>
      <c r="D22" s="55">
        <v>54.671718253772006</v>
      </c>
      <c r="E22" s="54">
        <v>18.516259421500735</v>
      </c>
      <c r="F22" s="55">
        <v>38.075696657039536</v>
      </c>
      <c r="G22" s="154"/>
      <c r="H22" s="156"/>
      <c r="I22" s="156"/>
      <c r="J22" s="156"/>
    </row>
    <row r="23" spans="2:11" x14ac:dyDescent="0.35">
      <c r="B23" s="56" t="s">
        <v>52</v>
      </c>
      <c r="C23" s="56"/>
      <c r="D23" s="56"/>
      <c r="E23" s="56"/>
      <c r="F23" s="56"/>
      <c r="G23" s="56"/>
    </row>
  </sheetData>
  <mergeCells count="2">
    <mergeCell ref="C4:D4"/>
    <mergeCell ref="E4:F4"/>
  </mergeCells>
  <pageMargins left="0.70866141732283472" right="0.70866141732283472" top="0.74803149606299213" bottom="0.74803149606299213" header="0.31496062992125984" footer="0.31496062992125984"/>
  <pageSetup paperSize="9"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N31"/>
  <sheetViews>
    <sheetView topLeftCell="A8" zoomScale="90" zoomScaleNormal="90" workbookViewId="0"/>
  </sheetViews>
  <sheetFormatPr defaultRowHeight="14.5" x14ac:dyDescent="0.35"/>
  <cols>
    <col min="2" max="2" width="16.26953125" customWidth="1"/>
    <col min="3" max="11" width="13.54296875" customWidth="1"/>
  </cols>
  <sheetData>
    <row r="2" spans="2:14" s="2" customFormat="1" ht="22.5" customHeight="1" x14ac:dyDescent="0.35">
      <c r="B2" s="321" t="s">
        <v>97</v>
      </c>
      <c r="C2" s="321"/>
      <c r="D2" s="321"/>
      <c r="E2" s="321"/>
      <c r="F2" s="321"/>
      <c r="G2" s="321"/>
      <c r="H2" s="321"/>
      <c r="I2" s="321"/>
      <c r="J2" s="321"/>
      <c r="K2" s="321"/>
    </row>
    <row r="3" spans="2:14" ht="15" thickBot="1" x14ac:dyDescent="0.4">
      <c r="B3" s="34" t="s">
        <v>0</v>
      </c>
      <c r="C3" s="25"/>
      <c r="D3" s="25"/>
      <c r="E3" s="25"/>
      <c r="F3" s="57"/>
      <c r="G3" s="25"/>
      <c r="H3" s="25"/>
      <c r="I3" s="25"/>
      <c r="J3" s="25"/>
      <c r="K3" s="25"/>
    </row>
    <row r="4" spans="2:14" ht="17.25" customHeight="1" x14ac:dyDescent="0.35">
      <c r="B4" s="299" t="s">
        <v>7</v>
      </c>
      <c r="C4" s="293" t="s">
        <v>1</v>
      </c>
      <c r="D4" s="294"/>
      <c r="E4" s="295"/>
      <c r="F4" s="293" t="s">
        <v>26</v>
      </c>
      <c r="G4" s="294"/>
      <c r="H4" s="295"/>
      <c r="I4" s="294" t="s">
        <v>26</v>
      </c>
      <c r="J4" s="294"/>
      <c r="K4" s="295"/>
    </row>
    <row r="5" spans="2:14" ht="17.25" customHeight="1" thickBot="1" x14ac:dyDescent="0.4">
      <c r="B5" s="300"/>
      <c r="C5" s="296"/>
      <c r="D5" s="297"/>
      <c r="E5" s="298"/>
      <c r="F5" s="296" t="s">
        <v>27</v>
      </c>
      <c r="G5" s="297"/>
      <c r="H5" s="298"/>
      <c r="I5" s="297" t="s">
        <v>28</v>
      </c>
      <c r="J5" s="297"/>
      <c r="K5" s="298"/>
    </row>
    <row r="6" spans="2:14" ht="15" thickBot="1" x14ac:dyDescent="0.4">
      <c r="B6" s="300"/>
      <c r="C6" s="171" t="s">
        <v>5</v>
      </c>
      <c r="D6" s="323" t="s">
        <v>6</v>
      </c>
      <c r="E6" s="324"/>
      <c r="F6" s="171" t="s">
        <v>5</v>
      </c>
      <c r="G6" s="323" t="s">
        <v>6</v>
      </c>
      <c r="H6" s="324"/>
      <c r="I6" s="11" t="s">
        <v>5</v>
      </c>
      <c r="J6" s="323" t="s">
        <v>6</v>
      </c>
      <c r="K6" s="324"/>
    </row>
    <row r="7" spans="2:14" x14ac:dyDescent="0.35">
      <c r="B7" s="300"/>
      <c r="C7" s="120" t="s">
        <v>8</v>
      </c>
      <c r="D7" s="27" t="s">
        <v>9</v>
      </c>
      <c r="E7" s="325" t="s">
        <v>10</v>
      </c>
      <c r="F7" s="120" t="s">
        <v>8</v>
      </c>
      <c r="G7" s="27" t="s">
        <v>9</v>
      </c>
      <c r="H7" s="325" t="s">
        <v>10</v>
      </c>
      <c r="I7" s="27" t="s">
        <v>8</v>
      </c>
      <c r="J7" s="27" t="s">
        <v>9</v>
      </c>
      <c r="K7" s="322" t="s">
        <v>10</v>
      </c>
    </row>
    <row r="8" spans="2:14" ht="15" thickBot="1" x14ac:dyDescent="0.4">
      <c r="B8" s="301"/>
      <c r="C8" s="180"/>
      <c r="D8" s="21" t="s">
        <v>11</v>
      </c>
      <c r="E8" s="313"/>
      <c r="F8" s="180"/>
      <c r="G8" s="21" t="s">
        <v>11</v>
      </c>
      <c r="H8" s="313"/>
      <c r="I8" s="21"/>
      <c r="J8" s="21" t="s">
        <v>11</v>
      </c>
      <c r="K8" s="313"/>
    </row>
    <row r="9" spans="2:14" x14ac:dyDescent="0.35">
      <c r="B9" s="22">
        <v>2006</v>
      </c>
      <c r="C9" s="125">
        <v>48</v>
      </c>
      <c r="D9" s="9">
        <v>9039</v>
      </c>
      <c r="E9" s="13">
        <v>198588</v>
      </c>
      <c r="F9" s="12">
        <v>61.6</v>
      </c>
      <c r="G9" s="9">
        <v>3038</v>
      </c>
      <c r="H9" s="13">
        <v>18707</v>
      </c>
      <c r="I9" s="6">
        <v>41.1</v>
      </c>
      <c r="J9" s="11">
        <v>6001</v>
      </c>
      <c r="K9" s="13">
        <v>179881</v>
      </c>
      <c r="L9" s="167"/>
      <c r="M9" s="167"/>
      <c r="N9" s="167"/>
    </row>
    <row r="10" spans="2:14" x14ac:dyDescent="0.35">
      <c r="B10" s="22">
        <v>2007</v>
      </c>
      <c r="C10" s="125">
        <v>46</v>
      </c>
      <c r="D10" s="9">
        <v>8742</v>
      </c>
      <c r="E10" s="13">
        <v>161209</v>
      </c>
      <c r="F10" s="12">
        <v>60.3</v>
      </c>
      <c r="G10" s="9">
        <v>2690</v>
      </c>
      <c r="H10" s="13">
        <v>16617</v>
      </c>
      <c r="I10" s="6">
        <v>39.6</v>
      </c>
      <c r="J10" s="9">
        <v>6051</v>
      </c>
      <c r="K10" s="13">
        <v>144592</v>
      </c>
      <c r="L10" s="167"/>
      <c r="M10" s="167"/>
      <c r="N10" s="167"/>
    </row>
    <row r="11" spans="2:14" x14ac:dyDescent="0.35">
      <c r="B11" s="22">
        <v>2008</v>
      </c>
      <c r="C11" s="125">
        <v>44.4</v>
      </c>
      <c r="D11" s="9">
        <v>6580</v>
      </c>
      <c r="E11" s="13">
        <v>123615</v>
      </c>
      <c r="F11" s="12">
        <v>55.7</v>
      </c>
      <c r="G11" s="9">
        <v>2752</v>
      </c>
      <c r="H11" s="13">
        <v>13183</v>
      </c>
      <c r="I11" s="6">
        <v>36.200000000000003</v>
      </c>
      <c r="J11" s="27">
        <v>3828</v>
      </c>
      <c r="K11" s="13">
        <v>110432</v>
      </c>
      <c r="L11" s="167"/>
      <c r="M11" s="167"/>
      <c r="N11" s="167"/>
    </row>
    <row r="12" spans="2:14" x14ac:dyDescent="0.35">
      <c r="B12" s="22">
        <v>2009</v>
      </c>
      <c r="C12" s="125">
        <v>49.3</v>
      </c>
      <c r="D12" s="9">
        <v>6109</v>
      </c>
      <c r="E12" s="13">
        <v>133976</v>
      </c>
      <c r="F12" s="12">
        <v>60.6</v>
      </c>
      <c r="G12" s="9">
        <v>2698</v>
      </c>
      <c r="H12" s="13">
        <v>13544</v>
      </c>
      <c r="I12" s="6">
        <v>40.299999999999997</v>
      </c>
      <c r="J12" s="27">
        <v>3411</v>
      </c>
      <c r="K12" s="13">
        <v>120432</v>
      </c>
      <c r="L12" s="167"/>
      <c r="M12" s="167"/>
      <c r="N12" s="167"/>
    </row>
    <row r="13" spans="2:14" x14ac:dyDescent="0.35">
      <c r="B13" s="22">
        <v>2010</v>
      </c>
      <c r="C13" s="125">
        <v>48.6</v>
      </c>
      <c r="D13" s="9">
        <v>6667</v>
      </c>
      <c r="E13" s="13">
        <v>128168</v>
      </c>
      <c r="F13" s="12">
        <v>58.6</v>
      </c>
      <c r="G13" s="9">
        <v>2564</v>
      </c>
      <c r="H13" s="13">
        <v>12539</v>
      </c>
      <c r="I13" s="6">
        <v>42.4</v>
      </c>
      <c r="J13" s="27">
        <v>4103</v>
      </c>
      <c r="K13" s="13">
        <v>115629</v>
      </c>
      <c r="L13" s="167"/>
      <c r="M13" s="167"/>
      <c r="N13" s="167"/>
    </row>
    <row r="14" spans="2:14" x14ac:dyDescent="0.35">
      <c r="B14" s="22">
        <v>2011</v>
      </c>
      <c r="C14" s="125">
        <v>45.4</v>
      </c>
      <c r="D14" s="9">
        <v>8718</v>
      </c>
      <c r="E14" s="13">
        <v>145538</v>
      </c>
      <c r="F14" s="12">
        <v>55.2</v>
      </c>
      <c r="G14" s="9">
        <v>3706</v>
      </c>
      <c r="H14" s="13">
        <v>13672</v>
      </c>
      <c r="I14" s="6">
        <v>38.200000000000003</v>
      </c>
      <c r="J14" s="27">
        <v>5012</v>
      </c>
      <c r="K14" s="13">
        <v>131866</v>
      </c>
      <c r="L14" s="167"/>
      <c r="M14" s="167"/>
      <c r="N14" s="167"/>
    </row>
    <row r="15" spans="2:14" x14ac:dyDescent="0.35">
      <c r="B15" s="22">
        <v>2012</v>
      </c>
      <c r="C15" s="125">
        <v>49</v>
      </c>
      <c r="D15" s="9">
        <v>7472</v>
      </c>
      <c r="E15" s="13">
        <v>128653</v>
      </c>
      <c r="F15" s="12">
        <v>60</v>
      </c>
      <c r="G15" s="9">
        <v>3111</v>
      </c>
      <c r="H15" s="13">
        <v>14858</v>
      </c>
      <c r="I15" s="6">
        <v>41.2</v>
      </c>
      <c r="J15" s="9">
        <v>4361</v>
      </c>
      <c r="K15" s="13">
        <v>113795</v>
      </c>
      <c r="L15" s="167"/>
      <c r="M15" s="167"/>
      <c r="N15" s="167"/>
    </row>
    <row r="16" spans="2:14" x14ac:dyDescent="0.35">
      <c r="B16" s="22">
        <v>2013</v>
      </c>
      <c r="C16" s="125">
        <v>45.5</v>
      </c>
      <c r="D16" s="9">
        <v>7683</v>
      </c>
      <c r="E16" s="13">
        <v>112331</v>
      </c>
      <c r="F16" s="12">
        <v>57.6</v>
      </c>
      <c r="G16" s="9">
        <v>3060</v>
      </c>
      <c r="H16" s="13">
        <v>13154</v>
      </c>
      <c r="I16" s="6">
        <v>37.5</v>
      </c>
      <c r="J16" s="27">
        <v>4623</v>
      </c>
      <c r="K16" s="13">
        <v>99177</v>
      </c>
      <c r="L16" s="167"/>
      <c r="M16" s="167"/>
      <c r="N16" s="167"/>
    </row>
    <row r="17" spans="2:14" x14ac:dyDescent="0.35">
      <c r="B17" s="22">
        <v>2014</v>
      </c>
      <c r="C17" s="125">
        <v>34</v>
      </c>
      <c r="D17" s="9">
        <v>13613</v>
      </c>
      <c r="E17" s="13">
        <v>287685</v>
      </c>
      <c r="F17" s="12">
        <v>45.6</v>
      </c>
      <c r="G17" s="9">
        <v>5469</v>
      </c>
      <c r="H17" s="13">
        <v>23942</v>
      </c>
      <c r="I17" s="6">
        <v>26.2</v>
      </c>
      <c r="J17" s="9">
        <v>8144</v>
      </c>
      <c r="K17" s="13">
        <v>263743</v>
      </c>
      <c r="L17" s="167"/>
      <c r="M17" s="167"/>
      <c r="N17" s="167"/>
    </row>
    <row r="18" spans="2:14" x14ac:dyDescent="0.35">
      <c r="B18" s="22">
        <v>2015</v>
      </c>
      <c r="C18" s="125">
        <v>35.4</v>
      </c>
      <c r="D18" s="9">
        <v>13258</v>
      </c>
      <c r="E18" s="13">
        <v>257965</v>
      </c>
      <c r="F18" s="12">
        <v>45.1</v>
      </c>
      <c r="G18" s="9">
        <v>5221</v>
      </c>
      <c r="H18" s="13">
        <v>19352</v>
      </c>
      <c r="I18" s="6">
        <v>29.2</v>
      </c>
      <c r="J18" s="9">
        <v>8038</v>
      </c>
      <c r="K18" s="13">
        <v>238613</v>
      </c>
      <c r="L18" s="167"/>
      <c r="M18" s="167"/>
      <c r="N18" s="167"/>
    </row>
    <row r="19" spans="2:14" x14ac:dyDescent="0.35">
      <c r="B19" s="22">
        <v>2016</v>
      </c>
      <c r="C19" s="125">
        <v>34.5</v>
      </c>
      <c r="D19" s="9">
        <v>16712</v>
      </c>
      <c r="E19" s="13">
        <v>278584</v>
      </c>
      <c r="F19" s="12">
        <v>47.2</v>
      </c>
      <c r="G19" s="9">
        <v>7777</v>
      </c>
      <c r="H19" s="13">
        <v>24174</v>
      </c>
      <c r="I19" s="6">
        <v>23.4</v>
      </c>
      <c r="J19" s="9">
        <v>8936</v>
      </c>
      <c r="K19" s="13">
        <v>254410</v>
      </c>
      <c r="L19" s="167"/>
      <c r="M19" s="167"/>
      <c r="N19" s="167"/>
    </row>
    <row r="20" spans="2:14" x14ac:dyDescent="0.35">
      <c r="B20" s="22">
        <v>2017</v>
      </c>
      <c r="C20" s="125">
        <v>30.434769511001868</v>
      </c>
      <c r="D20" s="9">
        <v>43359.732334</v>
      </c>
      <c r="E20" s="13">
        <v>370741</v>
      </c>
      <c r="F20" s="125">
        <v>38.692214123243154</v>
      </c>
      <c r="G20" s="9">
        <v>23148.168233</v>
      </c>
      <c r="H20" s="13">
        <v>55367</v>
      </c>
      <c r="I20" s="20">
        <v>20.977573813347593</v>
      </c>
      <c r="J20" s="9">
        <v>20211.564101</v>
      </c>
      <c r="K20" s="13">
        <v>315374</v>
      </c>
      <c r="L20" s="167"/>
      <c r="M20" s="167"/>
      <c r="N20" s="167"/>
    </row>
    <row r="21" spans="2:14" x14ac:dyDescent="0.35">
      <c r="B21" s="22">
        <v>2018</v>
      </c>
      <c r="C21" s="125">
        <v>32.574297776492415</v>
      </c>
      <c r="D21" s="9">
        <v>78017.002854000006</v>
      </c>
      <c r="E21" s="13">
        <v>441621</v>
      </c>
      <c r="F21" s="125">
        <v>37.5073901855054</v>
      </c>
      <c r="G21" s="9">
        <v>53390.253680000002</v>
      </c>
      <c r="H21" s="13">
        <v>128058</v>
      </c>
      <c r="I21" s="20">
        <v>21.879461308910596</v>
      </c>
      <c r="J21" s="9">
        <v>24626.749174</v>
      </c>
      <c r="K21" s="13">
        <v>313563</v>
      </c>
      <c r="L21" s="167"/>
      <c r="M21" s="167"/>
      <c r="N21" s="167"/>
    </row>
    <row r="22" spans="2:14" x14ac:dyDescent="0.35">
      <c r="B22" s="22">
        <v>2019</v>
      </c>
      <c r="C22" s="125">
        <v>30.973490912953771</v>
      </c>
      <c r="D22" s="9">
        <v>34123.342589</v>
      </c>
      <c r="E22" s="13">
        <v>281630</v>
      </c>
      <c r="F22" s="125">
        <v>34.788535737978108</v>
      </c>
      <c r="G22" s="9">
        <v>24908.067371000001</v>
      </c>
      <c r="H22" s="13">
        <v>105636</v>
      </c>
      <c r="I22" s="20">
        <v>20.661764862767011</v>
      </c>
      <c r="J22" s="9">
        <v>9215.2752180000007</v>
      </c>
      <c r="K22" s="13">
        <v>175994</v>
      </c>
      <c r="L22" s="167"/>
      <c r="M22" s="167"/>
      <c r="N22" s="167"/>
    </row>
    <row r="23" spans="2:14" x14ac:dyDescent="0.35">
      <c r="B23" s="22">
        <v>2020</v>
      </c>
      <c r="C23" s="125">
        <v>35.52620643307128</v>
      </c>
      <c r="D23" s="9">
        <v>25022.346218999999</v>
      </c>
      <c r="E23" s="13">
        <v>212617</v>
      </c>
      <c r="F23" s="125">
        <v>40.065861383666793</v>
      </c>
      <c r="G23" s="9">
        <v>16828.586316000001</v>
      </c>
      <c r="H23" s="13">
        <v>35702</v>
      </c>
      <c r="I23" s="20">
        <v>26.202528892436689</v>
      </c>
      <c r="J23" s="9">
        <v>8193.7599030000001</v>
      </c>
      <c r="K23" s="13">
        <v>176915</v>
      </c>
      <c r="L23" s="167"/>
      <c r="M23" s="167"/>
      <c r="N23" s="167"/>
    </row>
    <row r="24" spans="2:14" ht="15" thickBot="1" x14ac:dyDescent="0.4">
      <c r="B24" s="22">
        <v>2021</v>
      </c>
      <c r="C24" s="125">
        <v>32.378061277026589</v>
      </c>
      <c r="D24" s="9">
        <v>17483.638744</v>
      </c>
      <c r="E24" s="13">
        <v>206963</v>
      </c>
      <c r="F24" s="125">
        <v>37.562082137224415</v>
      </c>
      <c r="G24" s="9">
        <v>10553.639245</v>
      </c>
      <c r="H24" s="13">
        <v>36448</v>
      </c>
      <c r="I24" s="20">
        <v>24.483358542202851</v>
      </c>
      <c r="J24" s="9">
        <v>6929.9994989999996</v>
      </c>
      <c r="K24" s="13">
        <v>170515</v>
      </c>
      <c r="L24" s="167"/>
      <c r="M24" s="167"/>
      <c r="N24" s="167"/>
    </row>
    <row r="25" spans="2:14" ht="15" thickBot="1" x14ac:dyDescent="0.4">
      <c r="B25" s="81" t="s">
        <v>12</v>
      </c>
      <c r="C25" s="122"/>
      <c r="D25" s="18">
        <v>302599.06274000002</v>
      </c>
      <c r="E25" s="181">
        <v>3469884</v>
      </c>
      <c r="F25" s="122"/>
      <c r="G25" s="18">
        <v>170914.71484500001</v>
      </c>
      <c r="H25" s="181">
        <v>544953</v>
      </c>
      <c r="I25" s="17"/>
      <c r="J25" s="18">
        <v>131685.34789499998</v>
      </c>
      <c r="K25" s="101">
        <v>2924931</v>
      </c>
      <c r="L25" s="168"/>
      <c r="M25" s="168"/>
      <c r="N25" s="168"/>
    </row>
    <row r="26" spans="2:14" ht="15" thickBot="1" x14ac:dyDescent="0.4">
      <c r="B26" s="87" t="s">
        <v>13</v>
      </c>
      <c r="C26" s="159">
        <v>35.514101234635838</v>
      </c>
      <c r="D26" s="15">
        <v>18912.441421250001</v>
      </c>
      <c r="E26" s="182">
        <v>216867.75</v>
      </c>
      <c r="F26" s="159">
        <v>41.372477073205502</v>
      </c>
      <c r="G26" s="15">
        <v>10682.169677812501</v>
      </c>
      <c r="H26" s="182">
        <v>34059.5625</v>
      </c>
      <c r="I26" s="123">
        <v>27.911412203480385</v>
      </c>
      <c r="J26" s="15">
        <v>8230.334243437499</v>
      </c>
      <c r="K26" s="102">
        <v>182808.1875</v>
      </c>
    </row>
    <row r="27" spans="2:14" x14ac:dyDescent="0.35">
      <c r="B27" s="56" t="s">
        <v>54</v>
      </c>
      <c r="F27" s="206"/>
      <c r="G27" s="205"/>
    </row>
    <row r="28" spans="2:14" x14ac:dyDescent="0.35">
      <c r="F28" s="207"/>
      <c r="G28" s="205"/>
    </row>
    <row r="29" spans="2:14" x14ac:dyDescent="0.35">
      <c r="F29" s="207"/>
      <c r="G29" s="205"/>
    </row>
    <row r="30" spans="2:14" x14ac:dyDescent="0.35">
      <c r="F30" s="207"/>
      <c r="G30" s="205"/>
    </row>
    <row r="31" spans="2:14" x14ac:dyDescent="0.35">
      <c r="F31" s="207"/>
      <c r="G31" s="205"/>
    </row>
  </sheetData>
  <mergeCells count="13">
    <mergeCell ref="B2:K2"/>
    <mergeCell ref="K7:K8"/>
    <mergeCell ref="I4:K4"/>
    <mergeCell ref="I5:K5"/>
    <mergeCell ref="J6:K6"/>
    <mergeCell ref="F5:H5"/>
    <mergeCell ref="B4:B8"/>
    <mergeCell ref="D6:E6"/>
    <mergeCell ref="G6:H6"/>
    <mergeCell ref="E7:E8"/>
    <mergeCell ref="H7:H8"/>
    <mergeCell ref="C4:E5"/>
    <mergeCell ref="F4:H4"/>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2:N32"/>
  <sheetViews>
    <sheetView topLeftCell="A13" zoomScale="90" zoomScaleNormal="90" workbookViewId="0">
      <selection activeCell="H33" sqref="H33"/>
    </sheetView>
  </sheetViews>
  <sheetFormatPr defaultRowHeight="14.5" x14ac:dyDescent="0.35"/>
  <cols>
    <col min="2" max="2" width="16.26953125" customWidth="1"/>
    <col min="3" max="11" width="13.54296875" customWidth="1"/>
  </cols>
  <sheetData>
    <row r="2" spans="1:14" ht="24.75" customHeight="1" x14ac:dyDescent="0.35">
      <c r="A2" s="2"/>
      <c r="B2" s="303" t="s">
        <v>98</v>
      </c>
      <c r="C2" s="303"/>
      <c r="D2" s="303"/>
      <c r="E2" s="303"/>
      <c r="F2" s="303"/>
      <c r="G2" s="303"/>
      <c r="H2" s="303"/>
      <c r="I2" s="303"/>
      <c r="J2" s="303"/>
      <c r="K2" s="303"/>
    </row>
    <row r="3" spans="1:14" ht="16.5" customHeight="1" thickBot="1" x14ac:dyDescent="0.4">
      <c r="B3" s="331" t="s">
        <v>0</v>
      </c>
      <c r="C3" s="331"/>
      <c r="D3" s="331"/>
      <c r="E3" s="331"/>
      <c r="F3" s="331"/>
      <c r="G3" s="331"/>
      <c r="H3" s="331"/>
      <c r="I3" s="331"/>
      <c r="J3" s="331"/>
      <c r="K3" s="331"/>
    </row>
    <row r="4" spans="1:14" ht="17.25" customHeight="1" x14ac:dyDescent="0.35">
      <c r="B4" s="299" t="s">
        <v>7</v>
      </c>
      <c r="C4" s="293" t="s">
        <v>1</v>
      </c>
      <c r="D4" s="294"/>
      <c r="E4" s="295"/>
      <c r="F4" s="293" t="s">
        <v>26</v>
      </c>
      <c r="G4" s="294"/>
      <c r="H4" s="295"/>
      <c r="I4" s="293" t="s">
        <v>26</v>
      </c>
      <c r="J4" s="294"/>
      <c r="K4" s="295"/>
    </row>
    <row r="5" spans="1:14" ht="17.25" customHeight="1" thickBot="1" x14ac:dyDescent="0.4">
      <c r="B5" s="300"/>
      <c r="C5" s="328"/>
      <c r="D5" s="329"/>
      <c r="E5" s="330"/>
      <c r="F5" s="328" t="s">
        <v>65</v>
      </c>
      <c r="G5" s="329"/>
      <c r="H5" s="330"/>
      <c r="I5" s="328" t="s">
        <v>66</v>
      </c>
      <c r="J5" s="329"/>
      <c r="K5" s="330"/>
    </row>
    <row r="6" spans="1:14" ht="26.25" customHeight="1" thickBot="1" x14ac:dyDescent="0.4">
      <c r="B6" s="300"/>
      <c r="C6" s="59" t="s">
        <v>5</v>
      </c>
      <c r="D6" s="326" t="s">
        <v>6</v>
      </c>
      <c r="E6" s="327"/>
      <c r="F6" s="183" t="s">
        <v>5</v>
      </c>
      <c r="G6" s="254" t="s">
        <v>6</v>
      </c>
      <c r="H6" s="255"/>
      <c r="I6" s="59" t="s">
        <v>5</v>
      </c>
      <c r="J6" s="254" t="s">
        <v>6</v>
      </c>
      <c r="K6" s="255"/>
    </row>
    <row r="7" spans="1:14" x14ac:dyDescent="0.35">
      <c r="B7" s="300"/>
      <c r="C7" s="27" t="s">
        <v>8</v>
      </c>
      <c r="D7" s="59" t="s">
        <v>9</v>
      </c>
      <c r="E7" s="27" t="s">
        <v>10</v>
      </c>
      <c r="F7" s="120" t="s">
        <v>8</v>
      </c>
      <c r="G7" s="27" t="s">
        <v>9</v>
      </c>
      <c r="H7" s="250" t="s">
        <v>10</v>
      </c>
      <c r="I7" s="27" t="s">
        <v>8</v>
      </c>
      <c r="J7" s="27" t="s">
        <v>9</v>
      </c>
      <c r="K7" s="250" t="s">
        <v>10</v>
      </c>
    </row>
    <row r="8" spans="1:14" ht="15" thickBot="1" x14ac:dyDescent="0.4">
      <c r="B8" s="301"/>
      <c r="C8" s="19"/>
      <c r="D8" s="252" t="s">
        <v>11</v>
      </c>
      <c r="E8" s="252"/>
      <c r="F8" s="184"/>
      <c r="G8" s="252" t="s">
        <v>11</v>
      </c>
      <c r="H8" s="251"/>
      <c r="I8" s="19"/>
      <c r="J8" s="252" t="s">
        <v>11</v>
      </c>
      <c r="K8" s="251"/>
    </row>
    <row r="9" spans="1:14" x14ac:dyDescent="0.35">
      <c r="B9" s="37">
        <v>2006</v>
      </c>
      <c r="C9" s="68">
        <v>48</v>
      </c>
      <c r="D9" s="61">
        <v>9039</v>
      </c>
      <c r="E9" s="62">
        <v>198588</v>
      </c>
      <c r="F9" s="185">
        <v>43.7</v>
      </c>
      <c r="G9" s="59">
        <v>6555</v>
      </c>
      <c r="H9" s="70">
        <v>76415</v>
      </c>
      <c r="I9" s="60">
        <v>59.2</v>
      </c>
      <c r="J9" s="61">
        <v>2484</v>
      </c>
      <c r="K9" s="70">
        <v>122173</v>
      </c>
      <c r="L9" s="130"/>
      <c r="M9" s="130"/>
    </row>
    <row r="10" spans="1:14" x14ac:dyDescent="0.35">
      <c r="B10" s="22">
        <v>2007</v>
      </c>
      <c r="C10" s="20">
        <v>46</v>
      </c>
      <c r="D10" s="9">
        <v>8742</v>
      </c>
      <c r="E10" s="10">
        <v>161209</v>
      </c>
      <c r="F10" s="12">
        <v>41.8</v>
      </c>
      <c r="G10" s="27">
        <v>6510</v>
      </c>
      <c r="H10" s="13">
        <v>66183</v>
      </c>
      <c r="I10" s="6">
        <v>58.2</v>
      </c>
      <c r="J10" s="9">
        <v>2231</v>
      </c>
      <c r="K10" s="13">
        <v>95026</v>
      </c>
      <c r="L10" s="130"/>
      <c r="M10" s="130"/>
    </row>
    <row r="11" spans="1:14" x14ac:dyDescent="0.35">
      <c r="B11" s="22">
        <v>2008</v>
      </c>
      <c r="C11" s="20">
        <v>44.4</v>
      </c>
      <c r="D11" s="9">
        <v>6580</v>
      </c>
      <c r="E11" s="10">
        <v>123615</v>
      </c>
      <c r="F11" s="12">
        <v>40.799999999999997</v>
      </c>
      <c r="G11" s="27">
        <v>5029</v>
      </c>
      <c r="H11" s="13">
        <v>46749</v>
      </c>
      <c r="I11" s="6">
        <v>55.9</v>
      </c>
      <c r="J11" s="9">
        <v>1551</v>
      </c>
      <c r="K11" s="13">
        <v>76866</v>
      </c>
      <c r="L11" s="130"/>
      <c r="M11" s="130"/>
    </row>
    <row r="12" spans="1:14" x14ac:dyDescent="0.35">
      <c r="B12" s="22">
        <v>2009</v>
      </c>
      <c r="C12" s="20">
        <v>49.3</v>
      </c>
      <c r="D12" s="9">
        <v>6109</v>
      </c>
      <c r="E12" s="10">
        <v>133976</v>
      </c>
      <c r="F12" s="12">
        <v>44.9</v>
      </c>
      <c r="G12" s="27">
        <v>4594</v>
      </c>
      <c r="H12" s="13">
        <v>46278</v>
      </c>
      <c r="I12" s="6">
        <v>62.6</v>
      </c>
      <c r="J12" s="9">
        <v>1515</v>
      </c>
      <c r="K12" s="13">
        <v>87698</v>
      </c>
      <c r="L12" s="130"/>
      <c r="M12" s="130"/>
    </row>
    <row r="13" spans="1:14" x14ac:dyDescent="0.35">
      <c r="B13" s="22">
        <v>2010</v>
      </c>
      <c r="C13" s="20">
        <v>48.6</v>
      </c>
      <c r="D13" s="9">
        <v>6667</v>
      </c>
      <c r="E13" s="10">
        <v>128168</v>
      </c>
      <c r="F13" s="12">
        <v>46.5</v>
      </c>
      <c r="G13" s="27">
        <v>5135</v>
      </c>
      <c r="H13" s="13">
        <v>47265</v>
      </c>
      <c r="I13" s="6">
        <v>55.8</v>
      </c>
      <c r="J13" s="9">
        <v>1532</v>
      </c>
      <c r="K13" s="13">
        <v>80903</v>
      </c>
      <c r="L13" s="130"/>
      <c r="M13" s="130"/>
    </row>
    <row r="14" spans="1:14" x14ac:dyDescent="0.35">
      <c r="B14" s="22">
        <v>2011</v>
      </c>
      <c r="C14" s="20">
        <v>45.4</v>
      </c>
      <c r="D14" s="9">
        <v>8718</v>
      </c>
      <c r="E14" s="10">
        <v>145538</v>
      </c>
      <c r="F14" s="12">
        <v>41.9</v>
      </c>
      <c r="G14" s="27">
        <v>7100</v>
      </c>
      <c r="H14" s="13">
        <v>55902</v>
      </c>
      <c r="I14" s="6">
        <v>60.7</v>
      </c>
      <c r="J14" s="9">
        <v>1618</v>
      </c>
      <c r="K14" s="13">
        <v>89636</v>
      </c>
      <c r="L14" s="130"/>
      <c r="M14" s="130"/>
    </row>
    <row r="15" spans="1:14" x14ac:dyDescent="0.35">
      <c r="B15" s="22">
        <v>2012</v>
      </c>
      <c r="C15" s="20">
        <v>49</v>
      </c>
      <c r="D15" s="9">
        <v>7472</v>
      </c>
      <c r="E15" s="10">
        <v>128653</v>
      </c>
      <c r="F15" s="12">
        <v>44.6</v>
      </c>
      <c r="G15" s="27">
        <v>5807</v>
      </c>
      <c r="H15" s="13">
        <v>52589</v>
      </c>
      <c r="I15" s="6">
        <v>64.5</v>
      </c>
      <c r="J15" s="9">
        <v>1666</v>
      </c>
      <c r="K15" s="13">
        <v>76064</v>
      </c>
      <c r="L15" s="130"/>
      <c r="M15" s="130"/>
    </row>
    <row r="16" spans="1:14" x14ac:dyDescent="0.35">
      <c r="B16" s="22">
        <v>2013</v>
      </c>
      <c r="C16" s="20">
        <v>45.5</v>
      </c>
      <c r="D16" s="9">
        <v>7683</v>
      </c>
      <c r="E16" s="10">
        <v>112331</v>
      </c>
      <c r="F16" s="12">
        <v>41</v>
      </c>
      <c r="G16" s="27">
        <v>5948</v>
      </c>
      <c r="H16" s="13">
        <v>47467</v>
      </c>
      <c r="I16" s="6">
        <v>61.2</v>
      </c>
      <c r="J16" s="9">
        <v>1735</v>
      </c>
      <c r="K16" s="13">
        <v>64864</v>
      </c>
      <c r="L16" s="130"/>
      <c r="M16" s="130"/>
      <c r="N16" s="135"/>
    </row>
    <row r="17" spans="2:14" x14ac:dyDescent="0.35">
      <c r="B17" s="22">
        <v>2014</v>
      </c>
      <c r="C17" s="20">
        <v>34</v>
      </c>
      <c r="D17" s="9">
        <v>13613</v>
      </c>
      <c r="E17" s="10">
        <v>287685</v>
      </c>
      <c r="F17" s="12">
        <v>32.5</v>
      </c>
      <c r="G17" s="9">
        <v>9852</v>
      </c>
      <c r="H17" s="13">
        <v>87755</v>
      </c>
      <c r="I17" s="6">
        <v>37.9</v>
      </c>
      <c r="J17" s="9">
        <v>3760</v>
      </c>
      <c r="K17" s="13">
        <v>199930</v>
      </c>
      <c r="L17" s="130"/>
      <c r="M17" s="130"/>
      <c r="N17" s="135"/>
    </row>
    <row r="18" spans="2:14" x14ac:dyDescent="0.35">
      <c r="B18" s="22">
        <v>2015</v>
      </c>
      <c r="C18" s="20">
        <v>35.4</v>
      </c>
      <c r="D18" s="9">
        <v>13258</v>
      </c>
      <c r="E18" s="10">
        <v>257965</v>
      </c>
      <c r="F18" s="12">
        <v>34.299999999999997</v>
      </c>
      <c r="G18" s="9">
        <v>10222</v>
      </c>
      <c r="H18" s="13">
        <v>89519</v>
      </c>
      <c r="I18" s="6">
        <v>39.4</v>
      </c>
      <c r="J18" s="9">
        <v>3036</v>
      </c>
      <c r="K18" s="13">
        <v>168446</v>
      </c>
      <c r="L18" s="130"/>
      <c r="M18" s="130"/>
      <c r="N18" s="135"/>
    </row>
    <row r="19" spans="2:14" x14ac:dyDescent="0.35">
      <c r="B19" s="22">
        <v>2016</v>
      </c>
      <c r="C19" s="20">
        <v>34.5</v>
      </c>
      <c r="D19" s="9">
        <v>16712</v>
      </c>
      <c r="E19" s="10">
        <v>278584</v>
      </c>
      <c r="F19" s="12">
        <v>33.6</v>
      </c>
      <c r="G19" s="9">
        <v>12996</v>
      </c>
      <c r="H19" s="13">
        <v>95545</v>
      </c>
      <c r="I19" s="6">
        <v>37.6</v>
      </c>
      <c r="J19" s="9">
        <v>3716</v>
      </c>
      <c r="K19" s="13">
        <v>183039</v>
      </c>
      <c r="L19" s="130"/>
      <c r="M19" s="130"/>
      <c r="N19" s="135"/>
    </row>
    <row r="20" spans="2:14" x14ac:dyDescent="0.35">
      <c r="B20" s="22">
        <v>2017</v>
      </c>
      <c r="C20" s="20">
        <v>30.434769511001868</v>
      </c>
      <c r="D20" s="9">
        <v>43359.732334</v>
      </c>
      <c r="E20" s="10">
        <v>370741</v>
      </c>
      <c r="F20" s="125">
        <v>29.292657993555476</v>
      </c>
      <c r="G20" s="9">
        <v>37374.994013000003</v>
      </c>
      <c r="H20" s="13">
        <v>169002</v>
      </c>
      <c r="I20" s="20">
        <v>37.567313799021505</v>
      </c>
      <c r="J20" s="10">
        <v>5984.7383209999998</v>
      </c>
      <c r="K20" s="13">
        <v>201739</v>
      </c>
      <c r="L20" s="130"/>
      <c r="M20" s="130"/>
      <c r="N20" s="135"/>
    </row>
    <row r="21" spans="2:14" x14ac:dyDescent="0.35">
      <c r="B21" s="22">
        <v>2018</v>
      </c>
      <c r="C21" s="20">
        <v>32.574297776492415</v>
      </c>
      <c r="D21" s="9">
        <v>78017.002854000006</v>
      </c>
      <c r="E21" s="10">
        <v>441621</v>
      </c>
      <c r="F21" s="125">
        <v>30.419582328925536</v>
      </c>
      <c r="G21" s="9">
        <v>64828.584702</v>
      </c>
      <c r="H21" s="13">
        <v>221806</v>
      </c>
      <c r="I21" s="20">
        <v>43.165951096199187</v>
      </c>
      <c r="J21" s="10">
        <v>13188.418152</v>
      </c>
      <c r="K21" s="13">
        <v>219815</v>
      </c>
      <c r="L21" s="130"/>
      <c r="M21" s="130"/>
      <c r="N21" s="135"/>
    </row>
    <row r="22" spans="2:14" x14ac:dyDescent="0.35">
      <c r="B22" s="22">
        <v>2019</v>
      </c>
      <c r="C22" s="20">
        <v>30.973490912953771</v>
      </c>
      <c r="D22" s="9">
        <v>34123.342589</v>
      </c>
      <c r="E22" s="10">
        <v>281630</v>
      </c>
      <c r="F22" s="125">
        <v>31.510714690226997</v>
      </c>
      <c r="G22" s="9">
        <v>23279.482021</v>
      </c>
      <c r="H22" s="13">
        <v>106359</v>
      </c>
      <c r="I22" s="20">
        <v>29.820184746219063</v>
      </c>
      <c r="J22" s="10">
        <v>10843.860568</v>
      </c>
      <c r="K22" s="13">
        <v>175271</v>
      </c>
      <c r="L22" s="130"/>
      <c r="M22" s="130"/>
      <c r="N22" s="135"/>
    </row>
    <row r="23" spans="2:14" x14ac:dyDescent="0.35">
      <c r="B23" s="22">
        <v>2020</v>
      </c>
      <c r="C23" s="20">
        <v>35.52620643307128</v>
      </c>
      <c r="D23" s="9">
        <v>25022.346218999999</v>
      </c>
      <c r="E23" s="10">
        <v>212617</v>
      </c>
      <c r="F23" s="125">
        <v>34.139307695266609</v>
      </c>
      <c r="G23" s="9">
        <v>21633.747869999999</v>
      </c>
      <c r="H23" s="13">
        <v>86585</v>
      </c>
      <c r="I23" s="20">
        <v>44.380551069030552</v>
      </c>
      <c r="J23" s="10">
        <v>3388.5983489999999</v>
      </c>
      <c r="K23" s="13">
        <v>126032</v>
      </c>
      <c r="L23" s="130"/>
      <c r="M23" s="130"/>
      <c r="N23" s="135"/>
    </row>
    <row r="24" spans="2:14" ht="15" thickBot="1" x14ac:dyDescent="0.4">
      <c r="B24" s="80">
        <v>2021</v>
      </c>
      <c r="C24" s="69">
        <v>32.378061277026589</v>
      </c>
      <c r="D24" s="63">
        <v>17483.638744</v>
      </c>
      <c r="E24" s="64">
        <v>206963</v>
      </c>
      <c r="F24" s="186">
        <v>31.264176786647742</v>
      </c>
      <c r="G24" s="63">
        <v>13653.907273999999</v>
      </c>
      <c r="H24" s="71">
        <v>77380</v>
      </c>
      <c r="I24" s="132">
        <v>36.349325493517426</v>
      </c>
      <c r="J24" s="63">
        <v>3829.7314700000002</v>
      </c>
      <c r="K24" s="71">
        <v>129583</v>
      </c>
      <c r="L24" s="130"/>
      <c r="M24" s="130"/>
      <c r="N24" s="135"/>
    </row>
    <row r="25" spans="2:14" ht="16" thickBot="1" x14ac:dyDescent="0.4">
      <c r="B25" s="91" t="s">
        <v>12</v>
      </c>
      <c r="C25" s="65"/>
      <c r="D25" s="66">
        <v>302599.06274000002</v>
      </c>
      <c r="E25" s="67">
        <v>3469884</v>
      </c>
      <c r="F25" s="187"/>
      <c r="G25" s="66">
        <v>240518.71588</v>
      </c>
      <c r="H25" s="72">
        <v>1372799</v>
      </c>
      <c r="I25" s="65"/>
      <c r="J25" s="66">
        <v>62079.346859999998</v>
      </c>
      <c r="K25" s="72">
        <v>2097085</v>
      </c>
      <c r="L25" s="129"/>
      <c r="M25" s="129"/>
    </row>
    <row r="26" spans="2:14" ht="15" thickBot="1" x14ac:dyDescent="0.4">
      <c r="B26" s="87" t="s">
        <v>13</v>
      </c>
      <c r="C26" s="131">
        <v>35.514101234635838</v>
      </c>
      <c r="D26" s="73">
        <v>18912.441421250001</v>
      </c>
      <c r="E26" s="74">
        <v>216867.75</v>
      </c>
      <c r="F26" s="188">
        <v>33.604399637886445</v>
      </c>
      <c r="G26" s="73">
        <v>15032.4197425</v>
      </c>
      <c r="H26" s="75">
        <v>85799.9375</v>
      </c>
      <c r="I26" s="131">
        <v>42.924117820390322</v>
      </c>
      <c r="J26" s="73">
        <v>3879.9591787499999</v>
      </c>
      <c r="K26" s="75">
        <v>131067.8125</v>
      </c>
    </row>
    <row r="27" spans="2:14" x14ac:dyDescent="0.35">
      <c r="B27" s="56" t="s">
        <v>54</v>
      </c>
      <c r="C27" s="76"/>
      <c r="D27" s="77"/>
      <c r="E27" s="78"/>
      <c r="F27" s="206"/>
      <c r="G27" s="205"/>
      <c r="H27" s="78"/>
      <c r="I27" s="76"/>
      <c r="J27" s="79"/>
      <c r="K27" s="78"/>
    </row>
    <row r="28" spans="2:14" x14ac:dyDescent="0.35">
      <c r="F28" s="207"/>
      <c r="G28" s="205"/>
      <c r="H28" s="135"/>
    </row>
    <row r="29" spans="2:14" x14ac:dyDescent="0.35">
      <c r="F29" s="207"/>
      <c r="G29" s="205"/>
      <c r="H29" s="135"/>
    </row>
    <row r="30" spans="2:14" x14ac:dyDescent="0.35">
      <c r="F30" s="207"/>
      <c r="G30" s="205"/>
      <c r="H30" s="135"/>
    </row>
    <row r="31" spans="2:14" x14ac:dyDescent="0.35">
      <c r="F31" s="207"/>
      <c r="G31" s="205"/>
      <c r="H31" s="135"/>
    </row>
    <row r="32" spans="2:14" x14ac:dyDescent="0.35">
      <c r="G32" s="135"/>
    </row>
  </sheetData>
  <mergeCells count="9">
    <mergeCell ref="D6:E6"/>
    <mergeCell ref="I4:K4"/>
    <mergeCell ref="I5:K5"/>
    <mergeCell ref="B2:K2"/>
    <mergeCell ref="B3:K3"/>
    <mergeCell ref="F4:H4"/>
    <mergeCell ref="F5:H5"/>
    <mergeCell ref="B4:B8"/>
    <mergeCell ref="C4:E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M34"/>
  <sheetViews>
    <sheetView zoomScale="90" zoomScaleNormal="90" workbookViewId="0"/>
  </sheetViews>
  <sheetFormatPr defaultRowHeight="14.5" x14ac:dyDescent="0.35"/>
  <cols>
    <col min="2" max="2" width="16.26953125" customWidth="1"/>
    <col min="3" max="11" width="13.54296875" customWidth="1"/>
  </cols>
  <sheetData>
    <row r="2" spans="1:13" ht="22.5" customHeight="1" x14ac:dyDescent="0.35">
      <c r="A2" s="2"/>
      <c r="B2" s="303" t="s">
        <v>110</v>
      </c>
      <c r="C2" s="303"/>
      <c r="D2" s="303"/>
      <c r="E2" s="303"/>
      <c r="F2" s="303"/>
      <c r="G2" s="303"/>
      <c r="H2" s="303"/>
      <c r="I2" s="303"/>
      <c r="J2" s="303"/>
      <c r="K2" s="303"/>
    </row>
    <row r="3" spans="1:13" ht="16.5" customHeight="1" thickBot="1" x14ac:dyDescent="0.4">
      <c r="B3" s="331" t="s">
        <v>0</v>
      </c>
      <c r="C3" s="331"/>
      <c r="D3" s="331"/>
      <c r="E3" s="331"/>
      <c r="F3" s="331"/>
      <c r="G3" s="331"/>
      <c r="H3" s="331"/>
      <c r="I3" s="331"/>
      <c r="J3" s="331"/>
      <c r="K3" s="331"/>
    </row>
    <row r="4" spans="1:13" ht="17.25" customHeight="1" x14ac:dyDescent="0.35">
      <c r="B4" s="299" t="s">
        <v>7</v>
      </c>
      <c r="C4" s="293" t="s">
        <v>29</v>
      </c>
      <c r="D4" s="294"/>
      <c r="E4" s="295"/>
      <c r="F4" s="293" t="s">
        <v>26</v>
      </c>
      <c r="G4" s="294"/>
      <c r="H4" s="295"/>
      <c r="I4" s="293" t="s">
        <v>26</v>
      </c>
      <c r="J4" s="294"/>
      <c r="K4" s="295"/>
    </row>
    <row r="5" spans="1:13" ht="15" thickBot="1" x14ac:dyDescent="0.4">
      <c r="B5" s="300"/>
      <c r="C5" s="328"/>
      <c r="D5" s="329"/>
      <c r="E5" s="330"/>
      <c r="F5" s="328" t="s">
        <v>27</v>
      </c>
      <c r="G5" s="329"/>
      <c r="H5" s="330"/>
      <c r="I5" s="328" t="s">
        <v>30</v>
      </c>
      <c r="J5" s="329"/>
      <c r="K5" s="330"/>
    </row>
    <row r="6" spans="1:13" ht="27" customHeight="1" thickBot="1" x14ac:dyDescent="0.4">
      <c r="B6" s="300"/>
      <c r="C6" s="183" t="s">
        <v>5</v>
      </c>
      <c r="D6" s="326" t="s">
        <v>6</v>
      </c>
      <c r="E6" s="327"/>
      <c r="F6" s="183" t="s">
        <v>5</v>
      </c>
      <c r="G6" s="326" t="s">
        <v>6</v>
      </c>
      <c r="H6" s="327"/>
      <c r="I6" s="59" t="s">
        <v>5</v>
      </c>
      <c r="J6" s="326" t="s">
        <v>6</v>
      </c>
      <c r="K6" s="327"/>
    </row>
    <row r="7" spans="1:13" x14ac:dyDescent="0.35">
      <c r="B7" s="300"/>
      <c r="C7" s="27" t="s">
        <v>8</v>
      </c>
      <c r="D7" s="59" t="s">
        <v>9</v>
      </c>
      <c r="E7" s="258" t="s">
        <v>10</v>
      </c>
      <c r="F7" s="27" t="s">
        <v>8</v>
      </c>
      <c r="G7" s="27" t="s">
        <v>9</v>
      </c>
      <c r="H7" s="258" t="s">
        <v>10</v>
      </c>
      <c r="I7" s="27" t="s">
        <v>8</v>
      </c>
      <c r="J7" s="27" t="s">
        <v>9</v>
      </c>
      <c r="K7" s="258" t="s">
        <v>10</v>
      </c>
    </row>
    <row r="8" spans="1:13" ht="15" thickBot="1" x14ac:dyDescent="0.4">
      <c r="B8" s="301"/>
      <c r="C8" s="19"/>
      <c r="D8" s="252" t="s">
        <v>11</v>
      </c>
      <c r="E8" s="251"/>
      <c r="F8" s="19"/>
      <c r="G8" s="252" t="s">
        <v>11</v>
      </c>
      <c r="H8" s="251"/>
      <c r="I8" s="19"/>
      <c r="J8" s="252" t="s">
        <v>11</v>
      </c>
      <c r="K8" s="251"/>
    </row>
    <row r="9" spans="1:13" x14ac:dyDescent="0.35">
      <c r="B9" s="37">
        <v>2006</v>
      </c>
      <c r="C9" s="68">
        <v>59.2</v>
      </c>
      <c r="D9" s="61">
        <v>2484</v>
      </c>
      <c r="E9" s="70">
        <v>122173</v>
      </c>
      <c r="F9" s="60">
        <v>76.599999999999994</v>
      </c>
      <c r="G9" s="59">
        <v>884</v>
      </c>
      <c r="H9" s="70">
        <v>10492</v>
      </c>
      <c r="I9" s="60">
        <v>28.1</v>
      </c>
      <c r="J9" s="61">
        <v>100</v>
      </c>
      <c r="K9" s="70">
        <v>10473</v>
      </c>
      <c r="L9" s="130"/>
      <c r="M9" s="130"/>
    </row>
    <row r="10" spans="1:13" x14ac:dyDescent="0.35">
      <c r="B10" s="22">
        <v>2007</v>
      </c>
      <c r="C10" s="20">
        <v>58.2</v>
      </c>
      <c r="D10" s="9">
        <v>2231</v>
      </c>
      <c r="E10" s="13">
        <v>95026</v>
      </c>
      <c r="F10" s="6">
        <v>74.2</v>
      </c>
      <c r="G10" s="27">
        <v>828</v>
      </c>
      <c r="H10" s="13">
        <v>9544</v>
      </c>
      <c r="I10" s="6">
        <v>28.1</v>
      </c>
      <c r="J10" s="9">
        <v>265</v>
      </c>
      <c r="K10" s="13">
        <v>15659</v>
      </c>
      <c r="L10" s="130"/>
      <c r="M10" s="130"/>
    </row>
    <row r="11" spans="1:13" x14ac:dyDescent="0.35">
      <c r="B11" s="22">
        <v>2008</v>
      </c>
      <c r="C11" s="20">
        <v>55.9</v>
      </c>
      <c r="D11" s="9">
        <v>1551</v>
      </c>
      <c r="E11" s="13">
        <v>76866</v>
      </c>
      <c r="F11" s="6">
        <v>74.7</v>
      </c>
      <c r="G11" s="27">
        <v>638</v>
      </c>
      <c r="H11" s="13">
        <v>7216</v>
      </c>
      <c r="I11" s="6">
        <v>32.9</v>
      </c>
      <c r="J11" s="9">
        <v>93</v>
      </c>
      <c r="K11" s="13">
        <v>9416</v>
      </c>
      <c r="L11" s="130"/>
      <c r="M11" s="130"/>
    </row>
    <row r="12" spans="1:13" x14ac:dyDescent="0.35">
      <c r="B12" s="22">
        <v>2009</v>
      </c>
      <c r="C12" s="20">
        <v>62.6</v>
      </c>
      <c r="D12" s="9">
        <v>1515</v>
      </c>
      <c r="E12" s="13">
        <v>87698</v>
      </c>
      <c r="F12" s="6">
        <v>74.2</v>
      </c>
      <c r="G12" s="27">
        <v>732</v>
      </c>
      <c r="H12" s="13">
        <v>7576</v>
      </c>
      <c r="I12" s="6">
        <v>30.3</v>
      </c>
      <c r="J12" s="9">
        <v>114</v>
      </c>
      <c r="K12" s="13">
        <v>11689</v>
      </c>
      <c r="L12" s="130"/>
      <c r="M12" s="130"/>
    </row>
    <row r="13" spans="1:13" x14ac:dyDescent="0.35">
      <c r="B13" s="22">
        <v>2010</v>
      </c>
      <c r="C13" s="20">
        <v>55.8</v>
      </c>
      <c r="D13" s="9">
        <v>1532</v>
      </c>
      <c r="E13" s="13">
        <v>80903</v>
      </c>
      <c r="F13" s="6">
        <v>75.400000000000006</v>
      </c>
      <c r="G13" s="27">
        <v>701</v>
      </c>
      <c r="H13" s="13">
        <v>6994</v>
      </c>
      <c r="I13" s="6">
        <v>28.299999999999997</v>
      </c>
      <c r="J13" s="9">
        <v>84</v>
      </c>
      <c r="K13" s="13">
        <v>15796</v>
      </c>
      <c r="L13" s="130"/>
      <c r="M13" s="130"/>
    </row>
    <row r="14" spans="1:13" x14ac:dyDescent="0.35">
      <c r="B14" s="22">
        <v>2011</v>
      </c>
      <c r="C14" s="20">
        <v>60.7</v>
      </c>
      <c r="D14" s="9">
        <v>1618</v>
      </c>
      <c r="E14" s="13">
        <v>89636</v>
      </c>
      <c r="F14" s="6">
        <v>74.099999999999994</v>
      </c>
      <c r="G14" s="27">
        <v>748</v>
      </c>
      <c r="H14" s="13">
        <v>7099</v>
      </c>
      <c r="I14" s="6">
        <v>21.099999999999998</v>
      </c>
      <c r="J14" s="9">
        <v>96</v>
      </c>
      <c r="K14" s="13">
        <v>12958</v>
      </c>
      <c r="L14" s="130"/>
      <c r="M14" s="130"/>
    </row>
    <row r="15" spans="1:13" x14ac:dyDescent="0.35">
      <c r="B15" s="22">
        <v>2012</v>
      </c>
      <c r="C15" s="20">
        <v>64.5</v>
      </c>
      <c r="D15" s="9">
        <v>1666</v>
      </c>
      <c r="E15" s="13">
        <v>76064</v>
      </c>
      <c r="F15" s="6">
        <v>78.7</v>
      </c>
      <c r="G15" s="27">
        <v>826</v>
      </c>
      <c r="H15" s="13">
        <v>8163</v>
      </c>
      <c r="I15" s="6">
        <v>37.200000000000003</v>
      </c>
      <c r="J15" s="9">
        <v>294</v>
      </c>
      <c r="K15" s="13">
        <v>15811</v>
      </c>
      <c r="L15" s="130"/>
      <c r="M15" s="130"/>
    </row>
    <row r="16" spans="1:13" x14ac:dyDescent="0.35">
      <c r="B16" s="22">
        <v>2013</v>
      </c>
      <c r="C16" s="20">
        <v>61.2</v>
      </c>
      <c r="D16" s="9">
        <v>1735</v>
      </c>
      <c r="E16" s="13">
        <v>64864</v>
      </c>
      <c r="F16" s="6">
        <v>73.099999999999994</v>
      </c>
      <c r="G16" s="27">
        <v>916</v>
      </c>
      <c r="H16" s="13">
        <v>7555</v>
      </c>
      <c r="I16" s="6">
        <v>21.8</v>
      </c>
      <c r="J16" s="9">
        <v>119</v>
      </c>
      <c r="K16" s="13">
        <v>10131</v>
      </c>
      <c r="L16" s="130"/>
      <c r="M16" s="130"/>
    </row>
    <row r="17" spans="2:13" x14ac:dyDescent="0.35">
      <c r="B17" s="22">
        <v>2014</v>
      </c>
      <c r="C17" s="20">
        <v>37.9</v>
      </c>
      <c r="D17" s="9">
        <v>3760</v>
      </c>
      <c r="E17" s="13">
        <v>199930</v>
      </c>
      <c r="F17" s="6">
        <v>50.6</v>
      </c>
      <c r="G17" s="9">
        <v>1574</v>
      </c>
      <c r="H17" s="13">
        <v>13767</v>
      </c>
      <c r="I17" s="6">
        <v>23.200000000000003</v>
      </c>
      <c r="J17" s="9">
        <v>749</v>
      </c>
      <c r="K17" s="13">
        <v>23280</v>
      </c>
      <c r="L17" s="130"/>
      <c r="M17" s="130"/>
    </row>
    <row r="18" spans="2:13" x14ac:dyDescent="0.35">
      <c r="B18" s="22">
        <v>2015</v>
      </c>
      <c r="C18" s="20">
        <v>39.4</v>
      </c>
      <c r="D18" s="9">
        <v>3036</v>
      </c>
      <c r="E18" s="13">
        <v>168446</v>
      </c>
      <c r="F18" s="6">
        <v>52.2</v>
      </c>
      <c r="G18" s="9">
        <v>1278</v>
      </c>
      <c r="H18" s="13">
        <v>10288</v>
      </c>
      <c r="I18" s="6">
        <v>21.4</v>
      </c>
      <c r="J18" s="9">
        <v>884</v>
      </c>
      <c r="K18" s="13">
        <v>38670</v>
      </c>
      <c r="L18" s="130"/>
      <c r="M18" s="130"/>
    </row>
    <row r="19" spans="2:13" x14ac:dyDescent="0.35">
      <c r="B19" s="22">
        <v>2016</v>
      </c>
      <c r="C19" s="20">
        <v>37.6</v>
      </c>
      <c r="D19" s="9">
        <v>3716</v>
      </c>
      <c r="E19" s="13">
        <v>183039</v>
      </c>
      <c r="F19" s="6">
        <v>58.4</v>
      </c>
      <c r="G19" s="9">
        <v>1555</v>
      </c>
      <c r="H19" s="13">
        <v>12844</v>
      </c>
      <c r="I19" s="6">
        <v>19.900000000000002</v>
      </c>
      <c r="J19" s="9">
        <v>1956</v>
      </c>
      <c r="K19" s="13">
        <v>130923</v>
      </c>
      <c r="L19" s="130"/>
      <c r="M19" s="130"/>
    </row>
    <row r="20" spans="2:13" x14ac:dyDescent="0.35">
      <c r="B20" s="22">
        <v>2017</v>
      </c>
      <c r="C20" s="20">
        <v>37.567313799021505</v>
      </c>
      <c r="D20" s="9">
        <v>5984.7383209999998</v>
      </c>
      <c r="E20" s="13">
        <v>201739</v>
      </c>
      <c r="F20" s="20">
        <v>47.02131734469593</v>
      </c>
      <c r="G20" s="9">
        <v>3545.9853079999998</v>
      </c>
      <c r="H20" s="13">
        <v>28107</v>
      </c>
      <c r="I20" s="20">
        <v>28.434138141620497</v>
      </c>
      <c r="J20" s="9">
        <v>3829.1919910000001</v>
      </c>
      <c r="K20" s="13">
        <v>139298</v>
      </c>
      <c r="L20" s="130"/>
      <c r="M20" s="130"/>
    </row>
    <row r="21" spans="2:13" x14ac:dyDescent="0.35">
      <c r="B21" s="22">
        <v>2018</v>
      </c>
      <c r="C21" s="20">
        <v>43.165951096199187</v>
      </c>
      <c r="D21" s="9">
        <v>13188.418152</v>
      </c>
      <c r="E21" s="13">
        <v>219815</v>
      </c>
      <c r="F21" s="20">
        <v>47.526399450393455</v>
      </c>
      <c r="G21" s="9">
        <v>10372.119825</v>
      </c>
      <c r="H21" s="13">
        <v>64146</v>
      </c>
      <c r="I21" s="20">
        <v>41.05035062727768</v>
      </c>
      <c r="J21" s="9">
        <v>10792.949632</v>
      </c>
      <c r="K21" s="13">
        <v>164289</v>
      </c>
      <c r="L21" s="130"/>
      <c r="M21" s="130"/>
    </row>
    <row r="22" spans="2:13" x14ac:dyDescent="0.35">
      <c r="B22" s="22">
        <v>2019</v>
      </c>
      <c r="C22" s="20">
        <v>29.820184746219063</v>
      </c>
      <c r="D22" s="9">
        <v>10843.860568</v>
      </c>
      <c r="E22" s="13">
        <v>175271</v>
      </c>
      <c r="F22" s="20">
        <v>31.648865705869405</v>
      </c>
      <c r="G22" s="9">
        <v>9451.5737239999999</v>
      </c>
      <c r="H22" s="13">
        <v>77624</v>
      </c>
      <c r="I22" s="20">
        <v>27.401223014457905</v>
      </c>
      <c r="J22" s="9">
        <v>9358.1902699999991</v>
      </c>
      <c r="K22" s="13">
        <v>140842</v>
      </c>
      <c r="L22" s="130"/>
      <c r="M22" s="130"/>
    </row>
    <row r="23" spans="2:13" x14ac:dyDescent="0.35">
      <c r="B23" s="22">
        <v>2020</v>
      </c>
      <c r="C23" s="20">
        <v>44.380551069030552</v>
      </c>
      <c r="D23" s="9">
        <v>3388.5983489999999</v>
      </c>
      <c r="E23" s="13">
        <v>126032</v>
      </c>
      <c r="F23" s="20">
        <v>53.476855369789163</v>
      </c>
      <c r="G23" s="9">
        <v>2158.9417039999998</v>
      </c>
      <c r="H23" s="13">
        <v>14981</v>
      </c>
      <c r="I23" s="20">
        <v>38.752400670208495</v>
      </c>
      <c r="J23" s="9">
        <v>2428.4256049999999</v>
      </c>
      <c r="K23" s="13">
        <v>80876</v>
      </c>
      <c r="L23" s="130"/>
      <c r="M23" s="130"/>
    </row>
    <row r="24" spans="2:13" ht="15" thickBot="1" x14ac:dyDescent="0.4">
      <c r="B24" s="80">
        <v>2021</v>
      </c>
      <c r="C24" s="69">
        <v>36.349325493517426</v>
      </c>
      <c r="D24" s="63">
        <v>3829.7314700000002</v>
      </c>
      <c r="E24" s="71">
        <v>129583</v>
      </c>
      <c r="F24" s="132">
        <v>43.550894352129987</v>
      </c>
      <c r="G24" s="63">
        <v>2429.330402</v>
      </c>
      <c r="H24" s="71">
        <v>20625</v>
      </c>
      <c r="I24" s="132">
        <v>32.087966908987255</v>
      </c>
      <c r="J24" s="63">
        <v>3055.6608200000001</v>
      </c>
      <c r="K24" s="71">
        <v>90720</v>
      </c>
      <c r="L24" s="130"/>
      <c r="M24" s="130"/>
    </row>
    <row r="25" spans="2:13" ht="16" thickBot="1" x14ac:dyDescent="0.4">
      <c r="B25" s="91" t="s">
        <v>12</v>
      </c>
      <c r="C25" s="65"/>
      <c r="D25" s="66">
        <v>62079.346859999998</v>
      </c>
      <c r="E25" s="72">
        <v>2097085</v>
      </c>
      <c r="F25" s="65"/>
      <c r="G25" s="66">
        <v>38637.950962999996</v>
      </c>
      <c r="H25" s="72">
        <v>307021</v>
      </c>
      <c r="I25" s="65"/>
      <c r="J25" s="66">
        <v>34218.418317999996</v>
      </c>
      <c r="K25" s="72">
        <v>910831</v>
      </c>
      <c r="L25" s="129"/>
      <c r="M25" s="129"/>
    </row>
    <row r="26" spans="2:13" ht="15" thickBot="1" x14ac:dyDescent="0.4">
      <c r="B26" s="87" t="s">
        <v>13</v>
      </c>
      <c r="C26" s="131">
        <v>35.514101234635838</v>
      </c>
      <c r="D26" s="73">
        <v>3879.9591787499999</v>
      </c>
      <c r="E26" s="75">
        <v>131067.8125</v>
      </c>
      <c r="F26" s="131">
        <v>48.879712194533184</v>
      </c>
      <c r="G26" s="73">
        <v>2414.8719351874997</v>
      </c>
      <c r="H26" s="75">
        <v>19188.8125</v>
      </c>
      <c r="I26" s="131">
        <v>32.45153689862115</v>
      </c>
      <c r="J26" s="73">
        <v>2138.6511448749998</v>
      </c>
      <c r="K26" s="75">
        <v>56926.9375</v>
      </c>
    </row>
    <row r="27" spans="2:13" x14ac:dyDescent="0.35">
      <c r="B27" s="332" t="s">
        <v>52</v>
      </c>
      <c r="C27" s="332"/>
      <c r="D27" s="332"/>
      <c r="E27" s="332"/>
      <c r="F27" s="332"/>
      <c r="G27" s="332"/>
      <c r="H27" s="332"/>
      <c r="I27" s="332"/>
      <c r="J27" s="332"/>
      <c r="K27" s="332"/>
    </row>
    <row r="29" spans="2:13" x14ac:dyDescent="0.35">
      <c r="D29" s="134"/>
      <c r="J29" s="134"/>
    </row>
    <row r="31" spans="2:13" x14ac:dyDescent="0.35">
      <c r="G31" s="135"/>
    </row>
    <row r="32" spans="2:13" x14ac:dyDescent="0.35">
      <c r="G32" s="135"/>
    </row>
    <row r="33" spans="7:7" x14ac:dyDescent="0.35">
      <c r="G33" s="135"/>
    </row>
    <row r="34" spans="7:7" x14ac:dyDescent="0.35">
      <c r="G34" s="135"/>
    </row>
  </sheetData>
  <mergeCells count="12">
    <mergeCell ref="B27:K27"/>
    <mergeCell ref="B2:K2"/>
    <mergeCell ref="B3:K3"/>
    <mergeCell ref="F5:H5"/>
    <mergeCell ref="F4:H4"/>
    <mergeCell ref="I4:K4"/>
    <mergeCell ref="D6:E6"/>
    <mergeCell ref="I5:K5"/>
    <mergeCell ref="G6:H6"/>
    <mergeCell ref="J6:K6"/>
    <mergeCell ref="B4:B8"/>
    <mergeCell ref="C4:E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2:M34"/>
  <sheetViews>
    <sheetView zoomScale="90" zoomScaleNormal="90" workbookViewId="0">
      <selection activeCell="B4" sqref="B4:B8"/>
    </sheetView>
  </sheetViews>
  <sheetFormatPr defaultRowHeight="14.5" x14ac:dyDescent="0.35"/>
  <cols>
    <col min="2" max="2" width="16.26953125" customWidth="1"/>
    <col min="3" max="11" width="13.54296875" customWidth="1"/>
  </cols>
  <sheetData>
    <row r="2" spans="1:13" ht="24.75" customHeight="1" x14ac:dyDescent="0.35">
      <c r="A2" s="2"/>
      <c r="B2" s="321" t="s">
        <v>109</v>
      </c>
      <c r="C2" s="321"/>
      <c r="D2" s="321"/>
      <c r="E2" s="321"/>
      <c r="F2" s="321"/>
      <c r="G2" s="321"/>
      <c r="H2" s="321"/>
      <c r="I2" s="321"/>
      <c r="J2" s="321"/>
      <c r="K2" s="321"/>
    </row>
    <row r="3" spans="1:13" ht="16.5" customHeight="1" thickBot="1" x14ac:dyDescent="0.4">
      <c r="B3" s="331" t="s">
        <v>0</v>
      </c>
      <c r="C3" s="331"/>
      <c r="D3" s="331"/>
      <c r="E3" s="331"/>
      <c r="F3" s="331"/>
      <c r="G3" s="331"/>
      <c r="H3" s="331"/>
      <c r="I3" s="331"/>
      <c r="J3" s="331"/>
      <c r="K3" s="331"/>
    </row>
    <row r="4" spans="1:13" ht="17.25" customHeight="1" x14ac:dyDescent="0.35">
      <c r="B4" s="299" t="s">
        <v>7</v>
      </c>
      <c r="C4" s="293" t="s">
        <v>31</v>
      </c>
      <c r="D4" s="294"/>
      <c r="E4" s="295"/>
      <c r="F4" s="293" t="s">
        <v>26</v>
      </c>
      <c r="G4" s="294"/>
      <c r="H4" s="295"/>
      <c r="I4" s="293" t="s">
        <v>26</v>
      </c>
      <c r="J4" s="294"/>
      <c r="K4" s="295"/>
    </row>
    <row r="5" spans="1:13" ht="17.25" customHeight="1" thickBot="1" x14ac:dyDescent="0.4">
      <c r="B5" s="300"/>
      <c r="C5" s="328"/>
      <c r="D5" s="329"/>
      <c r="E5" s="330"/>
      <c r="F5" s="328" t="s">
        <v>27</v>
      </c>
      <c r="G5" s="329"/>
      <c r="H5" s="330"/>
      <c r="I5" s="328" t="s">
        <v>30</v>
      </c>
      <c r="J5" s="329"/>
      <c r="K5" s="330"/>
    </row>
    <row r="6" spans="1:13" ht="26.25" customHeight="1" thickBot="1" x14ac:dyDescent="0.4">
      <c r="B6" s="300"/>
      <c r="C6" s="183" t="s">
        <v>5</v>
      </c>
      <c r="D6" s="326" t="s">
        <v>6</v>
      </c>
      <c r="E6" s="327"/>
      <c r="F6" s="183" t="s">
        <v>5</v>
      </c>
      <c r="G6" s="326" t="s">
        <v>6</v>
      </c>
      <c r="H6" s="327"/>
      <c r="I6" s="59" t="s">
        <v>5</v>
      </c>
      <c r="J6" s="326" t="s">
        <v>6</v>
      </c>
      <c r="K6" s="327"/>
    </row>
    <row r="7" spans="1:13" x14ac:dyDescent="0.35">
      <c r="B7" s="300"/>
      <c r="C7" s="120" t="s">
        <v>8</v>
      </c>
      <c r="D7" s="59" t="s">
        <v>9</v>
      </c>
      <c r="E7" s="250" t="s">
        <v>10</v>
      </c>
      <c r="F7" s="120" t="s">
        <v>8</v>
      </c>
      <c r="G7" s="27" t="s">
        <v>9</v>
      </c>
      <c r="H7" s="250" t="s">
        <v>10</v>
      </c>
      <c r="I7" s="27" t="s">
        <v>8</v>
      </c>
      <c r="J7" s="27" t="s">
        <v>9</v>
      </c>
      <c r="K7" s="250" t="s">
        <v>10</v>
      </c>
    </row>
    <row r="8" spans="1:13" ht="15" thickBot="1" x14ac:dyDescent="0.4">
      <c r="B8" s="301"/>
      <c r="C8" s="184"/>
      <c r="D8" s="252" t="s">
        <v>11</v>
      </c>
      <c r="E8" s="251"/>
      <c r="F8" s="184"/>
      <c r="G8" s="252" t="s">
        <v>11</v>
      </c>
      <c r="H8" s="251"/>
      <c r="I8" s="19"/>
      <c r="J8" s="252" t="s">
        <v>11</v>
      </c>
      <c r="K8" s="251"/>
    </row>
    <row r="9" spans="1:13" x14ac:dyDescent="0.35">
      <c r="B9" s="189">
        <v>2006</v>
      </c>
      <c r="C9" s="192">
        <v>43.7</v>
      </c>
      <c r="D9" s="61">
        <v>6555</v>
      </c>
      <c r="E9" s="70">
        <v>76415</v>
      </c>
      <c r="F9" s="185">
        <v>55.5</v>
      </c>
      <c r="G9" s="61">
        <v>2154</v>
      </c>
      <c r="H9" s="70">
        <v>8215</v>
      </c>
      <c r="I9" s="60">
        <v>31.8</v>
      </c>
      <c r="J9" s="61">
        <v>136</v>
      </c>
      <c r="K9" s="70">
        <v>4770</v>
      </c>
      <c r="L9" s="130"/>
      <c r="M9" s="130"/>
    </row>
    <row r="10" spans="1:13" x14ac:dyDescent="0.35">
      <c r="B10" s="12">
        <v>2007</v>
      </c>
      <c r="C10" s="125">
        <v>41.8</v>
      </c>
      <c r="D10" s="9">
        <v>6510</v>
      </c>
      <c r="E10" s="13">
        <v>66183</v>
      </c>
      <c r="F10" s="12">
        <v>54.2</v>
      </c>
      <c r="G10" s="9">
        <v>1863</v>
      </c>
      <c r="H10" s="13">
        <v>7073</v>
      </c>
      <c r="I10" s="6">
        <v>20.5</v>
      </c>
      <c r="J10" s="9">
        <v>1034</v>
      </c>
      <c r="K10" s="13">
        <v>9567</v>
      </c>
      <c r="L10" s="130"/>
      <c r="M10" s="130"/>
    </row>
    <row r="11" spans="1:13" x14ac:dyDescent="0.35">
      <c r="B11" s="12">
        <v>2008</v>
      </c>
      <c r="C11" s="125">
        <v>40.799999999999997</v>
      </c>
      <c r="D11" s="9">
        <v>5029</v>
      </c>
      <c r="E11" s="13">
        <v>46749</v>
      </c>
      <c r="F11" s="12">
        <v>50</v>
      </c>
      <c r="G11" s="9">
        <v>2114</v>
      </c>
      <c r="H11" s="13">
        <v>5967</v>
      </c>
      <c r="I11" s="6">
        <v>39</v>
      </c>
      <c r="J11" s="9">
        <v>262</v>
      </c>
      <c r="K11" s="13">
        <v>3690</v>
      </c>
      <c r="L11" s="130"/>
      <c r="M11" s="130"/>
    </row>
    <row r="12" spans="1:13" x14ac:dyDescent="0.35">
      <c r="B12" s="12">
        <v>2009</v>
      </c>
      <c r="C12" s="125">
        <v>44.9</v>
      </c>
      <c r="D12" s="9">
        <v>4594</v>
      </c>
      <c r="E12" s="13">
        <v>46278</v>
      </c>
      <c r="F12" s="12">
        <v>55.6</v>
      </c>
      <c r="G12" s="9">
        <v>1966</v>
      </c>
      <c r="H12" s="13">
        <v>5968</v>
      </c>
      <c r="I12" s="6">
        <v>27.3</v>
      </c>
      <c r="J12" s="9">
        <v>103</v>
      </c>
      <c r="K12" s="13">
        <v>4580</v>
      </c>
      <c r="L12" s="130"/>
      <c r="M12" s="130"/>
    </row>
    <row r="13" spans="1:13" x14ac:dyDescent="0.35">
      <c r="B13" s="12">
        <v>2010</v>
      </c>
      <c r="C13" s="125">
        <v>46.5</v>
      </c>
      <c r="D13" s="9">
        <v>5135</v>
      </c>
      <c r="E13" s="13">
        <v>47265</v>
      </c>
      <c r="F13" s="12">
        <v>52.2</v>
      </c>
      <c r="G13" s="9">
        <v>1863</v>
      </c>
      <c r="H13" s="13">
        <v>5545</v>
      </c>
      <c r="I13" s="6">
        <v>25.6</v>
      </c>
      <c r="J13" s="9">
        <v>128</v>
      </c>
      <c r="K13" s="13">
        <v>3781</v>
      </c>
      <c r="L13" s="130"/>
      <c r="M13" s="130"/>
    </row>
    <row r="14" spans="1:13" x14ac:dyDescent="0.35">
      <c r="B14" s="12">
        <v>2011</v>
      </c>
      <c r="C14" s="125">
        <v>41.9</v>
      </c>
      <c r="D14" s="9">
        <v>7100</v>
      </c>
      <c r="E14" s="13">
        <v>55902</v>
      </c>
      <c r="F14" s="12">
        <v>50.4</v>
      </c>
      <c r="G14" s="9">
        <v>2958</v>
      </c>
      <c r="H14" s="13">
        <v>6573</v>
      </c>
      <c r="I14" s="6">
        <v>24.5</v>
      </c>
      <c r="J14" s="9">
        <v>180</v>
      </c>
      <c r="K14" s="13">
        <v>4658</v>
      </c>
      <c r="L14" s="130"/>
      <c r="M14" s="130"/>
    </row>
    <row r="15" spans="1:13" x14ac:dyDescent="0.35">
      <c r="B15" s="12">
        <v>2012</v>
      </c>
      <c r="C15" s="125">
        <v>44.6</v>
      </c>
      <c r="D15" s="9">
        <v>5807</v>
      </c>
      <c r="E15" s="13">
        <v>52589</v>
      </c>
      <c r="F15" s="12">
        <v>53.2</v>
      </c>
      <c r="G15" s="9">
        <v>2285</v>
      </c>
      <c r="H15" s="13">
        <v>6695</v>
      </c>
      <c r="I15" s="6">
        <v>27.6</v>
      </c>
      <c r="J15" s="9">
        <v>971</v>
      </c>
      <c r="K15" s="13">
        <v>10332</v>
      </c>
      <c r="L15" s="130"/>
      <c r="M15" s="130"/>
    </row>
    <row r="16" spans="1:13" x14ac:dyDescent="0.35">
      <c r="B16" s="12">
        <v>2013</v>
      </c>
      <c r="C16" s="125">
        <v>41</v>
      </c>
      <c r="D16" s="9">
        <v>5948</v>
      </c>
      <c r="E16" s="13">
        <v>47467</v>
      </c>
      <c r="F16" s="12">
        <v>51.1</v>
      </c>
      <c r="G16" s="9">
        <v>2144</v>
      </c>
      <c r="H16" s="13">
        <v>5599</v>
      </c>
      <c r="I16" s="6">
        <v>24.6</v>
      </c>
      <c r="J16" s="9">
        <v>335</v>
      </c>
      <c r="K16" s="13">
        <v>5486</v>
      </c>
      <c r="L16" s="130"/>
      <c r="M16" s="130"/>
    </row>
    <row r="17" spans="2:13" x14ac:dyDescent="0.35">
      <c r="B17" s="12">
        <v>2014</v>
      </c>
      <c r="C17" s="125">
        <v>32.5</v>
      </c>
      <c r="D17" s="9">
        <v>9852</v>
      </c>
      <c r="E17" s="13">
        <v>87755</v>
      </c>
      <c r="F17" s="12">
        <v>43.5</v>
      </c>
      <c r="G17" s="9">
        <v>3894</v>
      </c>
      <c r="H17" s="13">
        <v>10175</v>
      </c>
      <c r="I17" s="6">
        <v>22.3</v>
      </c>
      <c r="J17" s="9">
        <v>3400</v>
      </c>
      <c r="K17" s="13">
        <v>23349</v>
      </c>
      <c r="L17" s="130"/>
      <c r="M17" s="130"/>
    </row>
    <row r="18" spans="2:13" x14ac:dyDescent="0.35">
      <c r="B18" s="12">
        <v>2015</v>
      </c>
      <c r="C18" s="125">
        <v>34.299999999999997</v>
      </c>
      <c r="D18" s="9">
        <v>10222</v>
      </c>
      <c r="E18" s="13">
        <v>89519</v>
      </c>
      <c r="F18" s="12">
        <v>42.8</v>
      </c>
      <c r="G18" s="9">
        <v>3943</v>
      </c>
      <c r="H18" s="13">
        <v>9064</v>
      </c>
      <c r="I18" s="6">
        <v>20</v>
      </c>
      <c r="J18" s="9">
        <v>4216</v>
      </c>
      <c r="K18" s="13">
        <v>38397</v>
      </c>
      <c r="L18" s="130"/>
      <c r="M18" s="130"/>
    </row>
    <row r="19" spans="2:13" x14ac:dyDescent="0.35">
      <c r="B19" s="12">
        <v>2016</v>
      </c>
      <c r="C19" s="125">
        <v>33.6</v>
      </c>
      <c r="D19" s="9">
        <v>12996</v>
      </c>
      <c r="E19" s="13">
        <v>95545</v>
      </c>
      <c r="F19" s="12">
        <v>44.4</v>
      </c>
      <c r="G19" s="9">
        <v>6222</v>
      </c>
      <c r="H19" s="13">
        <v>11330</v>
      </c>
      <c r="I19" s="6">
        <v>24.7</v>
      </c>
      <c r="J19" s="9">
        <v>5601</v>
      </c>
      <c r="K19" s="13">
        <v>47736</v>
      </c>
      <c r="L19" s="130"/>
      <c r="M19" s="130"/>
    </row>
    <row r="20" spans="2:13" x14ac:dyDescent="0.35">
      <c r="B20" s="12">
        <v>2017</v>
      </c>
      <c r="C20" s="125">
        <v>29.292657993555476</v>
      </c>
      <c r="D20" s="9">
        <v>37374.994013000003</v>
      </c>
      <c r="E20" s="13">
        <v>169002</v>
      </c>
      <c r="F20" s="136">
        <v>37.185500418698695</v>
      </c>
      <c r="G20" s="9">
        <v>19602.182925000001</v>
      </c>
      <c r="H20" s="13">
        <v>27260</v>
      </c>
      <c r="I20" s="150">
        <v>25.790269679482318</v>
      </c>
      <c r="J20" s="9">
        <v>29181.541717</v>
      </c>
      <c r="K20" s="13">
        <v>121238</v>
      </c>
      <c r="L20" s="130"/>
      <c r="M20" s="130"/>
    </row>
    <row r="21" spans="2:13" x14ac:dyDescent="0.35">
      <c r="B21" s="12">
        <v>2018</v>
      </c>
      <c r="C21" s="125">
        <v>30.419582328925536</v>
      </c>
      <c r="D21" s="9">
        <v>64828.584702</v>
      </c>
      <c r="E21" s="13">
        <v>221806</v>
      </c>
      <c r="F21" s="136">
        <v>35.091702769275784</v>
      </c>
      <c r="G21" s="9">
        <v>43018.133855</v>
      </c>
      <c r="H21" s="13">
        <v>63912</v>
      </c>
      <c r="I21" s="150">
        <v>28.413463796996592</v>
      </c>
      <c r="J21" s="9">
        <v>56429.849585999997</v>
      </c>
      <c r="K21" s="13">
        <v>184413</v>
      </c>
      <c r="L21" s="130"/>
      <c r="M21" s="130"/>
    </row>
    <row r="22" spans="2:13" x14ac:dyDescent="0.35">
      <c r="B22" s="12">
        <v>2019</v>
      </c>
      <c r="C22" s="125">
        <v>31.510714690226997</v>
      </c>
      <c r="D22" s="9">
        <v>23279.482021</v>
      </c>
      <c r="E22" s="13">
        <v>106359</v>
      </c>
      <c r="F22" s="136">
        <v>36.708429308617823</v>
      </c>
      <c r="G22" s="9">
        <v>15456.493646999999</v>
      </c>
      <c r="H22" s="13">
        <v>28012</v>
      </c>
      <c r="I22" s="150">
        <v>27.901102562638702</v>
      </c>
      <c r="J22" s="9">
        <v>17916.506062</v>
      </c>
      <c r="K22" s="13">
        <v>78585</v>
      </c>
      <c r="L22" s="130"/>
      <c r="M22" s="130"/>
    </row>
    <row r="23" spans="2:13" x14ac:dyDescent="0.35">
      <c r="B23" s="12">
        <v>2020</v>
      </c>
      <c r="C23" s="125">
        <v>34.139307695266609</v>
      </c>
      <c r="D23" s="9">
        <v>21633.747869999999</v>
      </c>
      <c r="E23" s="13">
        <v>86585</v>
      </c>
      <c r="F23" s="136">
        <v>38.092156159407502</v>
      </c>
      <c r="G23" s="9">
        <v>14669.644612</v>
      </c>
      <c r="H23" s="13">
        <v>20721</v>
      </c>
      <c r="I23" s="150">
        <v>32.11307355563649</v>
      </c>
      <c r="J23" s="9">
        <v>17185.510187</v>
      </c>
      <c r="K23" s="13">
        <v>64565</v>
      </c>
      <c r="L23" s="130"/>
      <c r="M23" s="130"/>
    </row>
    <row r="24" spans="2:13" ht="15" thickBot="1" x14ac:dyDescent="0.4">
      <c r="B24" s="190">
        <v>2021</v>
      </c>
      <c r="C24" s="193">
        <v>31.264176786647742</v>
      </c>
      <c r="D24" s="63">
        <v>13653.907273999999</v>
      </c>
      <c r="E24" s="71">
        <v>77380</v>
      </c>
      <c r="F24" s="186">
        <v>35.771307824394952</v>
      </c>
      <c r="G24" s="63">
        <v>8124.3088429999998</v>
      </c>
      <c r="H24" s="71">
        <v>15823</v>
      </c>
      <c r="I24" s="132">
        <v>27.952056874111108</v>
      </c>
      <c r="J24" s="63">
        <v>10508.933634000001</v>
      </c>
      <c r="K24" s="71">
        <v>57104</v>
      </c>
      <c r="L24" s="130"/>
      <c r="M24" s="130"/>
    </row>
    <row r="25" spans="2:13" ht="16" thickBot="1" x14ac:dyDescent="0.4">
      <c r="B25" s="191" t="s">
        <v>12</v>
      </c>
      <c r="C25" s="187"/>
      <c r="D25" s="66">
        <v>240518.71588</v>
      </c>
      <c r="E25" s="72">
        <v>1372799</v>
      </c>
      <c r="F25" s="187"/>
      <c r="G25" s="66">
        <v>132276.763882</v>
      </c>
      <c r="H25" s="72">
        <v>237932</v>
      </c>
      <c r="I25" s="65"/>
      <c r="J25" s="66">
        <v>147588.34118599998</v>
      </c>
      <c r="K25" s="72">
        <v>662251</v>
      </c>
      <c r="L25" s="129"/>
      <c r="M25" s="129"/>
    </row>
    <row r="26" spans="2:13" ht="15" thickBot="1" x14ac:dyDescent="0.4">
      <c r="B26" s="14" t="s">
        <v>13</v>
      </c>
      <c r="C26" s="188">
        <v>33.604399637886445</v>
      </c>
      <c r="D26" s="73">
        <v>15032.4197425</v>
      </c>
      <c r="E26" s="75">
        <v>85799.9375</v>
      </c>
      <c r="F26" s="188">
        <v>39.180617566087491</v>
      </c>
      <c r="G26" s="73">
        <v>8267.297742625</v>
      </c>
      <c r="H26" s="75">
        <v>14870.75</v>
      </c>
      <c r="I26" s="131">
        <v>27.652910945268538</v>
      </c>
      <c r="J26" s="73">
        <v>9224.2713241249985</v>
      </c>
      <c r="K26" s="75">
        <v>41390.6875</v>
      </c>
    </row>
    <row r="27" spans="2:13" x14ac:dyDescent="0.35">
      <c r="B27" s="332" t="s">
        <v>52</v>
      </c>
      <c r="C27" s="332"/>
      <c r="D27" s="332"/>
      <c r="E27" s="332"/>
      <c r="F27" s="332"/>
      <c r="G27" s="332"/>
      <c r="H27" s="332"/>
      <c r="I27" s="332"/>
      <c r="J27" s="332"/>
      <c r="K27" s="332"/>
    </row>
    <row r="28" spans="2:13" x14ac:dyDescent="0.35">
      <c r="G28" s="135"/>
    </row>
    <row r="29" spans="2:13" x14ac:dyDescent="0.35">
      <c r="D29" s="244"/>
    </row>
    <row r="30" spans="2:13" x14ac:dyDescent="0.35">
      <c r="G30" s="135"/>
    </row>
    <row r="31" spans="2:13" x14ac:dyDescent="0.35">
      <c r="G31" s="135"/>
    </row>
    <row r="32" spans="2:13" x14ac:dyDescent="0.35">
      <c r="G32" s="135"/>
    </row>
    <row r="33" spans="7:7" x14ac:dyDescent="0.35">
      <c r="G33" s="135"/>
    </row>
    <row r="34" spans="7:7" x14ac:dyDescent="0.35">
      <c r="G34" s="135"/>
    </row>
  </sheetData>
  <mergeCells count="12">
    <mergeCell ref="B27:K27"/>
    <mergeCell ref="B2:K2"/>
    <mergeCell ref="B3:K3"/>
    <mergeCell ref="F4:H4"/>
    <mergeCell ref="F5:H5"/>
    <mergeCell ref="I5:K5"/>
    <mergeCell ref="I4:K4"/>
    <mergeCell ref="G6:H6"/>
    <mergeCell ref="J6:K6"/>
    <mergeCell ref="D6:E6"/>
    <mergeCell ref="C4:E5"/>
    <mergeCell ref="B4:B8"/>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2:N30"/>
  <sheetViews>
    <sheetView zoomScale="90" zoomScaleNormal="90" workbookViewId="0"/>
  </sheetViews>
  <sheetFormatPr defaultRowHeight="14.5" x14ac:dyDescent="0.35"/>
  <cols>
    <col min="2" max="2" width="16.26953125" customWidth="1"/>
    <col min="3" max="11" width="13.54296875" customWidth="1"/>
    <col min="16" max="17" width="9.1796875" customWidth="1"/>
    <col min="20" max="20" width="25.1796875" customWidth="1"/>
  </cols>
  <sheetData>
    <row r="2" spans="1:14" ht="22.5" customHeight="1" x14ac:dyDescent="0.35">
      <c r="A2" s="2"/>
      <c r="B2" s="321" t="s">
        <v>92</v>
      </c>
      <c r="C2" s="321"/>
      <c r="D2" s="321"/>
      <c r="E2" s="321"/>
      <c r="F2" s="321"/>
      <c r="G2" s="321"/>
      <c r="H2" s="321"/>
      <c r="I2" s="321"/>
      <c r="J2" s="321"/>
      <c r="K2" s="321"/>
    </row>
    <row r="3" spans="1:14" ht="16.5" customHeight="1" thickBot="1" x14ac:dyDescent="0.4">
      <c r="B3" s="333" t="s">
        <v>0</v>
      </c>
      <c r="C3" s="333"/>
      <c r="D3" s="333"/>
      <c r="E3" s="333"/>
      <c r="F3" s="333"/>
      <c r="G3" s="333"/>
      <c r="H3" s="333"/>
      <c r="I3" s="333"/>
      <c r="J3" s="333"/>
      <c r="K3" s="333"/>
    </row>
    <row r="4" spans="1:14" ht="17.25" customHeight="1" x14ac:dyDescent="0.35">
      <c r="B4" s="336" t="s">
        <v>7</v>
      </c>
      <c r="C4" s="339" t="s">
        <v>89</v>
      </c>
      <c r="D4" s="340"/>
      <c r="E4" s="340"/>
      <c r="F4" s="293" t="s">
        <v>26</v>
      </c>
      <c r="G4" s="294"/>
      <c r="H4" s="295"/>
      <c r="I4" s="294" t="s">
        <v>26</v>
      </c>
      <c r="J4" s="294"/>
      <c r="K4" s="295"/>
    </row>
    <row r="5" spans="1:14" ht="17.25" customHeight="1" thickBot="1" x14ac:dyDescent="0.4">
      <c r="B5" s="337"/>
      <c r="C5" s="341"/>
      <c r="D5" s="307"/>
      <c r="E5" s="307"/>
      <c r="F5" s="328" t="s">
        <v>27</v>
      </c>
      <c r="G5" s="329"/>
      <c r="H5" s="330"/>
      <c r="I5" s="329" t="s">
        <v>28</v>
      </c>
      <c r="J5" s="329"/>
      <c r="K5" s="330"/>
    </row>
    <row r="6" spans="1:14" ht="29.25" customHeight="1" thickBot="1" x14ac:dyDescent="0.4">
      <c r="B6" s="337"/>
      <c r="C6" s="11" t="s">
        <v>5</v>
      </c>
      <c r="D6" s="323" t="s">
        <v>6</v>
      </c>
      <c r="E6" s="323"/>
      <c r="F6" s="171" t="s">
        <v>5</v>
      </c>
      <c r="G6" s="323" t="s">
        <v>6</v>
      </c>
      <c r="H6" s="324"/>
      <c r="I6" s="11" t="s">
        <v>5</v>
      </c>
      <c r="J6" s="323" t="s">
        <v>6</v>
      </c>
      <c r="K6" s="342"/>
    </row>
    <row r="7" spans="1:14" x14ac:dyDescent="0.35">
      <c r="B7" s="337"/>
      <c r="C7" s="27" t="s">
        <v>8</v>
      </c>
      <c r="D7" s="27" t="s">
        <v>9</v>
      </c>
      <c r="E7" s="343" t="s">
        <v>10</v>
      </c>
      <c r="F7" s="120" t="s">
        <v>8</v>
      </c>
      <c r="G7" s="27" t="s">
        <v>9</v>
      </c>
      <c r="H7" s="322" t="s">
        <v>10</v>
      </c>
      <c r="I7" s="27" t="s">
        <v>8</v>
      </c>
      <c r="J7" s="27" t="s">
        <v>9</v>
      </c>
      <c r="K7" s="345" t="s">
        <v>10</v>
      </c>
      <c r="M7" s="334"/>
      <c r="N7" s="334"/>
    </row>
    <row r="8" spans="1:14" ht="15" customHeight="1" thickBot="1" x14ac:dyDescent="0.4">
      <c r="B8" s="338"/>
      <c r="C8" s="8"/>
      <c r="D8" s="27" t="s">
        <v>11</v>
      </c>
      <c r="E8" s="344"/>
      <c r="F8" s="121"/>
      <c r="G8" s="27" t="s">
        <v>11</v>
      </c>
      <c r="H8" s="325"/>
      <c r="I8" s="8"/>
      <c r="J8" s="27" t="s">
        <v>11</v>
      </c>
      <c r="K8" s="346"/>
      <c r="M8" s="134"/>
      <c r="N8" s="134"/>
    </row>
    <row r="9" spans="1:14" x14ac:dyDescent="0.35">
      <c r="B9" s="138">
        <v>2006</v>
      </c>
      <c r="C9" s="234">
        <v>60.5</v>
      </c>
      <c r="D9" s="233">
        <v>2384.2724699999999</v>
      </c>
      <c r="E9" s="211">
        <v>111700</v>
      </c>
      <c r="F9" s="234">
        <v>77.5</v>
      </c>
      <c r="G9" s="233">
        <v>860.42287999999996</v>
      </c>
      <c r="H9" s="235">
        <v>9870</v>
      </c>
      <c r="I9" s="234">
        <v>50.9</v>
      </c>
      <c r="J9" s="233">
        <v>1523.84959</v>
      </c>
      <c r="K9" s="235">
        <v>101830</v>
      </c>
      <c r="L9" s="151"/>
      <c r="M9" s="155"/>
      <c r="N9" s="155"/>
    </row>
    <row r="10" spans="1:14" x14ac:dyDescent="0.35">
      <c r="B10" s="138">
        <v>2007</v>
      </c>
      <c r="C10" s="6">
        <v>62.2</v>
      </c>
      <c r="D10" s="9">
        <v>1966.5789199999999</v>
      </c>
      <c r="E10" s="10">
        <v>79367</v>
      </c>
      <c r="F10" s="12">
        <v>74.900000000000006</v>
      </c>
      <c r="G10" s="9">
        <v>807.09130800000003</v>
      </c>
      <c r="H10" s="13">
        <v>9370</v>
      </c>
      <c r="I10" s="6">
        <v>53.4</v>
      </c>
      <c r="J10" s="9">
        <v>1159.4876119999999</v>
      </c>
      <c r="K10" s="139">
        <v>69997</v>
      </c>
      <c r="L10" s="151"/>
      <c r="M10" s="155"/>
      <c r="N10" s="155"/>
    </row>
    <row r="11" spans="1:14" x14ac:dyDescent="0.35">
      <c r="B11" s="138">
        <v>2008</v>
      </c>
      <c r="C11" s="6">
        <v>57.4</v>
      </c>
      <c r="D11" s="9">
        <v>1458.4112990000001</v>
      </c>
      <c r="E11" s="10">
        <v>67450</v>
      </c>
      <c r="F11" s="12">
        <v>75.7</v>
      </c>
      <c r="G11" s="9">
        <v>607.72521800000004</v>
      </c>
      <c r="H11" s="13">
        <v>6928</v>
      </c>
      <c r="I11" s="6">
        <v>44.3</v>
      </c>
      <c r="J11" s="9">
        <v>850.68608099999994</v>
      </c>
      <c r="K11" s="139">
        <v>60522</v>
      </c>
      <c r="L11" s="151"/>
      <c r="M11" s="155"/>
      <c r="N11" s="155"/>
    </row>
    <row r="12" spans="1:14" x14ac:dyDescent="0.35">
      <c r="B12" s="138">
        <v>2009</v>
      </c>
      <c r="C12" s="6">
        <v>65.2</v>
      </c>
      <c r="D12" s="9">
        <v>1401.4104420000001</v>
      </c>
      <c r="E12" s="10">
        <v>76009</v>
      </c>
      <c r="F12" s="12">
        <v>75.599999999999994</v>
      </c>
      <c r="G12" s="9">
        <v>700.27422899999999</v>
      </c>
      <c r="H12" s="13">
        <v>7315</v>
      </c>
      <c r="I12" s="6">
        <v>54.9</v>
      </c>
      <c r="J12" s="9">
        <v>701.136213</v>
      </c>
      <c r="K12" s="139">
        <v>68694</v>
      </c>
      <c r="L12" s="151"/>
      <c r="M12" s="155"/>
      <c r="N12" s="155"/>
    </row>
    <row r="13" spans="1:14" x14ac:dyDescent="0.35">
      <c r="B13" s="138">
        <v>2010</v>
      </c>
      <c r="C13" s="6">
        <v>57.4</v>
      </c>
      <c r="D13" s="9">
        <v>1447.373036</v>
      </c>
      <c r="E13" s="10">
        <v>65107</v>
      </c>
      <c r="F13" s="12">
        <v>75.599999999999994</v>
      </c>
      <c r="G13" s="9">
        <v>688.386886</v>
      </c>
      <c r="H13" s="13">
        <v>6892</v>
      </c>
      <c r="I13" s="6">
        <v>40.9</v>
      </c>
      <c r="J13" s="9">
        <v>758.98614999999995</v>
      </c>
      <c r="K13" s="139">
        <v>58215</v>
      </c>
      <c r="L13" s="151"/>
      <c r="M13" s="155"/>
      <c r="N13" s="155"/>
    </row>
    <row r="14" spans="1:14" x14ac:dyDescent="0.35">
      <c r="B14" s="138">
        <v>2011</v>
      </c>
      <c r="C14" s="6">
        <v>63.2</v>
      </c>
      <c r="D14" s="9">
        <v>1521.8736779999999</v>
      </c>
      <c r="E14" s="10">
        <v>76678</v>
      </c>
      <c r="F14" s="12">
        <v>75.3</v>
      </c>
      <c r="G14" s="9">
        <v>724.88539200000002</v>
      </c>
      <c r="H14" s="13">
        <v>6965</v>
      </c>
      <c r="I14" s="6">
        <v>52.2</v>
      </c>
      <c r="J14" s="9">
        <v>796.98828600000002</v>
      </c>
      <c r="K14" s="139">
        <v>69713</v>
      </c>
      <c r="L14" s="151"/>
      <c r="M14" s="155"/>
      <c r="N14" s="155"/>
    </row>
    <row r="15" spans="1:14" x14ac:dyDescent="0.35">
      <c r="B15" s="138">
        <v>2012</v>
      </c>
      <c r="C15" s="6">
        <v>70.400000000000006</v>
      </c>
      <c r="D15" s="9">
        <v>1371.498196</v>
      </c>
      <c r="E15" s="10">
        <v>60253</v>
      </c>
      <c r="F15" s="12">
        <v>80.400000000000006</v>
      </c>
      <c r="G15" s="9">
        <v>705.57883800000002</v>
      </c>
      <c r="H15" s="13">
        <v>7164</v>
      </c>
      <c r="I15" s="6">
        <v>59.8</v>
      </c>
      <c r="J15" s="9">
        <v>665.91935799999999</v>
      </c>
      <c r="K15" s="139">
        <v>53089</v>
      </c>
      <c r="L15" s="151"/>
      <c r="M15" s="155"/>
      <c r="N15" s="155"/>
    </row>
    <row r="16" spans="1:14" x14ac:dyDescent="0.35">
      <c r="B16" s="138">
        <v>2013</v>
      </c>
      <c r="C16" s="6">
        <v>64.099999999999994</v>
      </c>
      <c r="D16" s="9">
        <v>1616.163808</v>
      </c>
      <c r="E16" s="10">
        <v>54733</v>
      </c>
      <c r="F16" s="12">
        <v>74.3</v>
      </c>
      <c r="G16" s="9">
        <v>883.20314099999996</v>
      </c>
      <c r="H16" s="13">
        <v>7305</v>
      </c>
      <c r="I16" s="6">
        <v>51.7</v>
      </c>
      <c r="J16" s="9">
        <v>732.96066699999994</v>
      </c>
      <c r="K16" s="139">
        <v>47428</v>
      </c>
      <c r="L16" s="151"/>
      <c r="M16" s="155"/>
      <c r="N16" s="155"/>
    </row>
    <row r="17" spans="2:14" x14ac:dyDescent="0.35">
      <c r="B17" s="138">
        <v>2014</v>
      </c>
      <c r="C17" s="6">
        <v>41.5</v>
      </c>
      <c r="D17" s="9">
        <v>3010.7416939999998</v>
      </c>
      <c r="E17" s="10">
        <v>176650</v>
      </c>
      <c r="F17" s="12">
        <v>55.5</v>
      </c>
      <c r="G17" s="9">
        <v>1230.4600230000001</v>
      </c>
      <c r="H17" s="13">
        <v>11008</v>
      </c>
      <c r="I17" s="6">
        <v>31.9</v>
      </c>
      <c r="J17" s="9">
        <v>1780.281671</v>
      </c>
      <c r="K17" s="139">
        <v>165642</v>
      </c>
      <c r="L17" s="151"/>
      <c r="M17" s="155"/>
      <c r="N17" s="155"/>
    </row>
    <row r="18" spans="2:14" x14ac:dyDescent="0.35">
      <c r="B18" s="138">
        <v>2015</v>
      </c>
      <c r="C18" s="6">
        <v>46.8</v>
      </c>
      <c r="D18" s="9">
        <v>2151.589035</v>
      </c>
      <c r="E18" s="10">
        <v>129776</v>
      </c>
      <c r="F18" s="12">
        <v>56.2</v>
      </c>
      <c r="G18" s="9">
        <v>998.34497199999998</v>
      </c>
      <c r="H18" s="13">
        <v>8116</v>
      </c>
      <c r="I18" s="6">
        <v>38.6</v>
      </c>
      <c r="J18" s="9">
        <v>1153.2440630000001</v>
      </c>
      <c r="K18" s="139">
        <v>121660</v>
      </c>
      <c r="L18" s="151"/>
      <c r="M18" s="155"/>
      <c r="N18" s="155"/>
    </row>
    <row r="19" spans="2:14" x14ac:dyDescent="0.35">
      <c r="B19" s="138">
        <v>2016</v>
      </c>
      <c r="C19" s="6">
        <v>57.2</v>
      </c>
      <c r="D19" s="9">
        <v>1759.4782929999999</v>
      </c>
      <c r="E19" s="10">
        <v>52116</v>
      </c>
      <c r="F19" s="12">
        <v>65.3</v>
      </c>
      <c r="G19" s="9">
        <v>1160.5551929999999</v>
      </c>
      <c r="H19" s="13">
        <v>10000</v>
      </c>
      <c r="I19" s="6">
        <v>41.6</v>
      </c>
      <c r="J19" s="9">
        <v>598.92309999999998</v>
      </c>
      <c r="K19" s="139">
        <v>42116</v>
      </c>
      <c r="L19" s="151"/>
      <c r="M19" s="155"/>
      <c r="N19" s="155"/>
    </row>
    <row r="20" spans="2:14" x14ac:dyDescent="0.35">
      <c r="B20" s="138">
        <v>2017</v>
      </c>
      <c r="C20" s="20">
        <v>53.791823842243993</v>
      </c>
      <c r="D20" s="9">
        <v>2155.5463299999997</v>
      </c>
      <c r="E20" s="10">
        <v>62441</v>
      </c>
      <c r="F20" s="125">
        <v>61.685534183945201</v>
      </c>
      <c r="G20" s="9">
        <v>1505.4195589999999</v>
      </c>
      <c r="H20" s="13">
        <v>13278</v>
      </c>
      <c r="I20" s="20">
        <v>35.513318062211852</v>
      </c>
      <c r="J20" s="9">
        <v>650.12677099999996</v>
      </c>
      <c r="K20" s="139">
        <v>49163</v>
      </c>
      <c r="L20" s="151"/>
      <c r="M20" s="155"/>
      <c r="N20" s="155"/>
    </row>
    <row r="21" spans="2:14" x14ac:dyDescent="0.35">
      <c r="B21" s="138">
        <v>2018</v>
      </c>
      <c r="C21" s="20">
        <v>52.697935804771191</v>
      </c>
      <c r="D21" s="9">
        <v>2395.4685200000004</v>
      </c>
      <c r="E21" s="10">
        <v>55526</v>
      </c>
      <c r="F21" s="125">
        <v>56.237828323025099</v>
      </c>
      <c r="G21" s="9">
        <v>1921.3928579999999</v>
      </c>
      <c r="H21" s="13">
        <v>14095</v>
      </c>
      <c r="I21" s="20">
        <v>38.351018745231528</v>
      </c>
      <c r="J21" s="9">
        <v>474.07566200000002</v>
      </c>
      <c r="K21" s="139">
        <v>41431</v>
      </c>
      <c r="L21" s="151"/>
      <c r="M21" s="155"/>
      <c r="N21" s="155"/>
    </row>
    <row r="22" spans="2:14" x14ac:dyDescent="0.35">
      <c r="B22" s="138">
        <v>2019</v>
      </c>
      <c r="C22" s="20">
        <v>45.057148271803172</v>
      </c>
      <c r="D22" s="9">
        <v>1485.6702980000009</v>
      </c>
      <c r="E22" s="10">
        <v>34429</v>
      </c>
      <c r="F22" s="125">
        <v>48.403187767027987</v>
      </c>
      <c r="G22" s="9">
        <v>1172.338495</v>
      </c>
      <c r="H22" s="13">
        <v>9444</v>
      </c>
      <c r="I22" s="20">
        <v>32.537860831190507</v>
      </c>
      <c r="J22" s="9">
        <v>313.33180299999998</v>
      </c>
      <c r="K22" s="139">
        <v>24985</v>
      </c>
      <c r="L22" s="151"/>
      <c r="M22" s="155"/>
      <c r="N22" s="155"/>
    </row>
    <row r="23" spans="2:14" x14ac:dyDescent="0.35">
      <c r="B23" s="138">
        <v>2020</v>
      </c>
      <c r="C23" s="20">
        <v>58.615015255498449</v>
      </c>
      <c r="D23" s="9">
        <v>960.17274399999997</v>
      </c>
      <c r="E23" s="10">
        <v>45156</v>
      </c>
      <c r="F23" s="125">
        <v>63.741781834507172</v>
      </c>
      <c r="G23" s="9">
        <v>641.68669699999998</v>
      </c>
      <c r="H23" s="13">
        <v>5181</v>
      </c>
      <c r="I23" s="20">
        <v>48.28558970181269</v>
      </c>
      <c r="J23" s="9">
        <v>318.48604699999999</v>
      </c>
      <c r="K23" s="139">
        <v>39975</v>
      </c>
      <c r="L23" s="151"/>
      <c r="M23" s="155"/>
      <c r="N23" s="155"/>
    </row>
    <row r="24" spans="2:14" ht="15" thickBot="1" x14ac:dyDescent="0.4">
      <c r="B24" s="140">
        <v>2021</v>
      </c>
      <c r="C24" s="150">
        <v>53.171131702963258</v>
      </c>
      <c r="D24" s="141">
        <v>774.07065000000011</v>
      </c>
      <c r="E24" s="142">
        <v>38863</v>
      </c>
      <c r="F24" s="136">
        <v>61.615555774453426</v>
      </c>
      <c r="G24" s="141">
        <v>508.98350599999998</v>
      </c>
      <c r="H24" s="194">
        <v>4424</v>
      </c>
      <c r="I24" s="20">
        <v>36.957321764078166</v>
      </c>
      <c r="J24" s="141">
        <v>265.08714400000002</v>
      </c>
      <c r="K24" s="143">
        <v>34439</v>
      </c>
      <c r="L24" s="151"/>
      <c r="M24" s="155"/>
      <c r="N24" s="155"/>
    </row>
    <row r="25" spans="2:14" ht="15" thickBot="1" x14ac:dyDescent="0.4">
      <c r="B25" s="144" t="s">
        <v>12</v>
      </c>
      <c r="C25" s="17"/>
      <c r="D25" s="18">
        <v>27860.319413000005</v>
      </c>
      <c r="E25" s="18">
        <v>1186254</v>
      </c>
      <c r="F25" s="122"/>
      <c r="G25" s="153">
        <v>15116.749195</v>
      </c>
      <c r="H25" s="195">
        <v>137355</v>
      </c>
      <c r="I25" s="17"/>
      <c r="J25" s="18">
        <v>12743.570217999997</v>
      </c>
      <c r="K25" s="145">
        <v>1048899</v>
      </c>
      <c r="L25" s="154"/>
      <c r="M25" s="156"/>
      <c r="N25" s="156"/>
    </row>
    <row r="26" spans="2:14" ht="15" thickBot="1" x14ac:dyDescent="0.4">
      <c r="B26" s="146" t="s">
        <v>13</v>
      </c>
      <c r="C26" s="157">
        <v>55.775161120127393</v>
      </c>
      <c r="D26" s="147">
        <v>1741.2699633125003</v>
      </c>
      <c r="E26" s="147">
        <v>74140.875</v>
      </c>
      <c r="F26" s="196">
        <v>65.170341866372667</v>
      </c>
      <c r="G26" s="152">
        <v>944.79682468750002</v>
      </c>
      <c r="H26" s="197">
        <v>8584.6875</v>
      </c>
      <c r="I26" s="157">
        <v>44.640623081457463</v>
      </c>
      <c r="J26" s="147">
        <v>796.47313862499982</v>
      </c>
      <c r="K26" s="148">
        <v>65556.1875</v>
      </c>
    </row>
    <row r="27" spans="2:14" x14ac:dyDescent="0.35">
      <c r="B27" s="335" t="s">
        <v>52</v>
      </c>
      <c r="C27" s="335"/>
      <c r="D27" s="335"/>
      <c r="E27" s="335"/>
      <c r="F27" s="335"/>
      <c r="G27" s="335"/>
      <c r="H27" s="335"/>
      <c r="I27" s="335"/>
      <c r="J27" s="335"/>
      <c r="K27" s="335"/>
    </row>
    <row r="28" spans="2:14" ht="15.5" x14ac:dyDescent="0.35">
      <c r="B28" s="7"/>
      <c r="D28" s="208"/>
      <c r="F28" s="207"/>
      <c r="G28" s="208"/>
    </row>
    <row r="29" spans="2:14" x14ac:dyDescent="0.35">
      <c r="D29" s="208"/>
      <c r="F29" s="207"/>
      <c r="G29" s="208"/>
    </row>
    <row r="30" spans="2:14" x14ac:dyDescent="0.35">
      <c r="D30" s="208"/>
      <c r="F30" s="207"/>
      <c r="G30" s="208"/>
    </row>
  </sheetData>
  <mergeCells count="16">
    <mergeCell ref="B2:K2"/>
    <mergeCell ref="B3:K3"/>
    <mergeCell ref="M7:N7"/>
    <mergeCell ref="B27:K27"/>
    <mergeCell ref="B4:B8"/>
    <mergeCell ref="C4:E5"/>
    <mergeCell ref="D6:E6"/>
    <mergeCell ref="G6:H6"/>
    <mergeCell ref="J6:K6"/>
    <mergeCell ref="E7:E8"/>
    <mergeCell ref="H7:H8"/>
    <mergeCell ref="K7:K8"/>
    <mergeCell ref="F4:H4"/>
    <mergeCell ref="I4:K4"/>
    <mergeCell ref="F5:H5"/>
    <mergeCell ref="I5:K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2:K28"/>
  <sheetViews>
    <sheetView zoomScale="90" zoomScaleNormal="90" workbookViewId="0"/>
  </sheetViews>
  <sheetFormatPr defaultRowHeight="14.5" x14ac:dyDescent="0.35"/>
  <cols>
    <col min="2" max="2" width="16.26953125" customWidth="1"/>
    <col min="3" max="11" width="13.54296875" customWidth="1"/>
  </cols>
  <sheetData>
    <row r="2" spans="1:11" ht="22.5" customHeight="1" x14ac:dyDescent="0.35">
      <c r="A2" s="2"/>
      <c r="B2" s="321" t="s">
        <v>93</v>
      </c>
      <c r="C2" s="321"/>
      <c r="D2" s="321"/>
      <c r="E2" s="321"/>
      <c r="F2" s="321"/>
      <c r="G2" s="321"/>
      <c r="H2" s="321"/>
      <c r="I2" s="321"/>
      <c r="J2" s="321"/>
      <c r="K2" s="321"/>
    </row>
    <row r="3" spans="1:11" ht="16.5" customHeight="1" thickBot="1" x14ac:dyDescent="0.4">
      <c r="B3" s="331" t="s">
        <v>0</v>
      </c>
      <c r="C3" s="331"/>
      <c r="D3" s="331"/>
      <c r="E3" s="331"/>
      <c r="F3" s="331"/>
      <c r="G3" s="331"/>
      <c r="H3" s="331"/>
      <c r="I3" s="331"/>
      <c r="J3" s="331"/>
      <c r="K3" s="331"/>
    </row>
    <row r="4" spans="1:11" ht="17.25" customHeight="1" x14ac:dyDescent="0.35">
      <c r="B4" s="299" t="s">
        <v>7</v>
      </c>
      <c r="C4" s="339" t="s">
        <v>90</v>
      </c>
      <c r="D4" s="340"/>
      <c r="E4" s="340"/>
      <c r="F4" s="293" t="s">
        <v>26</v>
      </c>
      <c r="G4" s="294"/>
      <c r="H4" s="295"/>
      <c r="I4" s="294" t="s">
        <v>26</v>
      </c>
      <c r="J4" s="294"/>
      <c r="K4" s="295"/>
    </row>
    <row r="5" spans="1:11" ht="17.25" customHeight="1" thickBot="1" x14ac:dyDescent="0.4">
      <c r="B5" s="300"/>
      <c r="C5" s="341"/>
      <c r="D5" s="307"/>
      <c r="E5" s="307"/>
      <c r="F5" s="328" t="s">
        <v>27</v>
      </c>
      <c r="G5" s="329"/>
      <c r="H5" s="330"/>
      <c r="I5" s="329" t="s">
        <v>28</v>
      </c>
      <c r="J5" s="329"/>
      <c r="K5" s="330"/>
    </row>
    <row r="6" spans="1:11" ht="29.25" customHeight="1" thickBot="1" x14ac:dyDescent="0.4">
      <c r="B6" s="300"/>
      <c r="C6" s="11" t="s">
        <v>5</v>
      </c>
      <c r="D6" s="323" t="s">
        <v>6</v>
      </c>
      <c r="E6" s="323"/>
      <c r="F6" s="171" t="s">
        <v>5</v>
      </c>
      <c r="G6" s="323" t="s">
        <v>6</v>
      </c>
      <c r="H6" s="324"/>
      <c r="I6" s="11" t="s">
        <v>5</v>
      </c>
      <c r="J6" s="323" t="s">
        <v>6</v>
      </c>
      <c r="K6" s="342"/>
    </row>
    <row r="7" spans="1:11" x14ac:dyDescent="0.35">
      <c r="B7" s="300"/>
      <c r="C7" s="27" t="s">
        <v>8</v>
      </c>
      <c r="D7" s="27" t="s">
        <v>9</v>
      </c>
      <c r="E7" s="343" t="s">
        <v>10</v>
      </c>
      <c r="F7" s="120" t="s">
        <v>8</v>
      </c>
      <c r="G7" s="27" t="s">
        <v>9</v>
      </c>
      <c r="H7" s="322" t="s">
        <v>10</v>
      </c>
      <c r="I7" s="27" t="s">
        <v>8</v>
      </c>
      <c r="J7" s="27" t="s">
        <v>9</v>
      </c>
      <c r="K7" s="345" t="s">
        <v>10</v>
      </c>
    </row>
    <row r="8" spans="1:11" ht="15" customHeight="1" thickBot="1" x14ac:dyDescent="0.4">
      <c r="B8" s="301"/>
      <c r="C8" s="8"/>
      <c r="D8" s="27" t="s">
        <v>11</v>
      </c>
      <c r="E8" s="344"/>
      <c r="F8" s="121"/>
      <c r="G8" s="27" t="s">
        <v>11</v>
      </c>
      <c r="H8" s="325"/>
      <c r="I8" s="8"/>
      <c r="J8" s="27" t="s">
        <v>11</v>
      </c>
      <c r="K8" s="346"/>
    </row>
    <row r="9" spans="1:11" x14ac:dyDescent="0.35">
      <c r="B9" s="22">
        <v>2006</v>
      </c>
      <c r="C9" s="234">
        <v>44</v>
      </c>
      <c r="D9" s="233">
        <v>6418.7679319999997</v>
      </c>
      <c r="E9" s="211">
        <v>71645</v>
      </c>
      <c r="F9" s="234">
        <v>55.6</v>
      </c>
      <c r="G9" s="233">
        <v>2113.076501</v>
      </c>
      <c r="H9" s="235">
        <v>7727</v>
      </c>
      <c r="I9" s="234">
        <v>38.299999999999997</v>
      </c>
      <c r="J9" s="233">
        <v>4305.6914310000002</v>
      </c>
      <c r="K9" s="235">
        <v>63918</v>
      </c>
    </row>
    <row r="10" spans="1:11" x14ac:dyDescent="0.35">
      <c r="B10" s="22">
        <v>2007</v>
      </c>
      <c r="C10" s="6">
        <v>45.8</v>
      </c>
      <c r="D10" s="9">
        <v>5476.1915980000003</v>
      </c>
      <c r="E10" s="10">
        <v>56616</v>
      </c>
      <c r="F10" s="12">
        <v>54.6</v>
      </c>
      <c r="G10" s="9">
        <v>1780.8059029999999</v>
      </c>
      <c r="H10" s="13">
        <v>6807</v>
      </c>
      <c r="I10" s="6">
        <v>41.6</v>
      </c>
      <c r="J10" s="9">
        <v>3695.3856949999999</v>
      </c>
      <c r="K10" s="139">
        <v>49809</v>
      </c>
    </row>
    <row r="11" spans="1:11" x14ac:dyDescent="0.35">
      <c r="B11" s="22">
        <v>2008</v>
      </c>
      <c r="C11" s="6">
        <v>40.9</v>
      </c>
      <c r="D11" s="9">
        <v>4767.0821740000001</v>
      </c>
      <c r="E11" s="10">
        <v>43059</v>
      </c>
      <c r="F11" s="12">
        <v>50.4</v>
      </c>
      <c r="G11" s="9">
        <v>1932.622822</v>
      </c>
      <c r="H11" s="13">
        <v>5622</v>
      </c>
      <c r="I11" s="6">
        <v>34.4</v>
      </c>
      <c r="J11" s="9">
        <v>2834.4593519999999</v>
      </c>
      <c r="K11" s="139">
        <v>37437</v>
      </c>
    </row>
    <row r="12" spans="1:11" x14ac:dyDescent="0.35">
      <c r="B12" s="22">
        <v>2009</v>
      </c>
      <c r="C12" s="6">
        <v>45.3</v>
      </c>
      <c r="D12" s="9">
        <v>4491.2074110000003</v>
      </c>
      <c r="E12" s="10">
        <v>41698</v>
      </c>
      <c r="F12" s="12">
        <v>55.7</v>
      </c>
      <c r="G12" s="9">
        <v>1952.601134</v>
      </c>
      <c r="H12" s="13">
        <v>5816</v>
      </c>
      <c r="I12" s="6">
        <v>37.200000000000003</v>
      </c>
      <c r="J12" s="9">
        <v>2538.6062769999999</v>
      </c>
      <c r="K12" s="139">
        <v>35882</v>
      </c>
    </row>
    <row r="13" spans="1:11" x14ac:dyDescent="0.35">
      <c r="B13" s="22">
        <v>2010</v>
      </c>
      <c r="C13" s="6">
        <v>47</v>
      </c>
      <c r="D13" s="9">
        <v>5006.8941699999996</v>
      </c>
      <c r="E13" s="10">
        <v>43484</v>
      </c>
      <c r="F13" s="12">
        <v>53.2</v>
      </c>
      <c r="G13" s="9">
        <v>1795.766384</v>
      </c>
      <c r="H13" s="13">
        <v>5458</v>
      </c>
      <c r="I13" s="6">
        <v>43.5</v>
      </c>
      <c r="J13" s="9">
        <v>3211.127786</v>
      </c>
      <c r="K13" s="139">
        <v>38026</v>
      </c>
    </row>
    <row r="14" spans="1:11" x14ac:dyDescent="0.35">
      <c r="B14" s="22">
        <v>2011</v>
      </c>
      <c r="C14" s="6">
        <v>42.4</v>
      </c>
      <c r="D14" s="9">
        <v>6919.920736</v>
      </c>
      <c r="E14" s="10">
        <v>51244</v>
      </c>
      <c r="F14" s="12">
        <v>50.8</v>
      </c>
      <c r="G14" s="9">
        <v>2883.766541</v>
      </c>
      <c r="H14" s="13">
        <v>6237</v>
      </c>
      <c r="I14" s="6">
        <v>36.299999999999997</v>
      </c>
      <c r="J14" s="9">
        <v>4036.1541950000001</v>
      </c>
      <c r="K14" s="139">
        <v>45007</v>
      </c>
    </row>
    <row r="15" spans="1:11" x14ac:dyDescent="0.35">
      <c r="B15" s="22">
        <v>2012</v>
      </c>
      <c r="C15" s="6">
        <v>48</v>
      </c>
      <c r="D15" s="9">
        <v>4835.1857520000003</v>
      </c>
      <c r="E15" s="10">
        <v>42257</v>
      </c>
      <c r="F15" s="12">
        <v>54.6</v>
      </c>
      <c r="G15" s="9">
        <v>1931.4783649999999</v>
      </c>
      <c r="H15" s="13">
        <v>5679</v>
      </c>
      <c r="I15" s="6">
        <v>43.7</v>
      </c>
      <c r="J15" s="9">
        <v>2903.7073869999999</v>
      </c>
      <c r="K15" s="139">
        <v>36578</v>
      </c>
    </row>
    <row r="16" spans="1:11" x14ac:dyDescent="0.35">
      <c r="B16" s="22">
        <v>2013</v>
      </c>
      <c r="C16" s="6">
        <v>42</v>
      </c>
      <c r="D16" s="9">
        <v>5612.7953159999997</v>
      </c>
      <c r="E16" s="10">
        <v>41981</v>
      </c>
      <c r="F16" s="12">
        <v>51.9</v>
      </c>
      <c r="G16" s="9">
        <v>2000.629009</v>
      </c>
      <c r="H16" s="13">
        <v>5276</v>
      </c>
      <c r="I16" s="6">
        <v>36.4</v>
      </c>
      <c r="J16" s="9">
        <v>3612.166307</v>
      </c>
      <c r="K16" s="139">
        <v>36705</v>
      </c>
    </row>
    <row r="17" spans="2:11" x14ac:dyDescent="0.35">
      <c r="B17" s="22">
        <v>2014</v>
      </c>
      <c r="C17" s="6">
        <v>37.9</v>
      </c>
      <c r="D17" s="9">
        <v>6452.1043959999997</v>
      </c>
      <c r="E17" s="10">
        <v>64406</v>
      </c>
      <c r="F17" s="12">
        <v>50.3</v>
      </c>
      <c r="G17" s="9">
        <v>2555.8938750000002</v>
      </c>
      <c r="H17" s="13">
        <v>6399</v>
      </c>
      <c r="I17" s="6">
        <v>29.7</v>
      </c>
      <c r="J17" s="9">
        <v>3896.210521</v>
      </c>
      <c r="K17" s="139">
        <v>58007</v>
      </c>
    </row>
    <row r="18" spans="2:11" x14ac:dyDescent="0.35">
      <c r="B18" s="22">
        <v>2015</v>
      </c>
      <c r="C18" s="6">
        <v>44.3</v>
      </c>
      <c r="D18" s="9">
        <v>6005.7836079999997</v>
      </c>
      <c r="E18" s="10">
        <v>51122</v>
      </c>
      <c r="F18" s="12">
        <v>50.4</v>
      </c>
      <c r="G18" s="9">
        <v>2546.8546310000002</v>
      </c>
      <c r="H18" s="13">
        <v>5536</v>
      </c>
      <c r="I18" s="6">
        <v>39.799999999999997</v>
      </c>
      <c r="J18" s="9">
        <v>3458.928977</v>
      </c>
      <c r="K18" s="139">
        <v>45586</v>
      </c>
    </row>
    <row r="19" spans="2:11" x14ac:dyDescent="0.35">
      <c r="B19" s="22">
        <v>2016</v>
      </c>
      <c r="C19" s="6">
        <v>40.299999999999997</v>
      </c>
      <c r="D19" s="9">
        <v>7395.4905550000003</v>
      </c>
      <c r="E19" s="10">
        <v>47809</v>
      </c>
      <c r="F19" s="12">
        <v>49.9</v>
      </c>
      <c r="G19" s="9">
        <v>3679.0775619999999</v>
      </c>
      <c r="H19" s="13">
        <v>7946</v>
      </c>
      <c r="I19" s="6">
        <v>30.7</v>
      </c>
      <c r="J19" s="9">
        <v>3716.4129929999999</v>
      </c>
      <c r="K19" s="139">
        <v>39863</v>
      </c>
    </row>
    <row r="20" spans="2:11" x14ac:dyDescent="0.35">
      <c r="B20" s="22">
        <v>2017</v>
      </c>
      <c r="C20" s="20">
        <v>41.766653936163749</v>
      </c>
      <c r="D20" s="9">
        <v>8193.4522960000031</v>
      </c>
      <c r="E20" s="10">
        <v>47764</v>
      </c>
      <c r="F20" s="125">
        <v>52.079056070797435</v>
      </c>
      <c r="G20" s="9">
        <v>4328.9148150000001</v>
      </c>
      <c r="H20" s="13">
        <v>9444</v>
      </c>
      <c r="I20" s="20">
        <v>30.215074840777444</v>
      </c>
      <c r="J20" s="9">
        <v>3864.5374809999998</v>
      </c>
      <c r="K20" s="139">
        <v>38320</v>
      </c>
    </row>
    <row r="21" spans="2:11" x14ac:dyDescent="0.35">
      <c r="B21" s="22">
        <v>2018</v>
      </c>
      <c r="C21" s="20">
        <v>43.898393774326358</v>
      </c>
      <c r="D21" s="9">
        <v>8398.7351160000035</v>
      </c>
      <c r="E21" s="10">
        <v>37393</v>
      </c>
      <c r="F21" s="125">
        <v>50.836111709253316</v>
      </c>
      <c r="G21" s="9">
        <v>4510.2998440000001</v>
      </c>
      <c r="H21" s="13">
        <v>8945</v>
      </c>
      <c r="I21" s="20">
        <v>35.851149592343823</v>
      </c>
      <c r="J21" s="9">
        <v>3888.4352720000002</v>
      </c>
      <c r="K21" s="139">
        <v>28448</v>
      </c>
    </row>
    <row r="22" spans="2:11" x14ac:dyDescent="0.35">
      <c r="B22" s="22">
        <v>2019</v>
      </c>
      <c r="C22" s="20">
        <v>43.569623411768873</v>
      </c>
      <c r="D22" s="9">
        <v>5362.9759589999994</v>
      </c>
      <c r="E22" s="10">
        <v>27774</v>
      </c>
      <c r="F22" s="125">
        <v>47.888750846374975</v>
      </c>
      <c r="G22" s="9">
        <v>3503.0794150000002</v>
      </c>
      <c r="H22" s="13">
        <v>6616</v>
      </c>
      <c r="I22" s="20">
        <v>35.434629852186021</v>
      </c>
      <c r="J22" s="9">
        <v>1859.8965439999999</v>
      </c>
      <c r="K22" s="139">
        <v>21158</v>
      </c>
    </row>
    <row r="23" spans="2:11" x14ac:dyDescent="0.35">
      <c r="B23" s="22">
        <v>2020</v>
      </c>
      <c r="C23" s="20">
        <v>41.967546636036168</v>
      </c>
      <c r="D23" s="9">
        <v>4448.2376829999994</v>
      </c>
      <c r="E23" s="10">
        <v>22020</v>
      </c>
      <c r="F23" s="125">
        <v>45.11781469315914</v>
      </c>
      <c r="G23" s="9">
        <v>2930.5724949999999</v>
      </c>
      <c r="H23" s="13">
        <v>5202</v>
      </c>
      <c r="I23" s="20">
        <v>35.884459936097841</v>
      </c>
      <c r="J23" s="9">
        <v>1517.6651879999999</v>
      </c>
      <c r="K23" s="139">
        <v>16818</v>
      </c>
    </row>
    <row r="24" spans="2:11" ht="15" thickBot="1" x14ac:dyDescent="0.4">
      <c r="B24" s="133">
        <v>2021</v>
      </c>
      <c r="C24" s="150">
        <v>42.331629914393744</v>
      </c>
      <c r="D24" s="141">
        <v>3144.9736399999983</v>
      </c>
      <c r="E24" s="142">
        <v>20276</v>
      </c>
      <c r="F24" s="136">
        <v>47.346014517525006</v>
      </c>
      <c r="G24" s="141">
        <v>1968.0082849999999</v>
      </c>
      <c r="H24" s="194">
        <v>4093</v>
      </c>
      <c r="I24" s="20">
        <v>33.947058184040131</v>
      </c>
      <c r="J24" s="141">
        <v>1176.965355</v>
      </c>
      <c r="K24" s="143">
        <v>16183</v>
      </c>
    </row>
    <row r="25" spans="2:11" ht="15" thickBot="1" x14ac:dyDescent="0.4">
      <c r="B25" s="16" t="s">
        <v>12</v>
      </c>
      <c r="C25" s="17"/>
      <c r="D25" s="18">
        <v>92929.798341999995</v>
      </c>
      <c r="E25" s="18">
        <v>710548</v>
      </c>
      <c r="F25" s="122"/>
      <c r="G25" s="153">
        <v>42413.447581</v>
      </c>
      <c r="H25" s="195">
        <v>102803</v>
      </c>
      <c r="I25" s="17"/>
      <c r="J25" s="18">
        <v>50516.350761000002</v>
      </c>
      <c r="K25" s="145">
        <v>607745</v>
      </c>
    </row>
    <row r="26" spans="2:11" ht="15" thickBot="1" x14ac:dyDescent="0.4">
      <c r="B26" s="14" t="s">
        <v>13</v>
      </c>
      <c r="C26" s="157">
        <v>43.056429800117613</v>
      </c>
      <c r="D26" s="147">
        <v>5808.1123963749997</v>
      </c>
      <c r="E26" s="147">
        <v>44409.25</v>
      </c>
      <c r="F26" s="196">
        <v>50.941435116457946</v>
      </c>
      <c r="G26" s="152">
        <v>2650.8404738125</v>
      </c>
      <c r="H26" s="197">
        <v>6425.1875</v>
      </c>
      <c r="I26" s="157">
        <v>36.406383233920216</v>
      </c>
      <c r="J26" s="147">
        <v>3157.2719225625001</v>
      </c>
      <c r="K26" s="148">
        <v>37984.0625</v>
      </c>
    </row>
    <row r="27" spans="2:11" x14ac:dyDescent="0.35">
      <c r="B27" s="292" t="s">
        <v>52</v>
      </c>
      <c r="C27" s="292"/>
      <c r="D27" s="292"/>
      <c r="E27" s="292"/>
      <c r="F27" s="292"/>
      <c r="G27" s="292"/>
      <c r="H27" s="292"/>
      <c r="I27" s="292"/>
      <c r="J27" s="292"/>
      <c r="K27" s="292"/>
    </row>
    <row r="28" spans="2:11" ht="15.5" x14ac:dyDescent="0.35">
      <c r="B28" s="7"/>
    </row>
  </sheetData>
  <mergeCells count="15">
    <mergeCell ref="B2:K2"/>
    <mergeCell ref="B3:K3"/>
    <mergeCell ref="B27:K27"/>
    <mergeCell ref="B4:B8"/>
    <mergeCell ref="C4:E5"/>
    <mergeCell ref="D6:E6"/>
    <mergeCell ref="G6:H6"/>
    <mergeCell ref="J6:K6"/>
    <mergeCell ref="E7:E8"/>
    <mergeCell ref="H7:H8"/>
    <mergeCell ref="K7:K8"/>
    <mergeCell ref="F4:H4"/>
    <mergeCell ref="I4:K4"/>
    <mergeCell ref="F5:H5"/>
    <mergeCell ref="I5:K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035CD-CEEF-43A1-8433-F96AFBFB3F9E}">
  <dimension ref="A1:I102"/>
  <sheetViews>
    <sheetView showGridLines="0" zoomScale="120" zoomScaleNormal="120" workbookViewId="0">
      <pane ySplit="1" topLeftCell="A2" activePane="bottomLeft" state="frozen"/>
      <selection pane="bottomLeft" activeCell="E19" sqref="E19"/>
    </sheetView>
  </sheetViews>
  <sheetFormatPr defaultColWidth="19.1796875" defaultRowHeight="11.5" x14ac:dyDescent="0.25"/>
  <cols>
    <col min="1" max="2" width="19.1796875" style="268"/>
    <col min="3" max="4" width="19.1796875" style="269"/>
    <col min="5" max="8" width="19.1796875" style="270"/>
    <col min="9" max="9" width="19.1796875" style="271"/>
    <col min="10" max="16384" width="19.1796875" style="268"/>
  </cols>
  <sheetData>
    <row r="1" spans="1:9" x14ac:dyDescent="0.25">
      <c r="A1" s="268" t="s">
        <v>144</v>
      </c>
      <c r="B1" s="268" t="s">
        <v>158</v>
      </c>
      <c r="C1" s="268" t="s">
        <v>160</v>
      </c>
      <c r="D1" s="266" t="s">
        <v>159</v>
      </c>
      <c r="E1" s="267" t="s">
        <v>153</v>
      </c>
      <c r="F1" s="267" t="s">
        <v>154</v>
      </c>
      <c r="G1" s="267" t="s">
        <v>155</v>
      </c>
      <c r="H1" s="267" t="s">
        <v>156</v>
      </c>
      <c r="I1" s="267" t="s">
        <v>157</v>
      </c>
    </row>
    <row r="2" spans="1:9" x14ac:dyDescent="0.25">
      <c r="A2" s="268">
        <v>2006</v>
      </c>
      <c r="B2" s="272">
        <v>39082</v>
      </c>
      <c r="C2" s="270">
        <v>1.7909999999999999</v>
      </c>
      <c r="D2" s="270">
        <v>1.7909999999999999</v>
      </c>
      <c r="E2" s="270">
        <f>+AVERAGE(C2:C2)</f>
        <v>1.7909999999999999</v>
      </c>
      <c r="F2" s="270">
        <f>+AVERAGE(C2:C2)</f>
        <v>1.7909999999999999</v>
      </c>
      <c r="G2" s="270">
        <f>+AVERAGE(C2:C2)</f>
        <v>1.7909999999999999</v>
      </c>
      <c r="H2" s="270">
        <f>+AVERAGE(C2:C2)</f>
        <v>1.7909999999999999</v>
      </c>
      <c r="I2" s="271">
        <f>+AVERAGE(C2:C2)</f>
        <v>1.7909999999999999</v>
      </c>
    </row>
    <row r="3" spans="1:9" x14ac:dyDescent="0.25">
      <c r="A3" s="268">
        <v>2007</v>
      </c>
      <c r="B3" s="272">
        <v>39447</v>
      </c>
      <c r="C3" s="270">
        <v>1.4870000000000001</v>
      </c>
      <c r="D3" s="270">
        <v>1.4870000000000001</v>
      </c>
      <c r="E3" s="270">
        <f t="shared" ref="E3:E17" si="0">+AVERAGE(C2:C3)</f>
        <v>1.639</v>
      </c>
      <c r="F3" s="270">
        <f>+AVERAGE(C2:C3)</f>
        <v>1.639</v>
      </c>
      <c r="G3" s="270">
        <f>+AVERAGE(C2:C3)</f>
        <v>1.639</v>
      </c>
      <c r="H3" s="270">
        <f>+AVERAGE(C2:C3)</f>
        <v>1.639</v>
      </c>
      <c r="I3" s="271">
        <f>+AVERAGE(C2:C3)</f>
        <v>1.639</v>
      </c>
    </row>
    <row r="4" spans="1:9" x14ac:dyDescent="0.25">
      <c r="A4" s="268">
        <v>2008</v>
      </c>
      <c r="B4" s="272">
        <v>39813</v>
      </c>
      <c r="C4" s="270">
        <v>-0.96199999999999997</v>
      </c>
      <c r="D4" s="270">
        <v>-0.96199999999999997</v>
      </c>
      <c r="E4" s="270">
        <f t="shared" si="0"/>
        <v>0.26250000000000007</v>
      </c>
      <c r="F4" s="270">
        <f t="shared" ref="F4:F17" si="1">+AVERAGE(C2:C4)</f>
        <v>0.77199999999999991</v>
      </c>
      <c r="G4" s="270">
        <f>+AVERAGE(C2:C4)</f>
        <v>0.77199999999999991</v>
      </c>
      <c r="H4" s="270">
        <f>+AVERAGE(C2:C4)</f>
        <v>0.77199999999999991</v>
      </c>
      <c r="I4" s="271">
        <f>+AVERAGE(C2:C4)</f>
        <v>0.77199999999999991</v>
      </c>
    </row>
    <row r="5" spans="1:9" x14ac:dyDescent="0.25">
      <c r="A5" s="268">
        <v>2009</v>
      </c>
      <c r="B5" s="272">
        <v>40178</v>
      </c>
      <c r="C5" s="270">
        <v>-5.2809999999999997</v>
      </c>
      <c r="D5" s="270">
        <v>-5.2809999999999997</v>
      </c>
      <c r="E5" s="270">
        <f t="shared" si="0"/>
        <v>-3.1214999999999997</v>
      </c>
      <c r="F5" s="270">
        <f t="shared" si="1"/>
        <v>-1.585333333333333</v>
      </c>
      <c r="G5" s="270">
        <f t="shared" ref="G5:G17" si="2">+AVERAGE(C2:C5)</f>
        <v>-0.74124999999999996</v>
      </c>
      <c r="H5" s="270">
        <f>+AVERAGE(C2:C5)</f>
        <v>-0.74124999999999996</v>
      </c>
      <c r="I5" s="271">
        <f>+AVERAGE(C2:C5)</f>
        <v>-0.74124999999999996</v>
      </c>
    </row>
    <row r="6" spans="1:9" x14ac:dyDescent="0.25">
      <c r="A6" s="268">
        <v>2010</v>
      </c>
      <c r="B6" s="272">
        <v>40543</v>
      </c>
      <c r="C6" s="270">
        <v>1.7130000000000001</v>
      </c>
      <c r="D6" s="270">
        <v>1.7130000000000001</v>
      </c>
      <c r="E6" s="270">
        <f t="shared" si="0"/>
        <v>-1.7839999999999998</v>
      </c>
      <c r="F6" s="270">
        <f t="shared" si="1"/>
        <v>-1.5099999999999998</v>
      </c>
      <c r="G6" s="270">
        <f t="shared" si="2"/>
        <v>-0.76074999999999982</v>
      </c>
      <c r="H6" s="270">
        <f t="shared" ref="H6:H17" si="3">+AVERAGE(C2:C6)</f>
        <v>-0.25039999999999996</v>
      </c>
      <c r="I6" s="271">
        <f>+AVERAGE(C2:C6)</f>
        <v>-0.25039999999999996</v>
      </c>
    </row>
    <row r="7" spans="1:9" x14ac:dyDescent="0.25">
      <c r="A7" s="268">
        <v>2011</v>
      </c>
      <c r="B7" s="272">
        <v>40908</v>
      </c>
      <c r="C7" s="270">
        <v>0.70699999999999996</v>
      </c>
      <c r="D7" s="270">
        <v>0.70699999999999996</v>
      </c>
      <c r="E7" s="270">
        <f t="shared" si="0"/>
        <v>1.21</v>
      </c>
      <c r="F7" s="270">
        <f t="shared" si="1"/>
        <v>-0.95366666666666655</v>
      </c>
      <c r="G7" s="270">
        <f t="shared" si="2"/>
        <v>-0.95574999999999988</v>
      </c>
      <c r="H7" s="270">
        <f t="shared" si="3"/>
        <v>-0.46719999999999989</v>
      </c>
      <c r="I7" s="271">
        <f t="shared" ref="I7:I17" si="4">+AVERAGE(C2:C7)</f>
        <v>-9.0833333333333308E-2</v>
      </c>
    </row>
    <row r="8" spans="1:9" x14ac:dyDescent="0.25">
      <c r="A8" s="268">
        <v>2012</v>
      </c>
      <c r="B8" s="272">
        <v>41274</v>
      </c>
      <c r="C8" s="270">
        <v>-2.9809999999999999</v>
      </c>
      <c r="D8" s="270">
        <v>-2.9809999999999999</v>
      </c>
      <c r="E8" s="270">
        <f t="shared" si="0"/>
        <v>-1.137</v>
      </c>
      <c r="F8" s="270">
        <f t="shared" si="1"/>
        <v>-0.18699999999999997</v>
      </c>
      <c r="G8" s="270">
        <f t="shared" si="2"/>
        <v>-1.4604999999999999</v>
      </c>
      <c r="H8" s="270">
        <f t="shared" si="3"/>
        <v>-1.3607999999999998</v>
      </c>
      <c r="I8" s="271">
        <f t="shared" si="4"/>
        <v>-0.88616666666666655</v>
      </c>
    </row>
    <row r="9" spans="1:9" x14ac:dyDescent="0.25">
      <c r="A9" s="268">
        <v>2013</v>
      </c>
      <c r="B9" s="272">
        <v>41639</v>
      </c>
      <c r="C9" s="270">
        <v>-1.841</v>
      </c>
      <c r="D9" s="270">
        <v>-1.841</v>
      </c>
      <c r="E9" s="270">
        <f t="shared" si="0"/>
        <v>-2.411</v>
      </c>
      <c r="F9" s="270">
        <f t="shared" si="1"/>
        <v>-1.3716666666666668</v>
      </c>
      <c r="G9" s="270">
        <f t="shared" si="2"/>
        <v>-0.60050000000000003</v>
      </c>
      <c r="H9" s="270">
        <f t="shared" si="3"/>
        <v>-1.5366</v>
      </c>
      <c r="I9" s="271">
        <f t="shared" si="4"/>
        <v>-1.4408333333333332</v>
      </c>
    </row>
    <row r="10" spans="1:9" x14ac:dyDescent="0.25">
      <c r="A10" s="268">
        <v>2014</v>
      </c>
      <c r="B10" s="272">
        <v>42004</v>
      </c>
      <c r="C10" s="270">
        <v>-5.0000000000000001E-3</v>
      </c>
      <c r="D10" s="270">
        <v>-5.0000000000000001E-3</v>
      </c>
      <c r="E10" s="270">
        <f t="shared" si="0"/>
        <v>-0.92299999999999993</v>
      </c>
      <c r="F10" s="270">
        <f t="shared" si="1"/>
        <v>-1.609</v>
      </c>
      <c r="G10" s="270">
        <f t="shared" si="2"/>
        <v>-1.03</v>
      </c>
      <c r="H10" s="270">
        <f t="shared" si="3"/>
        <v>-0.48139999999999999</v>
      </c>
      <c r="I10" s="271">
        <f t="shared" si="4"/>
        <v>-1.2813333333333332</v>
      </c>
    </row>
    <row r="11" spans="1:9" x14ac:dyDescent="0.25">
      <c r="A11" s="268">
        <v>2015</v>
      </c>
      <c r="B11" s="272">
        <v>42369</v>
      </c>
      <c r="C11" s="270">
        <v>0.78</v>
      </c>
      <c r="D11" s="270">
        <v>0.78</v>
      </c>
      <c r="E11" s="270">
        <f t="shared" si="0"/>
        <v>0.38750000000000001</v>
      </c>
      <c r="F11" s="270">
        <f t="shared" si="1"/>
        <v>-0.35533333333333328</v>
      </c>
      <c r="G11" s="270">
        <f t="shared" si="2"/>
        <v>-1.0117499999999999</v>
      </c>
      <c r="H11" s="270">
        <f t="shared" si="3"/>
        <v>-0.66799999999999993</v>
      </c>
      <c r="I11" s="271">
        <f t="shared" si="4"/>
        <v>-0.27116666666666667</v>
      </c>
    </row>
    <row r="12" spans="1:9" x14ac:dyDescent="0.25">
      <c r="A12" s="268">
        <v>2016</v>
      </c>
      <c r="B12" s="272">
        <v>42735</v>
      </c>
      <c r="C12" s="270">
        <v>1.29</v>
      </c>
      <c r="D12" s="270">
        <v>1.29</v>
      </c>
      <c r="E12" s="270">
        <f t="shared" si="0"/>
        <v>1.0350000000000001</v>
      </c>
      <c r="F12" s="270">
        <f t="shared" si="1"/>
        <v>0.68833333333333335</v>
      </c>
      <c r="G12" s="270">
        <f t="shared" si="2"/>
        <v>5.600000000000005E-2</v>
      </c>
      <c r="H12" s="270">
        <f t="shared" si="3"/>
        <v>-0.55139999999999989</v>
      </c>
      <c r="I12" s="271">
        <f t="shared" si="4"/>
        <v>-0.34166666666666662</v>
      </c>
    </row>
    <row r="13" spans="1:9" x14ac:dyDescent="0.25">
      <c r="A13" s="268">
        <v>2017</v>
      </c>
      <c r="B13" s="272">
        <v>43100</v>
      </c>
      <c r="C13" s="270">
        <v>1.67</v>
      </c>
      <c r="D13" s="270">
        <v>1.67</v>
      </c>
      <c r="E13" s="270">
        <f t="shared" si="0"/>
        <v>1.48</v>
      </c>
      <c r="F13" s="270">
        <f t="shared" si="1"/>
        <v>1.2466666666666668</v>
      </c>
      <c r="G13" s="270">
        <f t="shared" si="2"/>
        <v>0.93374999999999997</v>
      </c>
      <c r="H13" s="270">
        <f t="shared" si="3"/>
        <v>0.37880000000000003</v>
      </c>
      <c r="I13" s="271">
        <f t="shared" si="4"/>
        <v>-0.18116666666666661</v>
      </c>
    </row>
    <row r="14" spans="1:9" x14ac:dyDescent="0.25">
      <c r="A14" s="268">
        <v>2018</v>
      </c>
      <c r="B14" s="272">
        <v>43465</v>
      </c>
      <c r="C14" s="270">
        <v>0.93</v>
      </c>
      <c r="D14" s="270">
        <v>0.93</v>
      </c>
      <c r="E14" s="270">
        <f t="shared" si="0"/>
        <v>1.3</v>
      </c>
      <c r="F14" s="270">
        <f t="shared" si="1"/>
        <v>1.2966666666666666</v>
      </c>
      <c r="G14" s="270">
        <f t="shared" si="2"/>
        <v>1.1675</v>
      </c>
      <c r="H14" s="270">
        <f t="shared" si="3"/>
        <v>0.93300000000000005</v>
      </c>
      <c r="I14" s="271">
        <f t="shared" si="4"/>
        <v>0.47066666666666673</v>
      </c>
    </row>
    <row r="15" spans="1:9" x14ac:dyDescent="0.25">
      <c r="A15" s="268">
        <v>2019</v>
      </c>
      <c r="B15" s="272">
        <v>43830</v>
      </c>
      <c r="C15" s="270">
        <v>0.48</v>
      </c>
      <c r="D15" s="270">
        <v>0.48</v>
      </c>
      <c r="E15" s="270">
        <f t="shared" si="0"/>
        <v>0.70500000000000007</v>
      </c>
      <c r="F15" s="270">
        <f t="shared" si="1"/>
        <v>1.0266666666666666</v>
      </c>
      <c r="G15" s="270">
        <f t="shared" si="2"/>
        <v>1.0925</v>
      </c>
      <c r="H15" s="270">
        <f t="shared" si="3"/>
        <v>1.03</v>
      </c>
      <c r="I15" s="271">
        <f t="shared" si="4"/>
        <v>0.85749999999999993</v>
      </c>
    </row>
    <row r="16" spans="1:9" x14ac:dyDescent="0.25">
      <c r="A16" s="268">
        <v>2020</v>
      </c>
      <c r="B16" s="272">
        <v>44196</v>
      </c>
      <c r="C16" s="270">
        <v>-9.0399999999999991</v>
      </c>
      <c r="D16" s="270">
        <v>-9.0399999999999991</v>
      </c>
      <c r="E16" s="270">
        <f t="shared" si="0"/>
        <v>-4.2799999999999994</v>
      </c>
      <c r="F16" s="270">
        <f t="shared" si="1"/>
        <v>-2.543333333333333</v>
      </c>
      <c r="G16" s="270">
        <f t="shared" si="2"/>
        <v>-1.4899999999999998</v>
      </c>
      <c r="H16" s="270">
        <f t="shared" si="3"/>
        <v>-0.93399999999999983</v>
      </c>
      <c r="I16" s="271">
        <f t="shared" si="4"/>
        <v>-0.6483333333333331</v>
      </c>
    </row>
    <row r="17" spans="1:9" x14ac:dyDescent="0.25">
      <c r="A17" s="268">
        <v>2021</v>
      </c>
      <c r="B17" s="272">
        <v>44561</v>
      </c>
      <c r="C17" s="270">
        <v>6.74</v>
      </c>
      <c r="D17" s="270">
        <v>6.74</v>
      </c>
      <c r="E17" s="270">
        <f t="shared" si="0"/>
        <v>-1.1499999999999995</v>
      </c>
      <c r="F17" s="270">
        <f t="shared" si="1"/>
        <v>-0.60666666666666613</v>
      </c>
      <c r="G17" s="270">
        <f t="shared" si="2"/>
        <v>-0.2224999999999997</v>
      </c>
      <c r="H17" s="270">
        <f t="shared" si="3"/>
        <v>0.15600000000000022</v>
      </c>
      <c r="I17" s="271">
        <f t="shared" si="4"/>
        <v>0.3450000000000002</v>
      </c>
    </row>
    <row r="18" spans="1:9" x14ac:dyDescent="0.25">
      <c r="B18" s="272"/>
    </row>
    <row r="19" spans="1:9" x14ac:dyDescent="0.25">
      <c r="B19" s="272"/>
    </row>
    <row r="20" spans="1:9" x14ac:dyDescent="0.25">
      <c r="B20" s="272"/>
    </row>
    <row r="21" spans="1:9" x14ac:dyDescent="0.25">
      <c r="B21" s="272"/>
    </row>
    <row r="22" spans="1:9" x14ac:dyDescent="0.25">
      <c r="B22" s="272"/>
    </row>
    <row r="23" spans="1:9" x14ac:dyDescent="0.25">
      <c r="B23" s="272"/>
    </row>
    <row r="24" spans="1:9" x14ac:dyDescent="0.25">
      <c r="B24" s="272"/>
    </row>
    <row r="25" spans="1:9" x14ac:dyDescent="0.25">
      <c r="B25" s="272"/>
    </row>
    <row r="26" spans="1:9" x14ac:dyDescent="0.25">
      <c r="B26" s="272"/>
    </row>
    <row r="27" spans="1:9" x14ac:dyDescent="0.25">
      <c r="B27" s="272"/>
    </row>
    <row r="28" spans="1:9" x14ac:dyDescent="0.25">
      <c r="B28" s="272"/>
    </row>
    <row r="29" spans="1:9" x14ac:dyDescent="0.25">
      <c r="B29" s="272"/>
    </row>
    <row r="30" spans="1:9" x14ac:dyDescent="0.25">
      <c r="B30" s="272"/>
    </row>
    <row r="31" spans="1:9" x14ac:dyDescent="0.25">
      <c r="B31" s="272"/>
    </row>
    <row r="32" spans="1:9" x14ac:dyDescent="0.25">
      <c r="B32" s="272"/>
    </row>
    <row r="33" spans="2:2" x14ac:dyDescent="0.25">
      <c r="B33" s="272"/>
    </row>
    <row r="34" spans="2:2" x14ac:dyDescent="0.25">
      <c r="B34" s="272"/>
    </row>
    <row r="35" spans="2:2" x14ac:dyDescent="0.25">
      <c r="B35" s="272"/>
    </row>
    <row r="36" spans="2:2" x14ac:dyDescent="0.25">
      <c r="B36" s="272"/>
    </row>
    <row r="37" spans="2:2" x14ac:dyDescent="0.25">
      <c r="B37" s="272"/>
    </row>
    <row r="38" spans="2:2" x14ac:dyDescent="0.25">
      <c r="B38" s="272"/>
    </row>
    <row r="39" spans="2:2" x14ac:dyDescent="0.25">
      <c r="B39" s="272"/>
    </row>
    <row r="40" spans="2:2" x14ac:dyDescent="0.25">
      <c r="B40" s="272"/>
    </row>
    <row r="41" spans="2:2" x14ac:dyDescent="0.25">
      <c r="B41" s="272"/>
    </row>
    <row r="42" spans="2:2" x14ac:dyDescent="0.25">
      <c r="B42" s="272"/>
    </row>
    <row r="43" spans="2:2" x14ac:dyDescent="0.25">
      <c r="B43" s="272"/>
    </row>
    <row r="44" spans="2:2" x14ac:dyDescent="0.25">
      <c r="B44" s="272"/>
    </row>
    <row r="45" spans="2:2" x14ac:dyDescent="0.25">
      <c r="B45" s="272"/>
    </row>
    <row r="46" spans="2:2" x14ac:dyDescent="0.25">
      <c r="B46" s="272"/>
    </row>
    <row r="47" spans="2:2" x14ac:dyDescent="0.25">
      <c r="B47" s="272"/>
    </row>
    <row r="48" spans="2:2" x14ac:dyDescent="0.25">
      <c r="B48" s="272"/>
    </row>
    <row r="49" spans="2:2" x14ac:dyDescent="0.25">
      <c r="B49" s="272"/>
    </row>
    <row r="50" spans="2:2" x14ac:dyDescent="0.25">
      <c r="B50" s="272"/>
    </row>
    <row r="51" spans="2:2" x14ac:dyDescent="0.25">
      <c r="B51" s="272"/>
    </row>
    <row r="52" spans="2:2" x14ac:dyDescent="0.25">
      <c r="B52" s="272"/>
    </row>
    <row r="53" spans="2:2" x14ac:dyDescent="0.25">
      <c r="B53" s="272"/>
    </row>
    <row r="54" spans="2:2" x14ac:dyDescent="0.25">
      <c r="B54" s="272"/>
    </row>
    <row r="55" spans="2:2" x14ac:dyDescent="0.25">
      <c r="B55" s="272"/>
    </row>
    <row r="56" spans="2:2" x14ac:dyDescent="0.25">
      <c r="B56" s="272"/>
    </row>
    <row r="57" spans="2:2" x14ac:dyDescent="0.25">
      <c r="B57" s="272"/>
    </row>
    <row r="58" spans="2:2" x14ac:dyDescent="0.25">
      <c r="B58" s="272"/>
    </row>
    <row r="59" spans="2:2" x14ac:dyDescent="0.25">
      <c r="B59" s="272"/>
    </row>
    <row r="60" spans="2:2" x14ac:dyDescent="0.25">
      <c r="B60" s="272"/>
    </row>
    <row r="61" spans="2:2" x14ac:dyDescent="0.25">
      <c r="B61" s="272"/>
    </row>
    <row r="62" spans="2:2" x14ac:dyDescent="0.25">
      <c r="B62" s="272"/>
    </row>
    <row r="63" spans="2:2" x14ac:dyDescent="0.25">
      <c r="B63" s="272"/>
    </row>
    <row r="64" spans="2:2" x14ac:dyDescent="0.25">
      <c r="B64" s="272"/>
    </row>
    <row r="65" spans="2:2" x14ac:dyDescent="0.25">
      <c r="B65" s="272"/>
    </row>
    <row r="66" spans="2:2" x14ac:dyDescent="0.25">
      <c r="B66" s="272"/>
    </row>
    <row r="67" spans="2:2" x14ac:dyDescent="0.25">
      <c r="B67" s="272"/>
    </row>
    <row r="68" spans="2:2" x14ac:dyDescent="0.25">
      <c r="B68" s="272"/>
    </row>
    <row r="69" spans="2:2" x14ac:dyDescent="0.25">
      <c r="B69" s="272"/>
    </row>
    <row r="70" spans="2:2" x14ac:dyDescent="0.25">
      <c r="B70" s="272"/>
    </row>
    <row r="71" spans="2:2" x14ac:dyDescent="0.25">
      <c r="B71" s="272"/>
    </row>
    <row r="72" spans="2:2" x14ac:dyDescent="0.25">
      <c r="B72" s="272"/>
    </row>
    <row r="73" spans="2:2" x14ac:dyDescent="0.25">
      <c r="B73" s="272"/>
    </row>
    <row r="74" spans="2:2" x14ac:dyDescent="0.25">
      <c r="B74" s="272"/>
    </row>
    <row r="75" spans="2:2" x14ac:dyDescent="0.25">
      <c r="B75" s="272"/>
    </row>
    <row r="76" spans="2:2" x14ac:dyDescent="0.25">
      <c r="B76" s="272"/>
    </row>
    <row r="77" spans="2:2" x14ac:dyDescent="0.25">
      <c r="B77" s="272"/>
    </row>
    <row r="78" spans="2:2" x14ac:dyDescent="0.25">
      <c r="B78" s="272"/>
    </row>
    <row r="79" spans="2:2" x14ac:dyDescent="0.25">
      <c r="B79" s="272"/>
    </row>
    <row r="80" spans="2:2" x14ac:dyDescent="0.25">
      <c r="B80" s="272"/>
    </row>
    <row r="81" spans="2:2" x14ac:dyDescent="0.25">
      <c r="B81" s="272"/>
    </row>
    <row r="82" spans="2:2" x14ac:dyDescent="0.25">
      <c r="B82" s="272"/>
    </row>
    <row r="83" spans="2:2" x14ac:dyDescent="0.25">
      <c r="B83" s="272"/>
    </row>
    <row r="84" spans="2:2" x14ac:dyDescent="0.25">
      <c r="B84" s="272"/>
    </row>
    <row r="85" spans="2:2" x14ac:dyDescent="0.25">
      <c r="B85" s="272"/>
    </row>
    <row r="86" spans="2:2" x14ac:dyDescent="0.25">
      <c r="B86" s="272"/>
    </row>
    <row r="87" spans="2:2" x14ac:dyDescent="0.25">
      <c r="B87" s="272"/>
    </row>
    <row r="88" spans="2:2" x14ac:dyDescent="0.25">
      <c r="B88" s="272"/>
    </row>
    <row r="89" spans="2:2" x14ac:dyDescent="0.25">
      <c r="B89" s="272"/>
    </row>
    <row r="90" spans="2:2" x14ac:dyDescent="0.25">
      <c r="B90" s="272"/>
    </row>
    <row r="91" spans="2:2" x14ac:dyDescent="0.25">
      <c r="B91" s="272"/>
    </row>
    <row r="92" spans="2:2" x14ac:dyDescent="0.25">
      <c r="B92" s="272"/>
    </row>
    <row r="93" spans="2:2" x14ac:dyDescent="0.25">
      <c r="B93" s="272"/>
    </row>
    <row r="94" spans="2:2" x14ac:dyDescent="0.25">
      <c r="B94" s="272"/>
    </row>
    <row r="95" spans="2:2" x14ac:dyDescent="0.25">
      <c r="B95" s="272"/>
    </row>
    <row r="96" spans="2:2" x14ac:dyDescent="0.25">
      <c r="B96" s="272"/>
    </row>
    <row r="97" spans="2:9" x14ac:dyDescent="0.25">
      <c r="B97" s="272"/>
    </row>
    <row r="98" spans="2:9" s="277" customFormat="1" x14ac:dyDescent="0.25">
      <c r="B98" s="273"/>
      <c r="C98" s="274"/>
      <c r="D98" s="274"/>
      <c r="E98" s="275"/>
      <c r="F98" s="275"/>
      <c r="G98" s="275"/>
      <c r="H98" s="275"/>
      <c r="I98" s="276"/>
    </row>
    <row r="102" spans="2:9" s="278" customFormat="1" x14ac:dyDescent="0.25">
      <c r="C102" s="279"/>
      <c r="D102" s="279"/>
      <c r="E102" s="280"/>
      <c r="F102" s="280"/>
      <c r="G102" s="280"/>
      <c r="H102" s="280"/>
      <c r="I102" s="281"/>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S27"/>
  <sheetViews>
    <sheetView zoomScale="90" zoomScaleNormal="90" workbookViewId="0"/>
  </sheetViews>
  <sheetFormatPr defaultRowHeight="14.5" x14ac:dyDescent="0.35"/>
  <cols>
    <col min="2" max="2" width="16.26953125" customWidth="1"/>
    <col min="3" max="11" width="13.54296875" customWidth="1"/>
    <col min="16" max="17" width="9.1796875" customWidth="1"/>
    <col min="20" max="21" width="9.1796875" customWidth="1"/>
  </cols>
  <sheetData>
    <row r="2" spans="1:19" ht="22.5" customHeight="1" x14ac:dyDescent="0.35">
      <c r="A2" s="2"/>
      <c r="B2" s="321" t="s">
        <v>108</v>
      </c>
      <c r="C2" s="321"/>
      <c r="D2" s="321"/>
      <c r="E2" s="321"/>
      <c r="F2" s="321"/>
      <c r="G2" s="321"/>
      <c r="H2" s="321"/>
      <c r="I2" s="321"/>
      <c r="J2" s="321"/>
      <c r="K2" s="321"/>
    </row>
    <row r="3" spans="1:19" ht="16.5" customHeight="1" thickBot="1" x14ac:dyDescent="0.4">
      <c r="B3" s="333" t="s">
        <v>0</v>
      </c>
      <c r="C3" s="333"/>
      <c r="D3" s="333"/>
      <c r="E3" s="333"/>
      <c r="F3" s="333"/>
      <c r="G3" s="333"/>
      <c r="H3" s="333"/>
      <c r="I3" s="333"/>
      <c r="J3" s="333"/>
      <c r="K3" s="333"/>
    </row>
    <row r="4" spans="1:19" ht="17.25" customHeight="1" x14ac:dyDescent="0.35">
      <c r="B4" s="336" t="s">
        <v>7</v>
      </c>
      <c r="C4" s="339" t="s">
        <v>100</v>
      </c>
      <c r="D4" s="340"/>
      <c r="E4" s="340"/>
      <c r="F4" s="293" t="s">
        <v>26</v>
      </c>
      <c r="G4" s="294"/>
      <c r="H4" s="295"/>
      <c r="I4" s="294" t="s">
        <v>26</v>
      </c>
      <c r="J4" s="294"/>
      <c r="K4" s="295"/>
    </row>
    <row r="5" spans="1:19" ht="17.25" customHeight="1" thickBot="1" x14ac:dyDescent="0.4">
      <c r="B5" s="337"/>
      <c r="C5" s="341"/>
      <c r="D5" s="307"/>
      <c r="E5" s="307"/>
      <c r="F5" s="328" t="s">
        <v>27</v>
      </c>
      <c r="G5" s="329"/>
      <c r="H5" s="330"/>
      <c r="I5" s="329" t="s">
        <v>28</v>
      </c>
      <c r="J5" s="329"/>
      <c r="K5" s="330"/>
    </row>
    <row r="6" spans="1:19" ht="29.25" customHeight="1" thickBot="1" x14ac:dyDescent="0.4">
      <c r="B6" s="337"/>
      <c r="C6" s="11" t="s">
        <v>5</v>
      </c>
      <c r="D6" s="323" t="s">
        <v>6</v>
      </c>
      <c r="E6" s="323"/>
      <c r="F6" s="171" t="s">
        <v>5</v>
      </c>
      <c r="G6" s="323" t="s">
        <v>6</v>
      </c>
      <c r="H6" s="324"/>
      <c r="I6" s="11" t="s">
        <v>5</v>
      </c>
      <c r="J6" s="323" t="s">
        <v>6</v>
      </c>
      <c r="K6" s="342"/>
    </row>
    <row r="7" spans="1:19" x14ac:dyDescent="0.35">
      <c r="B7" s="337"/>
      <c r="C7" s="27" t="s">
        <v>8</v>
      </c>
      <c r="D7" s="27" t="s">
        <v>9</v>
      </c>
      <c r="E7" s="343" t="s">
        <v>10</v>
      </c>
      <c r="F7" s="120" t="s">
        <v>8</v>
      </c>
      <c r="G7" s="27" t="s">
        <v>9</v>
      </c>
      <c r="H7" s="322" t="s">
        <v>10</v>
      </c>
      <c r="I7" s="27" t="s">
        <v>8</v>
      </c>
      <c r="J7" s="27" t="s">
        <v>9</v>
      </c>
      <c r="K7" s="345" t="s">
        <v>10</v>
      </c>
      <c r="M7" s="334"/>
      <c r="N7" s="334"/>
    </row>
    <row r="8" spans="1:19" ht="15" customHeight="1" thickBot="1" x14ac:dyDescent="0.4">
      <c r="B8" s="338"/>
      <c r="C8" s="8"/>
      <c r="D8" s="27" t="s">
        <v>11</v>
      </c>
      <c r="E8" s="344"/>
      <c r="F8" s="121"/>
      <c r="G8" s="27" t="s">
        <v>11</v>
      </c>
      <c r="H8" s="325"/>
      <c r="I8" s="8"/>
      <c r="J8" s="27" t="s">
        <v>11</v>
      </c>
      <c r="K8" s="346"/>
      <c r="M8" s="134"/>
      <c r="N8" s="134"/>
      <c r="S8" s="137"/>
    </row>
    <row r="9" spans="1:19" x14ac:dyDescent="0.35">
      <c r="B9" s="138">
        <v>2006</v>
      </c>
      <c r="C9" s="234">
        <v>28.1</v>
      </c>
      <c r="D9" s="233">
        <v>100</v>
      </c>
      <c r="E9" s="211">
        <v>10473</v>
      </c>
      <c r="F9" s="234">
        <v>46.321795214898017</v>
      </c>
      <c r="G9" s="233">
        <v>23.257511999999998</v>
      </c>
      <c r="H9" s="235">
        <v>622</v>
      </c>
      <c r="I9" s="234">
        <v>22.539790062460369</v>
      </c>
      <c r="J9" s="233">
        <v>76.313598999999996</v>
      </c>
      <c r="K9" s="235">
        <v>9851</v>
      </c>
      <c r="L9" s="151"/>
      <c r="M9" s="155"/>
      <c r="N9" s="155"/>
      <c r="S9" s="137"/>
    </row>
    <row r="10" spans="1:19" x14ac:dyDescent="0.35">
      <c r="B10" s="138">
        <v>2007</v>
      </c>
      <c r="C10" s="6">
        <v>28.1</v>
      </c>
      <c r="D10" s="9">
        <v>265</v>
      </c>
      <c r="E10" s="10">
        <v>15659</v>
      </c>
      <c r="F10" s="125">
        <v>46.8671461189941</v>
      </c>
      <c r="G10" s="9">
        <v>20.791172</v>
      </c>
      <c r="H10" s="13">
        <v>174</v>
      </c>
      <c r="I10" s="20">
        <v>26.541676033737328</v>
      </c>
      <c r="J10" s="9">
        <v>243.740578</v>
      </c>
      <c r="K10" s="139">
        <v>15485</v>
      </c>
      <c r="L10" s="151"/>
      <c r="M10" s="155"/>
      <c r="N10" s="155"/>
      <c r="S10" s="137"/>
    </row>
    <row r="11" spans="1:19" x14ac:dyDescent="0.35">
      <c r="B11" s="138">
        <v>2008</v>
      </c>
      <c r="C11" s="6">
        <v>32.9</v>
      </c>
      <c r="D11" s="9">
        <v>93</v>
      </c>
      <c r="E11" s="10">
        <v>9416</v>
      </c>
      <c r="F11" s="125">
        <v>55.074303903281944</v>
      </c>
      <c r="G11" s="9">
        <v>30.266148000000001</v>
      </c>
      <c r="H11" s="13">
        <v>288</v>
      </c>
      <c r="I11" s="20">
        <v>22.245464886125752</v>
      </c>
      <c r="J11" s="9">
        <v>62.657657999999998</v>
      </c>
      <c r="K11" s="139">
        <v>9128</v>
      </c>
      <c r="L11" s="151"/>
      <c r="M11" s="155"/>
      <c r="N11" s="155"/>
      <c r="S11" s="137"/>
    </row>
    <row r="12" spans="1:19" x14ac:dyDescent="0.35">
      <c r="B12" s="138">
        <v>2009</v>
      </c>
      <c r="C12" s="6">
        <v>30.3</v>
      </c>
      <c r="D12" s="9">
        <v>114</v>
      </c>
      <c r="E12" s="10">
        <v>11689</v>
      </c>
      <c r="F12" s="125">
        <v>43.508316250233214</v>
      </c>
      <c r="G12" s="9">
        <v>31.415641999999998</v>
      </c>
      <c r="H12" s="13">
        <v>261</v>
      </c>
      <c r="I12" s="20">
        <v>25.301262889495668</v>
      </c>
      <c r="J12" s="9">
        <v>82.278402999999997</v>
      </c>
      <c r="K12" s="139">
        <v>11428</v>
      </c>
      <c r="L12" s="151"/>
      <c r="M12" s="155"/>
      <c r="N12" s="155"/>
      <c r="S12" s="137"/>
    </row>
    <row r="13" spans="1:19" x14ac:dyDescent="0.35">
      <c r="B13" s="138">
        <v>2010</v>
      </c>
      <c r="C13" s="6">
        <v>28.299999999999997</v>
      </c>
      <c r="D13" s="9">
        <v>84</v>
      </c>
      <c r="E13" s="10">
        <v>15796</v>
      </c>
      <c r="F13" s="125">
        <v>65.712154885815366</v>
      </c>
      <c r="G13" s="9">
        <v>13.04251</v>
      </c>
      <c r="H13" s="13">
        <v>102</v>
      </c>
      <c r="I13" s="20">
        <v>21.511113183399594</v>
      </c>
      <c r="J13" s="9">
        <v>71.292671999999996</v>
      </c>
      <c r="K13" s="139">
        <v>15694</v>
      </c>
      <c r="L13" s="151"/>
      <c r="M13" s="155"/>
      <c r="N13" s="155"/>
      <c r="S13" s="137"/>
    </row>
    <row r="14" spans="1:19" x14ac:dyDescent="0.35">
      <c r="B14" s="138">
        <v>2011</v>
      </c>
      <c r="C14" s="6">
        <v>21.099999999999998</v>
      </c>
      <c r="D14" s="9">
        <v>96</v>
      </c>
      <c r="E14" s="10">
        <v>12958</v>
      </c>
      <c r="F14" s="125">
        <v>37.958427190157863</v>
      </c>
      <c r="G14" s="9">
        <v>23.057372000000001</v>
      </c>
      <c r="H14" s="13">
        <v>134</v>
      </c>
      <c r="I14" s="20">
        <v>15.825601929296951</v>
      </c>
      <c r="J14" s="9">
        <v>73.322901000000002</v>
      </c>
      <c r="K14" s="139">
        <v>12824</v>
      </c>
      <c r="L14" s="151"/>
      <c r="M14" s="155"/>
      <c r="N14" s="155"/>
      <c r="S14" s="137"/>
    </row>
    <row r="15" spans="1:19" x14ac:dyDescent="0.35">
      <c r="B15" s="138">
        <v>2012</v>
      </c>
      <c r="C15" s="6">
        <v>37.200000000000003</v>
      </c>
      <c r="D15" s="9">
        <v>294</v>
      </c>
      <c r="E15" s="10">
        <v>15811</v>
      </c>
      <c r="F15" s="125">
        <v>68.858659903197307</v>
      </c>
      <c r="G15" s="9">
        <v>120.087678</v>
      </c>
      <c r="H15" s="13">
        <v>999</v>
      </c>
      <c r="I15" s="20">
        <v>15.445649218507848</v>
      </c>
      <c r="J15" s="9">
        <v>174.38247799999999</v>
      </c>
      <c r="K15" s="139">
        <v>14812</v>
      </c>
      <c r="L15" s="151"/>
      <c r="M15" s="155"/>
      <c r="N15" s="155"/>
      <c r="S15" s="137"/>
    </row>
    <row r="16" spans="1:19" x14ac:dyDescent="0.35">
      <c r="B16" s="138">
        <v>2013</v>
      </c>
      <c r="C16" s="6">
        <v>21.8</v>
      </c>
      <c r="D16" s="9">
        <v>119</v>
      </c>
      <c r="E16" s="10">
        <v>10131</v>
      </c>
      <c r="F16" s="125">
        <v>39.129761905550744</v>
      </c>
      <c r="G16" s="9">
        <v>32.920515000000002</v>
      </c>
      <c r="H16" s="13">
        <v>250</v>
      </c>
      <c r="I16" s="20">
        <v>15.141600284422967</v>
      </c>
      <c r="J16" s="9">
        <v>86.180563000000006</v>
      </c>
      <c r="K16" s="139">
        <v>9881</v>
      </c>
      <c r="L16" s="151"/>
      <c r="M16" s="155"/>
      <c r="N16" s="155"/>
      <c r="S16" s="137"/>
    </row>
    <row r="17" spans="2:19" x14ac:dyDescent="0.35">
      <c r="B17" s="138">
        <v>2014</v>
      </c>
      <c r="C17" s="6">
        <v>23.200000000000003</v>
      </c>
      <c r="D17" s="9">
        <v>749</v>
      </c>
      <c r="E17" s="10">
        <v>23280</v>
      </c>
      <c r="F17" s="125">
        <v>33.34593466758232</v>
      </c>
      <c r="G17" s="9">
        <v>343.75210299999998</v>
      </c>
      <c r="H17" s="13">
        <v>2759</v>
      </c>
      <c r="I17" s="20">
        <v>14.60108738020603</v>
      </c>
      <c r="J17" s="9">
        <v>405.66571399999998</v>
      </c>
      <c r="K17" s="139">
        <v>20521</v>
      </c>
      <c r="L17" s="151"/>
      <c r="M17" s="155"/>
      <c r="N17" s="155"/>
      <c r="S17" s="137"/>
    </row>
    <row r="18" spans="2:19" x14ac:dyDescent="0.35">
      <c r="B18" s="138">
        <v>2015</v>
      </c>
      <c r="C18" s="6">
        <v>21.4</v>
      </c>
      <c r="D18" s="9">
        <v>884</v>
      </c>
      <c r="E18" s="10">
        <v>38670</v>
      </c>
      <c r="F18" s="125">
        <v>38.087281830605633</v>
      </c>
      <c r="G18" s="9">
        <v>279.34935300000001</v>
      </c>
      <c r="H18" s="13">
        <v>2172</v>
      </c>
      <c r="I18" s="20">
        <v>13.660722207551132</v>
      </c>
      <c r="J18" s="9">
        <v>605.04227900000001</v>
      </c>
      <c r="K18" s="139">
        <v>36498</v>
      </c>
      <c r="L18" s="151"/>
      <c r="M18" s="155"/>
      <c r="N18" s="155"/>
      <c r="S18" s="137"/>
    </row>
    <row r="19" spans="2:19" x14ac:dyDescent="0.35">
      <c r="B19" s="138">
        <v>2016</v>
      </c>
      <c r="C19" s="6">
        <v>19.900000000000002</v>
      </c>
      <c r="D19" s="9">
        <v>1956</v>
      </c>
      <c r="E19" s="10">
        <v>130923</v>
      </c>
      <c r="F19" s="125">
        <v>38.321547293820792</v>
      </c>
      <c r="G19" s="9">
        <v>394.61377700000003</v>
      </c>
      <c r="H19" s="13">
        <v>2844</v>
      </c>
      <c r="I19" s="20">
        <v>15.255707779935168</v>
      </c>
      <c r="J19" s="9">
        <v>1561.8154420000001</v>
      </c>
      <c r="K19" s="139">
        <v>128079</v>
      </c>
      <c r="L19" s="151"/>
      <c r="M19" s="155"/>
      <c r="N19" s="155"/>
      <c r="S19" s="137"/>
    </row>
    <row r="20" spans="2:19" x14ac:dyDescent="0.35">
      <c r="B20" s="138">
        <v>2017</v>
      </c>
      <c r="C20" s="20">
        <v>28.434138141620497</v>
      </c>
      <c r="D20" s="9">
        <v>3829.1919910000001</v>
      </c>
      <c r="E20" s="10">
        <v>139298</v>
      </c>
      <c r="F20" s="125">
        <v>36.202847585492336</v>
      </c>
      <c r="G20" s="9">
        <v>2040.5657490000001</v>
      </c>
      <c r="H20" s="13">
        <v>14829</v>
      </c>
      <c r="I20" s="20">
        <v>19.571156020005194</v>
      </c>
      <c r="J20" s="9">
        <v>1788.626242</v>
      </c>
      <c r="K20" s="139">
        <v>124469</v>
      </c>
      <c r="L20" s="151"/>
      <c r="M20" s="155"/>
      <c r="N20" s="155"/>
      <c r="S20" s="137"/>
    </row>
    <row r="21" spans="2:19" x14ac:dyDescent="0.35">
      <c r="B21" s="22">
        <v>2018</v>
      </c>
      <c r="C21" s="20">
        <v>41.05035062727768</v>
      </c>
      <c r="D21" s="9">
        <v>10792.949632</v>
      </c>
      <c r="E21" s="10">
        <v>164289</v>
      </c>
      <c r="F21" s="125">
        <v>45.545732309659769</v>
      </c>
      <c r="G21" s="9">
        <v>8450.7269670000005</v>
      </c>
      <c r="H21" s="13">
        <v>50051</v>
      </c>
      <c r="I21" s="20">
        <v>24.831037332286492</v>
      </c>
      <c r="J21" s="9">
        <v>2342.2226649999998</v>
      </c>
      <c r="K21" s="139">
        <v>114238</v>
      </c>
      <c r="L21" s="151"/>
      <c r="M21" s="155"/>
      <c r="N21" s="155"/>
      <c r="S21" s="137"/>
    </row>
    <row r="22" spans="2:19" x14ac:dyDescent="0.35">
      <c r="B22" s="22">
        <v>2019</v>
      </c>
      <c r="C22" s="20">
        <v>27.401223014457905</v>
      </c>
      <c r="D22" s="9">
        <v>9358.1902699999991</v>
      </c>
      <c r="E22" s="10">
        <v>140842</v>
      </c>
      <c r="F22" s="125">
        <v>29.276456157566678</v>
      </c>
      <c r="G22" s="9">
        <v>8279.2352289999999</v>
      </c>
      <c r="H22" s="13">
        <v>68180</v>
      </c>
      <c r="I22" s="20">
        <v>13.011840963260305</v>
      </c>
      <c r="J22" s="9">
        <v>1078.9550409999999</v>
      </c>
      <c r="K22" s="139">
        <v>72662</v>
      </c>
      <c r="L22" s="151"/>
      <c r="M22" s="155"/>
      <c r="N22" s="155"/>
      <c r="S22" s="137"/>
    </row>
    <row r="23" spans="2:19" x14ac:dyDescent="0.35">
      <c r="B23" s="22">
        <v>2020</v>
      </c>
      <c r="C23" s="20">
        <v>38.752400670208495</v>
      </c>
      <c r="D23" s="9">
        <v>2428.4256049999999</v>
      </c>
      <c r="E23" s="10">
        <v>80876</v>
      </c>
      <c r="F23" s="125">
        <v>49.135550363245287</v>
      </c>
      <c r="G23" s="9">
        <v>1517.255007</v>
      </c>
      <c r="H23" s="13">
        <v>9800</v>
      </c>
      <c r="I23" s="20">
        <v>21.46267919020249</v>
      </c>
      <c r="J23" s="9">
        <v>911.17059800000004</v>
      </c>
      <c r="K23" s="139">
        <v>71076</v>
      </c>
      <c r="L23" s="151"/>
      <c r="M23" s="155"/>
      <c r="N23" s="155"/>
      <c r="S23" s="137"/>
    </row>
    <row r="24" spans="2:19" ht="15" thickBot="1" x14ac:dyDescent="0.4">
      <c r="B24" s="133">
        <v>2021</v>
      </c>
      <c r="C24" s="150">
        <v>32.087966908987255</v>
      </c>
      <c r="D24" s="141">
        <v>3055.6608200000001</v>
      </c>
      <c r="E24" s="142">
        <v>90720</v>
      </c>
      <c r="F24" s="136">
        <v>38.762897597695073</v>
      </c>
      <c r="G24" s="141">
        <v>1920.346896</v>
      </c>
      <c r="H24" s="194">
        <v>16201</v>
      </c>
      <c r="I24" s="20">
        <v>20.797536871880464</v>
      </c>
      <c r="J24" s="141">
        <v>1135.313924</v>
      </c>
      <c r="K24" s="143">
        <v>74519</v>
      </c>
      <c r="L24" s="151"/>
      <c r="M24" s="155"/>
      <c r="N24" s="155"/>
    </row>
    <row r="25" spans="2:19" ht="15" thickBot="1" x14ac:dyDescent="0.4">
      <c r="B25" s="81" t="s">
        <v>12</v>
      </c>
      <c r="C25" s="17"/>
      <c r="D25" s="18">
        <v>34218.418317999996</v>
      </c>
      <c r="E25" s="18">
        <v>910831</v>
      </c>
      <c r="F25" s="122"/>
      <c r="G25" s="153">
        <v>23520.68363</v>
      </c>
      <c r="H25" s="195">
        <v>169666</v>
      </c>
      <c r="I25" s="17"/>
      <c r="J25" s="18">
        <v>10698.980756999999</v>
      </c>
      <c r="K25" s="145">
        <v>741165</v>
      </c>
      <c r="L25" s="154"/>
      <c r="M25" s="156"/>
      <c r="N25" s="156"/>
    </row>
    <row r="26" spans="2:19" ht="15" thickBot="1" x14ac:dyDescent="0.4">
      <c r="B26" s="264" t="s">
        <v>13</v>
      </c>
      <c r="C26" s="218">
        <v>32.45153689862115</v>
      </c>
      <c r="D26" s="147">
        <v>2138.6511448749998</v>
      </c>
      <c r="E26" s="147">
        <v>56926.9375</v>
      </c>
      <c r="F26" s="219">
        <v>38.423393487283995</v>
      </c>
      <c r="G26" s="152">
        <v>1470.042726875</v>
      </c>
      <c r="H26" s="197">
        <v>10604.125</v>
      </c>
      <c r="I26" s="218">
        <v>19.323781061194527</v>
      </c>
      <c r="J26" s="147">
        <v>668.68629731249996</v>
      </c>
      <c r="K26" s="148">
        <v>46322.8125</v>
      </c>
    </row>
    <row r="27" spans="2:19" ht="15.65" customHeight="1" x14ac:dyDescent="0.35">
      <c r="B27" s="335" t="s">
        <v>52</v>
      </c>
      <c r="C27" s="335"/>
      <c r="D27" s="335"/>
      <c r="E27" s="335"/>
      <c r="F27" s="335"/>
      <c r="G27" s="335"/>
      <c r="H27" s="335"/>
      <c r="I27" s="335"/>
      <c r="J27" s="335"/>
      <c r="K27" s="335"/>
    </row>
  </sheetData>
  <mergeCells count="16">
    <mergeCell ref="M7:N7"/>
    <mergeCell ref="B27:K27"/>
    <mergeCell ref="B2:K2"/>
    <mergeCell ref="B3:K3"/>
    <mergeCell ref="B4:B8"/>
    <mergeCell ref="C4:E5"/>
    <mergeCell ref="F4:H4"/>
    <mergeCell ref="I4:K4"/>
    <mergeCell ref="F5:H5"/>
    <mergeCell ref="I5:K5"/>
    <mergeCell ref="D6:E6"/>
    <mergeCell ref="G6:H6"/>
    <mergeCell ref="J6:K6"/>
    <mergeCell ref="E7:E8"/>
    <mergeCell ref="H7:H8"/>
    <mergeCell ref="K7:K8"/>
  </mergeCells>
  <pageMargins left="0.70866141732283472" right="0.70866141732283472" top="0.74803149606299213" bottom="0.74803149606299213" header="0.31496062992125984" footer="0.31496062992125984"/>
  <pageSetup paperSize="9" scale="63"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2:N31"/>
  <sheetViews>
    <sheetView zoomScale="90" zoomScaleNormal="90" workbookViewId="0"/>
  </sheetViews>
  <sheetFormatPr defaultRowHeight="14.5" x14ac:dyDescent="0.35"/>
  <cols>
    <col min="2" max="2" width="16.26953125" customWidth="1"/>
    <col min="3" max="11" width="13.54296875" customWidth="1"/>
  </cols>
  <sheetData>
    <row r="2" spans="1:14" ht="22.5" customHeight="1" x14ac:dyDescent="0.35">
      <c r="A2" s="2"/>
      <c r="B2" s="321" t="s">
        <v>107</v>
      </c>
      <c r="C2" s="321"/>
      <c r="D2" s="321"/>
      <c r="E2" s="321"/>
      <c r="F2" s="321"/>
      <c r="G2" s="321"/>
      <c r="H2" s="321"/>
      <c r="I2" s="321"/>
      <c r="J2" s="321"/>
      <c r="K2" s="321"/>
    </row>
    <row r="3" spans="1:14" ht="16.5" customHeight="1" thickBot="1" x14ac:dyDescent="0.4">
      <c r="B3" s="331" t="s">
        <v>0</v>
      </c>
      <c r="C3" s="331"/>
      <c r="D3" s="331"/>
      <c r="E3" s="331"/>
      <c r="F3" s="331"/>
      <c r="G3" s="331"/>
      <c r="H3" s="331"/>
      <c r="I3" s="331"/>
      <c r="J3" s="331"/>
      <c r="K3" s="331"/>
    </row>
    <row r="4" spans="1:14" ht="17.25" customHeight="1" x14ac:dyDescent="0.35">
      <c r="B4" s="299" t="s">
        <v>7</v>
      </c>
      <c r="C4" s="339" t="s">
        <v>101</v>
      </c>
      <c r="D4" s="340"/>
      <c r="E4" s="340"/>
      <c r="F4" s="293" t="s">
        <v>26</v>
      </c>
      <c r="G4" s="294"/>
      <c r="H4" s="295"/>
      <c r="I4" s="294" t="s">
        <v>26</v>
      </c>
      <c r="J4" s="294"/>
      <c r="K4" s="295"/>
    </row>
    <row r="5" spans="1:14" ht="17.25" customHeight="1" thickBot="1" x14ac:dyDescent="0.4">
      <c r="B5" s="300"/>
      <c r="C5" s="341"/>
      <c r="D5" s="307"/>
      <c r="E5" s="307"/>
      <c r="F5" s="328" t="s">
        <v>27</v>
      </c>
      <c r="G5" s="329"/>
      <c r="H5" s="330"/>
      <c r="I5" s="329" t="s">
        <v>28</v>
      </c>
      <c r="J5" s="329"/>
      <c r="K5" s="330"/>
    </row>
    <row r="6" spans="1:14" ht="29.25" customHeight="1" thickBot="1" x14ac:dyDescent="0.4">
      <c r="B6" s="300"/>
      <c r="C6" s="11" t="s">
        <v>5</v>
      </c>
      <c r="D6" s="323" t="s">
        <v>6</v>
      </c>
      <c r="E6" s="323"/>
      <c r="F6" s="171" t="s">
        <v>5</v>
      </c>
      <c r="G6" s="323" t="s">
        <v>6</v>
      </c>
      <c r="H6" s="324"/>
      <c r="I6" s="11" t="s">
        <v>5</v>
      </c>
      <c r="J6" s="323" t="s">
        <v>6</v>
      </c>
      <c r="K6" s="342"/>
    </row>
    <row r="7" spans="1:14" x14ac:dyDescent="0.35">
      <c r="B7" s="300"/>
      <c r="C7" s="27" t="s">
        <v>8</v>
      </c>
      <c r="D7" s="27" t="s">
        <v>9</v>
      </c>
      <c r="E7" s="343" t="s">
        <v>10</v>
      </c>
      <c r="F7" s="120" t="s">
        <v>8</v>
      </c>
      <c r="G7" s="27" t="s">
        <v>9</v>
      </c>
      <c r="H7" s="322" t="s">
        <v>10</v>
      </c>
      <c r="I7" s="27" t="s">
        <v>8</v>
      </c>
      <c r="J7" s="27" t="s">
        <v>9</v>
      </c>
      <c r="K7" s="345" t="s">
        <v>10</v>
      </c>
    </row>
    <row r="8" spans="1:14" ht="15" customHeight="1" thickBot="1" x14ac:dyDescent="0.4">
      <c r="B8" s="301"/>
      <c r="C8" s="8"/>
      <c r="D8" s="27" t="s">
        <v>11</v>
      </c>
      <c r="E8" s="344"/>
      <c r="F8" s="121"/>
      <c r="G8" s="27" t="s">
        <v>11</v>
      </c>
      <c r="H8" s="325"/>
      <c r="I8" s="8"/>
      <c r="J8" s="27" t="s">
        <v>11</v>
      </c>
      <c r="K8" s="346"/>
    </row>
    <row r="9" spans="1:14" x14ac:dyDescent="0.35">
      <c r="B9" s="22">
        <v>2006</v>
      </c>
      <c r="C9" s="189">
        <v>31.8</v>
      </c>
      <c r="D9" s="233">
        <v>136</v>
      </c>
      <c r="E9" s="211">
        <v>4770</v>
      </c>
      <c r="F9" s="234">
        <v>47.379926030350695</v>
      </c>
      <c r="G9" s="233">
        <v>40.894303999999998</v>
      </c>
      <c r="H9" s="235">
        <v>488</v>
      </c>
      <c r="I9" s="234">
        <v>25.111639030593345</v>
      </c>
      <c r="J9" s="233">
        <v>95.602708000000007</v>
      </c>
      <c r="K9" s="235">
        <v>4282</v>
      </c>
      <c r="L9" s="151"/>
      <c r="M9" s="155"/>
      <c r="N9" s="155"/>
    </row>
    <row r="10" spans="1:14" x14ac:dyDescent="0.35">
      <c r="B10" s="22">
        <v>2007</v>
      </c>
      <c r="C10" s="6">
        <v>20.5</v>
      </c>
      <c r="D10" s="9">
        <v>1034</v>
      </c>
      <c r="E10" s="10">
        <v>9567</v>
      </c>
      <c r="F10" s="125">
        <v>44.847629569463251</v>
      </c>
      <c r="G10" s="9">
        <v>81.750958999999995</v>
      </c>
      <c r="H10" s="13">
        <v>266</v>
      </c>
      <c r="I10" s="125">
        <v>18.427728917323055</v>
      </c>
      <c r="J10" s="9">
        <v>952.48181199999999</v>
      </c>
      <c r="K10" s="139">
        <v>9301</v>
      </c>
      <c r="L10" s="151"/>
      <c r="M10" s="155"/>
      <c r="N10" s="155"/>
    </row>
    <row r="11" spans="1:14" x14ac:dyDescent="0.35">
      <c r="B11" s="22">
        <v>2008</v>
      </c>
      <c r="C11" s="20">
        <v>39</v>
      </c>
      <c r="D11" s="9">
        <v>262</v>
      </c>
      <c r="E11" s="10">
        <v>3690</v>
      </c>
      <c r="F11" s="125">
        <v>46.08760362976053</v>
      </c>
      <c r="G11" s="9">
        <v>181.86859899999999</v>
      </c>
      <c r="H11" s="13">
        <v>345</v>
      </c>
      <c r="I11" s="125">
        <v>23.06148942966988</v>
      </c>
      <c r="J11" s="9">
        <v>80.173147</v>
      </c>
      <c r="K11" s="139">
        <v>3345</v>
      </c>
      <c r="L11" s="151"/>
      <c r="M11" s="155"/>
      <c r="N11" s="155"/>
    </row>
    <row r="12" spans="1:14" x14ac:dyDescent="0.35">
      <c r="B12" s="22">
        <v>2009</v>
      </c>
      <c r="C12" s="6">
        <v>27.3</v>
      </c>
      <c r="D12" s="9">
        <v>103</v>
      </c>
      <c r="E12" s="10">
        <v>4580</v>
      </c>
      <c r="F12" s="125">
        <v>37.840582435440396</v>
      </c>
      <c r="G12" s="9">
        <v>13.689639</v>
      </c>
      <c r="H12" s="13">
        <v>152</v>
      </c>
      <c r="I12" s="125">
        <v>25.705295878498447</v>
      </c>
      <c r="J12" s="9">
        <v>88.900244000000001</v>
      </c>
      <c r="K12" s="139">
        <v>4428</v>
      </c>
      <c r="L12" s="151"/>
      <c r="M12" s="155"/>
      <c r="N12" s="155"/>
    </row>
    <row r="13" spans="1:14" x14ac:dyDescent="0.35">
      <c r="B13" s="22">
        <v>2010</v>
      </c>
      <c r="C13" s="6">
        <v>25.6</v>
      </c>
      <c r="D13" s="9">
        <v>128</v>
      </c>
      <c r="E13" s="10">
        <v>3781</v>
      </c>
      <c r="F13" s="125">
        <v>25.615066820231426</v>
      </c>
      <c r="G13" s="9">
        <v>66.982378999999995</v>
      </c>
      <c r="H13" s="13">
        <v>87</v>
      </c>
      <c r="I13" s="125">
        <v>25.673504428255324</v>
      </c>
      <c r="J13" s="9">
        <v>61.284173000000003</v>
      </c>
      <c r="K13" s="139">
        <v>3694</v>
      </c>
      <c r="L13" s="151"/>
      <c r="M13" s="155"/>
      <c r="N13" s="155"/>
    </row>
    <row r="14" spans="1:14" x14ac:dyDescent="0.35">
      <c r="B14" s="22">
        <v>2011</v>
      </c>
      <c r="C14" s="6">
        <v>24.5</v>
      </c>
      <c r="D14" s="9">
        <v>180</v>
      </c>
      <c r="E14" s="10">
        <v>4658</v>
      </c>
      <c r="F14" s="125">
        <v>32.59980117552697</v>
      </c>
      <c r="G14" s="9">
        <v>73.850442999999999</v>
      </c>
      <c r="H14" s="13">
        <v>336</v>
      </c>
      <c r="I14" s="125">
        <v>18.839645982913268</v>
      </c>
      <c r="J14" s="9">
        <v>105.957185</v>
      </c>
      <c r="K14" s="139">
        <v>4322</v>
      </c>
      <c r="L14" s="151"/>
      <c r="M14" s="155"/>
      <c r="N14" s="155"/>
    </row>
    <row r="15" spans="1:14" x14ac:dyDescent="0.35">
      <c r="B15" s="22">
        <v>2012</v>
      </c>
      <c r="C15" s="6">
        <v>27.6</v>
      </c>
      <c r="D15" s="9">
        <v>971</v>
      </c>
      <c r="E15" s="10">
        <v>10332</v>
      </c>
      <c r="F15" s="125">
        <v>46.091072206732854</v>
      </c>
      <c r="G15" s="9">
        <v>353.90025600000001</v>
      </c>
      <c r="H15" s="13">
        <v>1016</v>
      </c>
      <c r="I15" s="125">
        <v>16.981138101582381</v>
      </c>
      <c r="J15" s="9">
        <v>617.41564700000004</v>
      </c>
      <c r="K15" s="139">
        <v>9316</v>
      </c>
      <c r="L15" s="151"/>
      <c r="M15" s="155"/>
      <c r="N15" s="155"/>
    </row>
    <row r="16" spans="1:14" x14ac:dyDescent="0.35">
      <c r="B16" s="22">
        <v>2013</v>
      </c>
      <c r="C16" s="6">
        <v>24.6</v>
      </c>
      <c r="D16" s="9">
        <v>335</v>
      </c>
      <c r="E16" s="10">
        <v>5486</v>
      </c>
      <c r="F16" s="125">
        <v>38.982083549000684</v>
      </c>
      <c r="G16" s="9">
        <v>143.45276200000001</v>
      </c>
      <c r="H16" s="13">
        <v>323</v>
      </c>
      <c r="I16" s="125">
        <v>13.744525847687633</v>
      </c>
      <c r="J16" s="9">
        <v>191.53032400000001</v>
      </c>
      <c r="K16" s="139">
        <v>5163</v>
      </c>
      <c r="L16" s="151"/>
      <c r="M16" s="155"/>
      <c r="N16" s="155"/>
    </row>
    <row r="17" spans="2:14" x14ac:dyDescent="0.35">
      <c r="B17" s="22">
        <v>2014</v>
      </c>
      <c r="C17" s="6">
        <v>22.3</v>
      </c>
      <c r="D17" s="9">
        <v>3400</v>
      </c>
      <c r="E17" s="10">
        <v>23349</v>
      </c>
      <c r="F17" s="125">
        <v>30.49417293664068</v>
      </c>
      <c r="G17" s="9">
        <v>1338.5985820000001</v>
      </c>
      <c r="H17" s="13">
        <v>3776</v>
      </c>
      <c r="I17" s="125">
        <v>16.917322550589052</v>
      </c>
      <c r="J17" s="9">
        <v>2061.6617179999998</v>
      </c>
      <c r="K17" s="139">
        <v>19573</v>
      </c>
      <c r="L17" s="151"/>
      <c r="M17" s="155"/>
      <c r="N17" s="155"/>
    </row>
    <row r="18" spans="2:14" x14ac:dyDescent="0.35">
      <c r="B18" s="22">
        <v>2015</v>
      </c>
      <c r="C18" s="20">
        <v>20</v>
      </c>
      <c r="D18" s="9">
        <v>4216</v>
      </c>
      <c r="E18" s="10">
        <v>38397</v>
      </c>
      <c r="F18" s="125">
        <v>28.966348270691011</v>
      </c>
      <c r="G18" s="9">
        <v>1395.984461</v>
      </c>
      <c r="H18" s="13">
        <v>3528</v>
      </c>
      <c r="I18" s="125">
        <v>15.627701279464965</v>
      </c>
      <c r="J18" s="9">
        <v>2820.4049249999998</v>
      </c>
      <c r="K18" s="139">
        <v>34869</v>
      </c>
      <c r="L18" s="151"/>
      <c r="M18" s="155"/>
      <c r="N18" s="155"/>
    </row>
    <row r="19" spans="2:14" x14ac:dyDescent="0.35">
      <c r="B19" s="22">
        <v>2016</v>
      </c>
      <c r="C19" s="6">
        <v>24.7</v>
      </c>
      <c r="D19" s="9">
        <v>5601</v>
      </c>
      <c r="E19" s="10">
        <v>47736</v>
      </c>
      <c r="F19" s="125">
        <v>36.29151817423454</v>
      </c>
      <c r="G19" s="9">
        <v>2542.4254559999999</v>
      </c>
      <c r="H19" s="13">
        <v>3384</v>
      </c>
      <c r="I19" s="125">
        <v>15.111202877539728</v>
      </c>
      <c r="J19" s="9">
        <v>3058.403448</v>
      </c>
      <c r="K19" s="139">
        <v>44352</v>
      </c>
      <c r="L19" s="151"/>
      <c r="M19" s="155"/>
      <c r="N19" s="155"/>
    </row>
    <row r="20" spans="2:14" x14ac:dyDescent="0.35">
      <c r="B20" s="22">
        <v>2017</v>
      </c>
      <c r="C20" s="20">
        <v>25.790269679482318</v>
      </c>
      <c r="D20" s="9">
        <v>29181.541717</v>
      </c>
      <c r="E20" s="10">
        <v>121238</v>
      </c>
      <c r="F20" s="125">
        <v>32.964207814780735</v>
      </c>
      <c r="G20" s="9">
        <v>15273.268110000001</v>
      </c>
      <c r="H20" s="13">
        <v>17816</v>
      </c>
      <c r="I20" s="125">
        <v>17.912262412655153</v>
      </c>
      <c r="J20" s="9">
        <v>13908.273606999999</v>
      </c>
      <c r="K20" s="139">
        <v>103422</v>
      </c>
      <c r="L20" s="151"/>
      <c r="M20" s="155"/>
      <c r="N20" s="155"/>
    </row>
    <row r="21" spans="2:14" x14ac:dyDescent="0.35">
      <c r="B21" s="22">
        <v>2018</v>
      </c>
      <c r="C21" s="20">
        <v>28.413463796996592</v>
      </c>
      <c r="D21" s="9">
        <v>56429.849585999997</v>
      </c>
      <c r="E21" s="10">
        <v>184413</v>
      </c>
      <c r="F21" s="125">
        <v>33.247610339523234</v>
      </c>
      <c r="G21" s="9">
        <v>38507.834010999999</v>
      </c>
      <c r="H21" s="13">
        <v>54967</v>
      </c>
      <c r="I21" s="20">
        <v>18.026657030455198</v>
      </c>
      <c r="J21" s="9">
        <v>17922.015575000001</v>
      </c>
      <c r="K21" s="139">
        <v>129446</v>
      </c>
      <c r="L21" s="151"/>
      <c r="M21" s="155"/>
      <c r="N21" s="155"/>
    </row>
    <row r="22" spans="2:14" x14ac:dyDescent="0.35">
      <c r="B22" s="22">
        <v>2019</v>
      </c>
      <c r="C22" s="20">
        <v>27.901102562638702</v>
      </c>
      <c r="D22" s="9">
        <v>17916.506062</v>
      </c>
      <c r="E22" s="10">
        <v>78585</v>
      </c>
      <c r="F22" s="125">
        <v>33.431913204361209</v>
      </c>
      <c r="G22" s="9">
        <v>11953.414231999999</v>
      </c>
      <c r="H22" s="13">
        <v>21396</v>
      </c>
      <c r="I22" s="20">
        <v>16.814224727443111</v>
      </c>
      <c r="J22" s="9">
        <v>5963.0918300000003</v>
      </c>
      <c r="K22" s="139">
        <v>57189</v>
      </c>
      <c r="L22" s="151"/>
      <c r="M22" s="155"/>
      <c r="N22" s="155"/>
    </row>
    <row r="23" spans="2:14" x14ac:dyDescent="0.35">
      <c r="B23" s="22">
        <v>2020</v>
      </c>
      <c r="C23" s="20">
        <v>32.11307355563649</v>
      </c>
      <c r="D23" s="9">
        <v>17185.510187</v>
      </c>
      <c r="E23" s="10">
        <v>64565</v>
      </c>
      <c r="F23" s="125">
        <v>36.338252490270058</v>
      </c>
      <c r="G23" s="9">
        <v>11739.072117</v>
      </c>
      <c r="H23" s="13">
        <v>15519</v>
      </c>
      <c r="I23" s="20">
        <v>23.006262905553857</v>
      </c>
      <c r="J23" s="9">
        <v>5446.4380700000002</v>
      </c>
      <c r="K23" s="139">
        <v>49046</v>
      </c>
      <c r="L23" s="151"/>
      <c r="M23" s="155"/>
      <c r="N23" s="155"/>
    </row>
    <row r="24" spans="2:14" ht="15" thickBot="1" x14ac:dyDescent="0.4">
      <c r="B24" s="22">
        <v>2021</v>
      </c>
      <c r="C24" s="150">
        <v>27.952056874111108</v>
      </c>
      <c r="D24" s="141">
        <v>10508.933634000001</v>
      </c>
      <c r="E24" s="142">
        <v>57104</v>
      </c>
      <c r="F24" s="136">
        <v>32.071176803513524</v>
      </c>
      <c r="G24" s="141">
        <v>6156.3005579999999</v>
      </c>
      <c r="H24" s="194">
        <v>11730</v>
      </c>
      <c r="I24" s="20">
        <v>22.126033895130178</v>
      </c>
      <c r="J24" s="141">
        <v>4352.6330760000001</v>
      </c>
      <c r="K24" s="143">
        <v>45374</v>
      </c>
      <c r="L24" s="151"/>
      <c r="M24" s="155"/>
      <c r="N24" s="155"/>
    </row>
    <row r="25" spans="2:14" ht="15" thickBot="1" x14ac:dyDescent="0.4">
      <c r="B25" s="81" t="s">
        <v>12</v>
      </c>
      <c r="C25" s="17"/>
      <c r="D25" s="18">
        <v>147588.34118599998</v>
      </c>
      <c r="E25" s="18">
        <v>662251</v>
      </c>
      <c r="F25" s="122"/>
      <c r="G25" s="153">
        <v>89863.28686800001</v>
      </c>
      <c r="H25" s="195">
        <v>135129</v>
      </c>
      <c r="I25" s="17"/>
      <c r="J25" s="18">
        <v>57726.267488999991</v>
      </c>
      <c r="K25" s="145">
        <v>527122</v>
      </c>
      <c r="L25" s="154"/>
      <c r="M25" s="156"/>
      <c r="N25" s="156"/>
    </row>
    <row r="26" spans="2:14" ht="15" thickBot="1" x14ac:dyDescent="0.4">
      <c r="B26" s="87" t="s">
        <v>13</v>
      </c>
      <c r="C26" s="218">
        <v>27.652910945268538</v>
      </c>
      <c r="D26" s="147">
        <v>9224.2713241249985</v>
      </c>
      <c r="E26" s="147">
        <v>41390.6875</v>
      </c>
      <c r="F26" s="219">
        <v>33.62288149639766</v>
      </c>
      <c r="G26" s="152">
        <v>5616.4554292500006</v>
      </c>
      <c r="H26" s="197">
        <v>8445.5625</v>
      </c>
      <c r="I26" s="218">
        <v>18.362870191201814</v>
      </c>
      <c r="J26" s="147">
        <v>3607.8917180624994</v>
      </c>
      <c r="K26" s="148">
        <v>32945.125</v>
      </c>
    </row>
    <row r="27" spans="2:14" x14ac:dyDescent="0.35">
      <c r="B27" s="292" t="s">
        <v>52</v>
      </c>
      <c r="C27" s="292"/>
      <c r="D27" s="292"/>
      <c r="E27" s="292"/>
      <c r="F27" s="292"/>
      <c r="G27" s="292"/>
      <c r="H27" s="292"/>
      <c r="I27" s="292"/>
      <c r="J27" s="292"/>
      <c r="K27" s="292"/>
    </row>
    <row r="28" spans="2:14" ht="15.5" x14ac:dyDescent="0.35">
      <c r="B28" s="7"/>
    </row>
    <row r="29" spans="2:14" x14ac:dyDescent="0.35">
      <c r="F29" s="257"/>
      <c r="G29" s="208"/>
    </row>
    <row r="30" spans="2:14" x14ac:dyDescent="0.35">
      <c r="D30" s="262"/>
      <c r="F30" s="257"/>
      <c r="G30" s="262"/>
    </row>
    <row r="31" spans="2:14" x14ac:dyDescent="0.35">
      <c r="F31" s="257"/>
      <c r="G31" s="208"/>
    </row>
  </sheetData>
  <mergeCells count="15">
    <mergeCell ref="B27:K27"/>
    <mergeCell ref="B2:K2"/>
    <mergeCell ref="B3:K3"/>
    <mergeCell ref="B4:B8"/>
    <mergeCell ref="C4:E5"/>
    <mergeCell ref="F4:H4"/>
    <mergeCell ref="I4:K4"/>
    <mergeCell ref="F5:H5"/>
    <mergeCell ref="I5:K5"/>
    <mergeCell ref="D6:E6"/>
    <mergeCell ref="G6:H6"/>
    <mergeCell ref="J6:K6"/>
    <mergeCell ref="E7:E8"/>
    <mergeCell ref="H7:H8"/>
    <mergeCell ref="K7:K8"/>
  </mergeCells>
  <pageMargins left="0.70866141732283472" right="0.70866141732283472" top="0.74803149606299213" bottom="0.74803149606299213" header="0.31496062992125984" footer="0.31496062992125984"/>
  <pageSetup paperSize="9" scale="63"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G12"/>
  <sheetViews>
    <sheetView zoomScale="90" zoomScaleNormal="90" workbookViewId="0"/>
  </sheetViews>
  <sheetFormatPr defaultRowHeight="14.5" x14ac:dyDescent="0.35"/>
  <cols>
    <col min="2" max="4" width="16.1796875" customWidth="1"/>
    <col min="5" max="5" width="18" customWidth="1"/>
    <col min="6" max="6" width="16.1796875" customWidth="1"/>
    <col min="7" max="9" width="12" customWidth="1"/>
    <col min="10" max="10" width="19.7265625" customWidth="1"/>
  </cols>
  <sheetData>
    <row r="1" spans="1:7" ht="22.5" customHeight="1" x14ac:dyDescent="0.35">
      <c r="A1" s="2"/>
      <c r="B1" s="26" t="s">
        <v>106</v>
      </c>
      <c r="C1" s="82"/>
      <c r="D1" s="26"/>
      <c r="E1" s="82"/>
      <c r="F1" s="82"/>
      <c r="G1" s="82"/>
    </row>
    <row r="2" spans="1:7" ht="16.5" customHeight="1" thickBot="1" x14ac:dyDescent="0.4">
      <c r="B2" s="34" t="s">
        <v>18</v>
      </c>
      <c r="C2" s="25"/>
      <c r="D2" s="33"/>
      <c r="E2" s="25"/>
      <c r="F2" s="25"/>
      <c r="G2" s="25"/>
    </row>
    <row r="3" spans="1:7" ht="23.25" customHeight="1" x14ac:dyDescent="0.35">
      <c r="B3" s="347" t="s">
        <v>99</v>
      </c>
      <c r="C3" s="294" t="s">
        <v>1</v>
      </c>
      <c r="D3" s="293" t="s">
        <v>119</v>
      </c>
      <c r="E3" s="295" t="s">
        <v>71</v>
      </c>
      <c r="F3" s="294" t="s">
        <v>72</v>
      </c>
      <c r="G3" s="295" t="s">
        <v>70</v>
      </c>
    </row>
    <row r="4" spans="1:7" ht="15" thickBot="1" x14ac:dyDescent="0.4">
      <c r="B4" s="348"/>
      <c r="C4" s="307"/>
      <c r="D4" s="341"/>
      <c r="E4" s="308"/>
      <c r="F4" s="307"/>
      <c r="G4" s="308"/>
    </row>
    <row r="5" spans="1:7" x14ac:dyDescent="0.35">
      <c r="B5" s="221" t="s">
        <v>32</v>
      </c>
      <c r="C5" s="222">
        <v>50.377799706506352</v>
      </c>
      <c r="D5" s="223">
        <v>58.613177888798838</v>
      </c>
      <c r="E5" s="224">
        <v>43.995161559475484</v>
      </c>
      <c r="F5" s="225">
        <v>51.532039680741327</v>
      </c>
      <c r="G5" s="224">
        <v>47.770319586892846</v>
      </c>
    </row>
    <row r="6" spans="1:7" x14ac:dyDescent="0.35">
      <c r="B6" s="221" t="s">
        <v>33</v>
      </c>
      <c r="C6" s="222">
        <v>43.043631597357987</v>
      </c>
      <c r="D6" s="223">
        <v>52.112339815572085</v>
      </c>
      <c r="E6" s="224">
        <v>34.612279762952461</v>
      </c>
      <c r="F6" s="225">
        <v>42.125557499398099</v>
      </c>
      <c r="G6" s="224">
        <v>45.599482318432422</v>
      </c>
    </row>
    <row r="7" spans="1:7" x14ac:dyDescent="0.35">
      <c r="B7" s="221" t="s">
        <v>34</v>
      </c>
      <c r="C7" s="222">
        <v>41.046285706044003</v>
      </c>
      <c r="D7" s="223">
        <v>47.577683672525453</v>
      </c>
      <c r="E7" s="224">
        <v>32.803450389578046</v>
      </c>
      <c r="F7" s="225">
        <v>38.158553337228597</v>
      </c>
      <c r="G7" s="224">
        <v>51.151749076232178</v>
      </c>
    </row>
    <row r="8" spans="1:7" x14ac:dyDescent="0.35">
      <c r="B8" s="221" t="s">
        <v>35</v>
      </c>
      <c r="C8" s="222">
        <v>37.160559363691206</v>
      </c>
      <c r="D8" s="223">
        <v>43.245149066194763</v>
      </c>
      <c r="E8" s="224">
        <v>29.370420645227323</v>
      </c>
      <c r="F8" s="225">
        <v>34.093119326585388</v>
      </c>
      <c r="G8" s="224">
        <v>50.639173030720471</v>
      </c>
    </row>
    <row r="9" spans="1:7" x14ac:dyDescent="0.35">
      <c r="B9" s="221" t="s">
        <v>36</v>
      </c>
      <c r="C9" s="222">
        <v>36.383865222179608</v>
      </c>
      <c r="D9" s="223">
        <v>42.326487082372914</v>
      </c>
      <c r="E9" s="224">
        <v>26.736357505171103</v>
      </c>
      <c r="F9" s="225">
        <v>33.795903833278594</v>
      </c>
      <c r="G9" s="224">
        <v>48.102149343877024</v>
      </c>
    </row>
    <row r="10" spans="1:7" x14ac:dyDescent="0.35">
      <c r="B10" s="221" t="s">
        <v>37</v>
      </c>
      <c r="C10" s="222">
        <v>34.283757327271616</v>
      </c>
      <c r="D10" s="223">
        <v>40.001924403647557</v>
      </c>
      <c r="E10" s="224">
        <v>25.360171889100258</v>
      </c>
      <c r="F10" s="225">
        <v>31.957765161129249</v>
      </c>
      <c r="G10" s="224">
        <v>45.251520416637362</v>
      </c>
    </row>
    <row r="11" spans="1:7" ht="15" thickBot="1" x14ac:dyDescent="0.4">
      <c r="B11" s="226" t="s">
        <v>38</v>
      </c>
      <c r="C11" s="227">
        <v>29.443764513202463</v>
      </c>
      <c r="D11" s="228">
        <v>34.883973538379117</v>
      </c>
      <c r="E11" s="229">
        <v>21.978307504911168</v>
      </c>
      <c r="F11" s="230">
        <v>28.158829081896464</v>
      </c>
      <c r="G11" s="229">
        <v>34.851092613295201</v>
      </c>
    </row>
    <row r="12" spans="1:7" ht="56.25" customHeight="1" x14ac:dyDescent="0.35">
      <c r="B12" s="302" t="s">
        <v>131</v>
      </c>
      <c r="C12" s="302"/>
      <c r="D12" s="302"/>
      <c r="E12" s="302"/>
      <c r="F12" s="302"/>
      <c r="G12" s="302"/>
    </row>
  </sheetData>
  <mergeCells count="7">
    <mergeCell ref="B12:G12"/>
    <mergeCell ref="G3:G4"/>
    <mergeCell ref="B3:B4"/>
    <mergeCell ref="C3:C4"/>
    <mergeCell ref="D3:D4"/>
    <mergeCell ref="E3:E4"/>
    <mergeCell ref="F3:F4"/>
  </mergeCells>
  <pageMargins left="0.70866141732283472" right="0.70866141732283472" top="0.74803149606299213" bottom="0.74803149606299213" header="0.31496062992125984" footer="0.31496062992125984"/>
  <pageSetup paperSize="9" scale="9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M12"/>
  <sheetViews>
    <sheetView zoomScale="90" zoomScaleNormal="90" workbookViewId="0">
      <selection activeCell="B12" sqref="B12:G12"/>
    </sheetView>
  </sheetViews>
  <sheetFormatPr defaultRowHeight="14.5" x14ac:dyDescent="0.35"/>
  <cols>
    <col min="2" max="4" width="16.1796875" customWidth="1"/>
    <col min="5" max="5" width="18" customWidth="1"/>
    <col min="6" max="6" width="16.1796875" customWidth="1"/>
    <col min="7" max="9" width="12" customWidth="1"/>
    <col min="10" max="10" width="19.7265625" customWidth="1"/>
  </cols>
  <sheetData>
    <row r="1" spans="2:13" s="2" customFormat="1" ht="22.5" customHeight="1" x14ac:dyDescent="0.35">
      <c r="B1" s="165" t="s">
        <v>105</v>
      </c>
      <c r="C1" s="1"/>
      <c r="D1" s="164"/>
      <c r="E1" s="1"/>
      <c r="F1" s="1"/>
      <c r="G1" s="1"/>
    </row>
    <row r="2" spans="2:13" ht="16.5" customHeight="1" thickBot="1" x14ac:dyDescent="0.4">
      <c r="D2" s="118" t="s">
        <v>18</v>
      </c>
    </row>
    <row r="3" spans="2:13" ht="23.25" customHeight="1" x14ac:dyDescent="0.35">
      <c r="B3" s="347" t="s">
        <v>142</v>
      </c>
      <c r="C3" s="294" t="s">
        <v>1</v>
      </c>
      <c r="D3" s="293" t="s">
        <v>119</v>
      </c>
      <c r="E3" s="295" t="s">
        <v>71</v>
      </c>
      <c r="F3" s="294" t="s">
        <v>72</v>
      </c>
      <c r="G3" s="295" t="s">
        <v>70</v>
      </c>
    </row>
    <row r="4" spans="2:13" ht="15" thickBot="1" x14ac:dyDescent="0.4">
      <c r="B4" s="348"/>
      <c r="C4" s="307"/>
      <c r="D4" s="341"/>
      <c r="E4" s="308"/>
      <c r="F4" s="307"/>
      <c r="G4" s="308"/>
    </row>
    <row r="5" spans="2:13" x14ac:dyDescent="0.35">
      <c r="B5" s="221" t="s">
        <v>32</v>
      </c>
      <c r="C5" s="222">
        <v>59.80626883725548</v>
      </c>
      <c r="D5" s="223">
        <v>72.721754828936042</v>
      </c>
      <c r="E5" s="224">
        <v>52.149818411529935</v>
      </c>
      <c r="F5" s="225">
        <v>58.080503127387828</v>
      </c>
      <c r="G5" s="224">
        <v>64.264702191289899</v>
      </c>
      <c r="I5" s="202"/>
      <c r="J5" s="163"/>
      <c r="K5" s="163"/>
      <c r="L5" s="163"/>
      <c r="M5" s="163"/>
    </row>
    <row r="6" spans="2:13" x14ac:dyDescent="0.35">
      <c r="B6" s="221" t="s">
        <v>33</v>
      </c>
      <c r="C6" s="222">
        <v>51.793581572845383</v>
      </c>
      <c r="D6" s="223">
        <v>62.093141280775313</v>
      </c>
      <c r="E6" s="224">
        <v>43.969725469756227</v>
      </c>
      <c r="F6" s="225">
        <v>49.94780939062565</v>
      </c>
      <c r="G6" s="224">
        <v>57.057623139802352</v>
      </c>
      <c r="I6" s="163"/>
      <c r="J6" s="163"/>
      <c r="K6" s="163"/>
      <c r="L6" s="163"/>
      <c r="M6" s="163"/>
    </row>
    <row r="7" spans="2:13" x14ac:dyDescent="0.35">
      <c r="B7" s="221" t="s">
        <v>34</v>
      </c>
      <c r="C7" s="222">
        <v>53.944199994311695</v>
      </c>
      <c r="D7" s="223">
        <v>66.078194243852465</v>
      </c>
      <c r="E7" s="224">
        <v>44.291902028131489</v>
      </c>
      <c r="F7" s="225">
        <v>50.511151573037615</v>
      </c>
      <c r="G7" s="224">
        <v>63.482203158835659</v>
      </c>
      <c r="I7" s="163"/>
      <c r="J7" s="163"/>
      <c r="K7" s="163"/>
      <c r="L7" s="163"/>
      <c r="M7" s="163"/>
    </row>
    <row r="8" spans="2:13" x14ac:dyDescent="0.35">
      <c r="B8" s="221" t="s">
        <v>35</v>
      </c>
      <c r="C8" s="222">
        <v>50.609582949357801</v>
      </c>
      <c r="D8" s="223">
        <v>60.798094093377905</v>
      </c>
      <c r="E8" s="224">
        <v>41.57584733893794</v>
      </c>
      <c r="F8" s="225">
        <v>46.608878048238644</v>
      </c>
      <c r="G8" s="224">
        <v>63.563263388044334</v>
      </c>
      <c r="I8" s="163"/>
      <c r="J8" s="163"/>
      <c r="K8" s="163"/>
      <c r="L8" s="163"/>
      <c r="M8" s="163"/>
    </row>
    <row r="9" spans="2:13" x14ac:dyDescent="0.35">
      <c r="B9" s="221" t="s">
        <v>36</v>
      </c>
      <c r="C9" s="222">
        <v>44.039274342441914</v>
      </c>
      <c r="D9" s="223">
        <v>51.840068308357836</v>
      </c>
      <c r="E9" s="224">
        <v>34.980373927781841</v>
      </c>
      <c r="F9" s="225">
        <v>40.531941740508017</v>
      </c>
      <c r="G9" s="224">
        <v>55.806200820279628</v>
      </c>
      <c r="I9" s="163"/>
      <c r="J9" s="163"/>
      <c r="K9" s="163"/>
      <c r="L9" s="163"/>
      <c r="M9" s="163"/>
    </row>
    <row r="10" spans="2:13" x14ac:dyDescent="0.35">
      <c r="B10" s="221" t="s">
        <v>37</v>
      </c>
      <c r="C10" s="222">
        <v>43.173849210085756</v>
      </c>
      <c r="D10" s="223">
        <v>52.016052844347705</v>
      </c>
      <c r="E10" s="224">
        <v>33.688114998238952</v>
      </c>
      <c r="F10" s="225">
        <v>39.990139805100611</v>
      </c>
      <c r="G10" s="224">
        <v>54.427937052226326</v>
      </c>
      <c r="I10" s="163"/>
      <c r="J10" s="163"/>
      <c r="K10" s="163"/>
      <c r="L10" s="163"/>
      <c r="M10" s="163"/>
    </row>
    <row r="11" spans="2:13" ht="15" thickBot="1" x14ac:dyDescent="0.4">
      <c r="B11" s="226" t="s">
        <v>38</v>
      </c>
      <c r="C11" s="227">
        <v>34.583621337092268</v>
      </c>
      <c r="D11" s="228">
        <v>42.056391248093547</v>
      </c>
      <c r="E11" s="229">
        <v>26.923959552231764</v>
      </c>
      <c r="F11" s="230">
        <v>32.384204349361553</v>
      </c>
      <c r="G11" s="229">
        <v>43.480238000255866</v>
      </c>
      <c r="I11" s="163"/>
      <c r="J11" s="163"/>
      <c r="K11" s="163"/>
      <c r="L11" s="163"/>
      <c r="M11" s="163"/>
    </row>
    <row r="12" spans="2:13" ht="52.5" customHeight="1" x14ac:dyDescent="0.35">
      <c r="B12" s="302" t="s">
        <v>131</v>
      </c>
      <c r="C12" s="302"/>
      <c r="D12" s="302"/>
      <c r="E12" s="302"/>
      <c r="F12" s="302"/>
      <c r="G12" s="302"/>
    </row>
  </sheetData>
  <mergeCells count="7">
    <mergeCell ref="B12:G12"/>
    <mergeCell ref="G3:G4"/>
    <mergeCell ref="B3:B4"/>
    <mergeCell ref="C3:C4"/>
    <mergeCell ref="D3:D4"/>
    <mergeCell ref="E3:E4"/>
    <mergeCell ref="F3:F4"/>
  </mergeCells>
  <pageMargins left="0.70866141732283472" right="0.70866141732283472" top="0.74803149606299213" bottom="0.74803149606299213" header="0.31496062992125984" footer="0.31496062992125984"/>
  <pageSetup paperSize="9" scale="92"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H32"/>
  <sheetViews>
    <sheetView zoomScale="90" zoomScaleNormal="90" workbookViewId="0"/>
  </sheetViews>
  <sheetFormatPr defaultRowHeight="14.5" x14ac:dyDescent="0.35"/>
  <cols>
    <col min="1" max="1" width="9.1796875" customWidth="1"/>
    <col min="2" max="4" width="16.1796875" customWidth="1"/>
    <col min="5" max="5" width="18" customWidth="1"/>
    <col min="6" max="6" width="16.1796875" customWidth="1"/>
    <col min="7" max="8" width="12" customWidth="1"/>
  </cols>
  <sheetData>
    <row r="1" spans="1:8" ht="22.5" customHeight="1" x14ac:dyDescent="0.35">
      <c r="B1" s="40" t="s">
        <v>143</v>
      </c>
      <c r="C1" s="58"/>
      <c r="D1" s="40"/>
      <c r="E1" s="58"/>
      <c r="F1" s="58"/>
    </row>
    <row r="2" spans="1:8" ht="15" thickBot="1" x14ac:dyDescent="0.4">
      <c r="B2" s="34" t="s">
        <v>51</v>
      </c>
      <c r="C2" s="25"/>
      <c r="D2" s="116"/>
      <c r="E2" s="25"/>
      <c r="F2" s="25"/>
    </row>
    <row r="3" spans="1:8" ht="24" customHeight="1" thickBot="1" x14ac:dyDescent="0.4">
      <c r="B3" s="304" t="s">
        <v>39</v>
      </c>
      <c r="C3" s="351" t="s">
        <v>15</v>
      </c>
      <c r="D3" s="352"/>
      <c r="E3" s="353" t="s">
        <v>40</v>
      </c>
      <c r="F3" s="352"/>
    </row>
    <row r="4" spans="1:8" x14ac:dyDescent="0.35">
      <c r="B4" s="305"/>
      <c r="C4" s="199" t="s">
        <v>41</v>
      </c>
      <c r="D4" s="84" t="s">
        <v>41</v>
      </c>
      <c r="E4" s="83" t="s">
        <v>41</v>
      </c>
      <c r="F4" s="84" t="s">
        <v>41</v>
      </c>
    </row>
    <row r="5" spans="1:8" ht="15" thickBot="1" x14ac:dyDescent="0.4">
      <c r="B5" s="306"/>
      <c r="C5" s="204" t="s">
        <v>121</v>
      </c>
      <c r="D5" s="86" t="s">
        <v>122</v>
      </c>
      <c r="E5" s="85" t="s">
        <v>42</v>
      </c>
      <c r="F5" s="86" t="s">
        <v>43</v>
      </c>
    </row>
    <row r="6" spans="1:8" x14ac:dyDescent="0.35">
      <c r="B6" s="22">
        <v>2011</v>
      </c>
      <c r="C6" s="125">
        <v>29.036952066815473</v>
      </c>
      <c r="D6" s="52">
        <v>44.878281953706853</v>
      </c>
      <c r="E6" s="125">
        <v>65.400000000000006</v>
      </c>
      <c r="F6" s="52">
        <v>13.408628586749309</v>
      </c>
      <c r="G6" s="151"/>
      <c r="H6" s="155"/>
    </row>
    <row r="7" spans="1:8" x14ac:dyDescent="0.35">
      <c r="A7" s="9"/>
      <c r="B7" s="22">
        <v>2012</v>
      </c>
      <c r="C7" s="125">
        <v>28.720156507682052</v>
      </c>
      <c r="D7" s="52">
        <v>47.818321795239292</v>
      </c>
      <c r="E7" s="125">
        <v>66.8</v>
      </c>
      <c r="F7" s="52">
        <v>12.104124682851422</v>
      </c>
      <c r="G7" s="151"/>
      <c r="H7" s="155"/>
    </row>
    <row r="8" spans="1:8" x14ac:dyDescent="0.35">
      <c r="A8" s="9"/>
      <c r="B8" s="22">
        <v>2013</v>
      </c>
      <c r="C8" s="125">
        <v>24.040671394952057</v>
      </c>
      <c r="D8" s="52">
        <v>53.127782299174783</v>
      </c>
      <c r="E8" s="125">
        <v>50.3</v>
      </c>
      <c r="F8" s="52">
        <v>11.657310471904109</v>
      </c>
      <c r="G8" s="151"/>
      <c r="H8" s="155"/>
    </row>
    <row r="9" spans="1:8" x14ac:dyDescent="0.35">
      <c r="A9" s="9"/>
      <c r="B9" s="22">
        <v>2014</v>
      </c>
      <c r="C9" s="125">
        <v>21.030908437450833</v>
      </c>
      <c r="D9" s="52">
        <v>58.778098663622821</v>
      </c>
      <c r="E9" s="125">
        <v>51.5</v>
      </c>
      <c r="F9" s="52">
        <v>14.550942828570395</v>
      </c>
      <c r="G9" s="151"/>
      <c r="H9" s="155"/>
    </row>
    <row r="10" spans="1:8" x14ac:dyDescent="0.35">
      <c r="A10" s="9"/>
      <c r="B10" s="22">
        <v>2015</v>
      </c>
      <c r="C10" s="125">
        <v>27.47864263873084</v>
      </c>
      <c r="D10" s="52">
        <v>46.627317868434837</v>
      </c>
      <c r="E10" s="125">
        <v>46.7</v>
      </c>
      <c r="F10" s="52">
        <v>16.526818882241411</v>
      </c>
      <c r="G10" s="151"/>
      <c r="H10" s="155"/>
    </row>
    <row r="11" spans="1:8" x14ac:dyDescent="0.35">
      <c r="A11" s="9"/>
      <c r="B11" s="22">
        <v>2016</v>
      </c>
      <c r="C11" s="125">
        <v>31.459498600176115</v>
      </c>
      <c r="D11" s="52">
        <v>41.894808364854633</v>
      </c>
      <c r="E11" s="125">
        <v>43.1</v>
      </c>
      <c r="F11" s="52">
        <v>23.082855593229535</v>
      </c>
      <c r="G11" s="151"/>
      <c r="H11" s="155"/>
    </row>
    <row r="12" spans="1:8" x14ac:dyDescent="0.35">
      <c r="A12" s="9"/>
      <c r="B12" s="22">
        <v>2017</v>
      </c>
      <c r="C12" s="125">
        <v>21.2</v>
      </c>
      <c r="D12" s="52">
        <v>45.8</v>
      </c>
      <c r="E12" s="125">
        <v>38.299999999999997</v>
      </c>
      <c r="F12" s="52">
        <v>28.3</v>
      </c>
      <c r="G12" s="151"/>
      <c r="H12" s="155"/>
    </row>
    <row r="13" spans="1:8" x14ac:dyDescent="0.35">
      <c r="A13" s="9"/>
      <c r="B13" s="22">
        <v>2018</v>
      </c>
      <c r="C13" s="125">
        <v>21.177044810242801</v>
      </c>
      <c r="D13" s="52">
        <v>44.875787190285493</v>
      </c>
      <c r="E13" s="125">
        <v>40.295500590445677</v>
      </c>
      <c r="F13" s="52">
        <v>28.137571587126725</v>
      </c>
      <c r="G13" s="151"/>
      <c r="H13" s="155"/>
    </row>
    <row r="14" spans="1:8" x14ac:dyDescent="0.35">
      <c r="A14" s="9"/>
      <c r="B14" s="22">
        <v>2019</v>
      </c>
      <c r="C14" s="125">
        <v>25.792333444605621</v>
      </c>
      <c r="D14" s="52">
        <v>45.626678287428192</v>
      </c>
      <c r="E14" s="125">
        <v>40.936280043831928</v>
      </c>
      <c r="F14" s="52">
        <v>25.485508983187792</v>
      </c>
      <c r="G14" s="151"/>
      <c r="H14" s="155"/>
    </row>
    <row r="15" spans="1:8" x14ac:dyDescent="0.35">
      <c r="A15" s="9"/>
      <c r="B15" s="22">
        <v>2020</v>
      </c>
      <c r="C15" s="125">
        <v>24.665990874642528</v>
      </c>
      <c r="D15" s="52">
        <v>46.867929962918879</v>
      </c>
      <c r="E15" s="125">
        <v>43.200180029267308</v>
      </c>
      <c r="F15" s="52">
        <v>25.875667526871315</v>
      </c>
      <c r="G15" s="151"/>
      <c r="H15" s="155"/>
    </row>
    <row r="16" spans="1:8" ht="15" thickBot="1" x14ac:dyDescent="0.4">
      <c r="A16" s="9"/>
      <c r="B16" s="22">
        <v>2021</v>
      </c>
      <c r="C16" s="125">
        <v>29.358705782922463</v>
      </c>
      <c r="D16" s="52">
        <v>49.10430572094873</v>
      </c>
      <c r="E16" s="125">
        <v>41.411861748361353</v>
      </c>
      <c r="F16" s="52">
        <v>26.831337674880025</v>
      </c>
      <c r="G16" s="151"/>
      <c r="H16" s="155"/>
    </row>
    <row r="17" spans="2:8" ht="16" thickBot="1" x14ac:dyDescent="0.4">
      <c r="B17" s="81" t="s">
        <v>13</v>
      </c>
      <c r="C17" s="179">
        <v>24.149653632430624</v>
      </c>
      <c r="D17" s="55">
        <v>46.524003113490082</v>
      </c>
      <c r="E17" s="98"/>
      <c r="F17" s="99"/>
      <c r="G17" s="154"/>
      <c r="H17" s="156"/>
    </row>
    <row r="18" spans="2:8" ht="24.75" customHeight="1" x14ac:dyDescent="0.35">
      <c r="B18" s="349" t="s">
        <v>132</v>
      </c>
      <c r="C18" s="349"/>
      <c r="D18" s="349"/>
      <c r="E18" s="349"/>
      <c r="F18" s="349"/>
      <c r="G18" s="156"/>
    </row>
    <row r="19" spans="2:8" ht="24.75" customHeight="1" x14ac:dyDescent="0.35">
      <c r="B19" s="350"/>
      <c r="C19" s="350"/>
      <c r="D19" s="350"/>
      <c r="E19" s="350"/>
      <c r="F19" s="350"/>
    </row>
    <row r="20" spans="2:8" ht="24.75" customHeight="1" x14ac:dyDescent="0.35">
      <c r="B20" s="350"/>
      <c r="C20" s="350"/>
      <c r="D20" s="350"/>
      <c r="E20" s="350"/>
      <c r="F20" s="350"/>
    </row>
    <row r="21" spans="2:8" x14ac:dyDescent="0.35">
      <c r="B21" s="350"/>
      <c r="C21" s="350"/>
      <c r="D21" s="350"/>
      <c r="E21" s="350"/>
      <c r="F21" s="350"/>
    </row>
    <row r="26" spans="2:8" x14ac:dyDescent="0.35">
      <c r="C26" s="94"/>
      <c r="D26" s="94"/>
      <c r="E26" s="94"/>
      <c r="F26" s="94"/>
    </row>
    <row r="27" spans="2:8" x14ac:dyDescent="0.35">
      <c r="C27" s="94"/>
      <c r="D27" s="94"/>
      <c r="E27" s="94"/>
      <c r="F27" s="94"/>
    </row>
    <row r="28" spans="2:8" x14ac:dyDescent="0.35">
      <c r="C28" s="94"/>
      <c r="D28" s="94"/>
      <c r="E28" s="94"/>
      <c r="F28" s="94"/>
    </row>
    <row r="29" spans="2:8" x14ac:dyDescent="0.35">
      <c r="C29" s="94"/>
      <c r="D29" s="94"/>
      <c r="E29" s="94"/>
      <c r="F29" s="94"/>
    </row>
    <row r="30" spans="2:8" x14ac:dyDescent="0.35">
      <c r="C30" s="94"/>
      <c r="D30" s="94"/>
      <c r="E30" s="94"/>
      <c r="F30" s="94"/>
    </row>
    <row r="31" spans="2:8" x14ac:dyDescent="0.35">
      <c r="C31" s="94"/>
      <c r="D31" s="94"/>
      <c r="E31" s="94"/>
      <c r="F31" s="94"/>
    </row>
    <row r="32" spans="2:8" x14ac:dyDescent="0.35">
      <c r="C32" s="94"/>
      <c r="D32" s="94"/>
      <c r="E32" s="94"/>
      <c r="F32" s="94"/>
    </row>
  </sheetData>
  <mergeCells count="4">
    <mergeCell ref="B18:F21"/>
    <mergeCell ref="C3:D3"/>
    <mergeCell ref="E3:F3"/>
    <mergeCell ref="B3:B5"/>
  </mergeCells>
  <pageMargins left="0.70866141732283472" right="0.70866141732283472" top="0.74803149606299213" bottom="0.74803149606299213" header="0.31496062992125984" footer="0.31496062992125984"/>
  <pageSetup paperSize="9"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G42"/>
  <sheetViews>
    <sheetView zoomScale="90" zoomScaleNormal="90" workbookViewId="0"/>
  </sheetViews>
  <sheetFormatPr defaultRowHeight="14.5" x14ac:dyDescent="0.35"/>
  <cols>
    <col min="2" max="6" width="19.1796875" customWidth="1"/>
    <col min="7" max="7" width="12" customWidth="1"/>
    <col min="8" max="8" width="13.453125" customWidth="1"/>
  </cols>
  <sheetData>
    <row r="1" spans="2:7" s="2" customFormat="1" ht="22.5" customHeight="1" x14ac:dyDescent="0.35">
      <c r="B1" s="303" t="s">
        <v>104</v>
      </c>
      <c r="C1" s="303"/>
      <c r="D1" s="303"/>
      <c r="E1" s="303"/>
      <c r="F1" s="303"/>
    </row>
    <row r="2" spans="2:7" ht="16" thickBot="1" x14ac:dyDescent="0.4">
      <c r="B2" s="34" t="s">
        <v>44</v>
      </c>
      <c r="C2" s="25"/>
      <c r="D2" s="32"/>
      <c r="E2" s="25"/>
      <c r="F2" s="25"/>
    </row>
    <row r="3" spans="2:7" ht="24" customHeight="1" thickBot="1" x14ac:dyDescent="0.4">
      <c r="B3" s="304" t="s">
        <v>39</v>
      </c>
      <c r="C3" s="351" t="s">
        <v>15</v>
      </c>
      <c r="D3" s="352"/>
      <c r="E3" s="353" t="s">
        <v>45</v>
      </c>
      <c r="F3" s="352"/>
    </row>
    <row r="4" spans="2:7" ht="33.75" customHeight="1" thickBot="1" x14ac:dyDescent="0.4">
      <c r="B4" s="306"/>
      <c r="C4" s="53" t="s">
        <v>119</v>
      </c>
      <c r="D4" s="24" t="s">
        <v>71</v>
      </c>
      <c r="E4" s="23" t="s">
        <v>119</v>
      </c>
      <c r="F4" s="24" t="s">
        <v>71</v>
      </c>
    </row>
    <row r="5" spans="2:7" x14ac:dyDescent="0.35">
      <c r="B5" s="22">
        <v>2006</v>
      </c>
      <c r="C5" s="120">
        <v>33.6</v>
      </c>
      <c r="D5" s="88">
        <v>66.400000000000006</v>
      </c>
      <c r="E5" s="27">
        <v>28.2</v>
      </c>
      <c r="F5" s="88">
        <v>71.8</v>
      </c>
      <c r="G5" s="151"/>
    </row>
    <row r="6" spans="2:7" x14ac:dyDescent="0.35">
      <c r="B6" s="22">
        <v>2007</v>
      </c>
      <c r="C6" s="120">
        <v>30.8</v>
      </c>
      <c r="D6" s="88">
        <v>69.2</v>
      </c>
      <c r="E6" s="27">
        <v>28.9</v>
      </c>
      <c r="F6" s="88">
        <v>71.099999999999994</v>
      </c>
      <c r="G6" s="151"/>
    </row>
    <row r="7" spans="2:7" x14ac:dyDescent="0.35">
      <c r="B7" s="22">
        <v>2008</v>
      </c>
      <c r="C7" s="120">
        <v>41.8</v>
      </c>
      <c r="D7" s="88">
        <v>58.2</v>
      </c>
      <c r="E7" s="27">
        <v>32.1</v>
      </c>
      <c r="F7" s="88">
        <v>67.900000000000006</v>
      </c>
      <c r="G7" s="151"/>
    </row>
    <row r="8" spans="2:7" x14ac:dyDescent="0.35">
      <c r="B8" s="22">
        <v>2009</v>
      </c>
      <c r="C8" s="120">
        <v>44.2</v>
      </c>
      <c r="D8" s="88">
        <v>55.8</v>
      </c>
      <c r="E8" s="27">
        <v>33.6</v>
      </c>
      <c r="F8" s="88">
        <v>66.400000000000006</v>
      </c>
      <c r="G8" s="151"/>
    </row>
    <row r="9" spans="2:7" x14ac:dyDescent="0.35">
      <c r="B9" s="22">
        <v>2010</v>
      </c>
      <c r="C9" s="120">
        <v>38.5</v>
      </c>
      <c r="D9" s="88">
        <v>61.5</v>
      </c>
      <c r="E9" s="27">
        <v>35.6</v>
      </c>
      <c r="F9" s="88">
        <v>64.400000000000006</v>
      </c>
      <c r="G9" s="151"/>
    </row>
    <row r="10" spans="2:7" x14ac:dyDescent="0.35">
      <c r="B10" s="22">
        <v>2011</v>
      </c>
      <c r="C10" s="12">
        <v>42.5</v>
      </c>
      <c r="D10" s="88">
        <v>57.5</v>
      </c>
      <c r="E10" s="6">
        <v>38.4</v>
      </c>
      <c r="F10" s="88">
        <v>61.6</v>
      </c>
      <c r="G10" s="151"/>
    </row>
    <row r="11" spans="2:7" x14ac:dyDescent="0.35">
      <c r="B11" s="22">
        <v>2012</v>
      </c>
      <c r="C11" s="12">
        <v>41.6</v>
      </c>
      <c r="D11" s="88">
        <v>58.4</v>
      </c>
      <c r="E11" s="6">
        <v>40.200000000000003</v>
      </c>
      <c r="F11" s="88">
        <v>59.8</v>
      </c>
      <c r="G11" s="151"/>
    </row>
    <row r="12" spans="2:7" x14ac:dyDescent="0.35">
      <c r="B12" s="22">
        <v>2013</v>
      </c>
      <c r="C12" s="12">
        <v>39.799999999999997</v>
      </c>
      <c r="D12" s="88">
        <v>60.2</v>
      </c>
      <c r="E12" s="6">
        <v>41.9</v>
      </c>
      <c r="F12" s="88">
        <v>58.1</v>
      </c>
      <c r="G12" s="151"/>
    </row>
    <row r="13" spans="2:7" x14ac:dyDescent="0.35">
      <c r="B13" s="22">
        <v>2014</v>
      </c>
      <c r="C13" s="12">
        <v>40.200000000000003</v>
      </c>
      <c r="D13" s="88">
        <v>59.8</v>
      </c>
      <c r="E13" s="6">
        <v>44.5</v>
      </c>
      <c r="F13" s="88">
        <v>55.5</v>
      </c>
      <c r="G13" s="151"/>
    </row>
    <row r="14" spans="2:7" x14ac:dyDescent="0.35">
      <c r="B14" s="22">
        <v>2015</v>
      </c>
      <c r="C14" s="136">
        <v>39.379996982953692</v>
      </c>
      <c r="D14" s="52">
        <v>60.627545632825466</v>
      </c>
      <c r="E14" s="6">
        <v>46.7</v>
      </c>
      <c r="F14" s="88">
        <v>53.3</v>
      </c>
      <c r="G14" s="151"/>
    </row>
    <row r="15" spans="2:7" x14ac:dyDescent="0.35">
      <c r="B15" s="22">
        <v>2016</v>
      </c>
      <c r="C15" s="136">
        <v>46.535423647678314</v>
      </c>
      <c r="D15" s="52">
        <v>53.470560076591667</v>
      </c>
      <c r="E15" s="6">
        <v>48.8</v>
      </c>
      <c r="F15" s="88">
        <v>51.2</v>
      </c>
      <c r="G15" s="151"/>
    </row>
    <row r="16" spans="2:7" x14ac:dyDescent="0.35">
      <c r="B16" s="22">
        <v>2017</v>
      </c>
      <c r="C16" s="136">
        <v>53.386326406929065</v>
      </c>
      <c r="D16" s="52">
        <v>46.613673593070942</v>
      </c>
      <c r="E16" s="6">
        <v>52.7</v>
      </c>
      <c r="F16" s="6">
        <v>47.3</v>
      </c>
      <c r="G16" s="151"/>
    </row>
    <row r="17" spans="2:7" x14ac:dyDescent="0.35">
      <c r="B17" s="22">
        <v>2018</v>
      </c>
      <c r="C17" s="136">
        <v>68.434125545573465</v>
      </c>
      <c r="D17" s="52">
        <v>31.565874454426524</v>
      </c>
      <c r="E17" s="20">
        <v>55.890622520784994</v>
      </c>
      <c r="F17" s="20">
        <v>44.109377479214999</v>
      </c>
      <c r="G17" s="151"/>
    </row>
    <row r="18" spans="2:7" x14ac:dyDescent="0.35">
      <c r="B18" s="22">
        <v>2019</v>
      </c>
      <c r="C18" s="136">
        <v>72.994218857766185</v>
      </c>
      <c r="D18" s="52">
        <v>27.005781142233808</v>
      </c>
      <c r="E18" s="20">
        <v>55.455605272972896</v>
      </c>
      <c r="F18" s="20">
        <v>44.544394727027104</v>
      </c>
      <c r="G18" s="151"/>
    </row>
    <row r="19" spans="2:7" x14ac:dyDescent="0.35">
      <c r="B19" s="22">
        <v>2020</v>
      </c>
      <c r="C19" s="136">
        <v>67.254230153772298</v>
      </c>
      <c r="D19" s="52">
        <v>32.745769846227709</v>
      </c>
      <c r="E19" s="20">
        <v>50.665376322637513</v>
      </c>
      <c r="F19" s="20">
        <v>49.334623677362487</v>
      </c>
      <c r="G19" s="151"/>
    </row>
    <row r="20" spans="2:7" ht="15" thickBot="1" x14ac:dyDescent="0.4">
      <c r="B20" s="133">
        <v>2021</v>
      </c>
      <c r="C20" s="231">
        <v>60.362945034092384</v>
      </c>
      <c r="D20" s="232">
        <v>39.637054965907616</v>
      </c>
      <c r="E20" s="259">
        <v>51.684527245753046</v>
      </c>
      <c r="F20" s="260">
        <v>48.315472754246954</v>
      </c>
      <c r="G20" s="151"/>
    </row>
    <row r="21" spans="2:7" ht="16" thickBot="1" x14ac:dyDescent="0.4">
      <c r="B21" s="87" t="s">
        <v>13</v>
      </c>
      <c r="C21" s="159">
        <v>56.483165644123702</v>
      </c>
      <c r="D21" s="198">
        <v>43.516834355876298</v>
      </c>
      <c r="E21" s="89"/>
      <c r="F21" s="90"/>
      <c r="G21" s="154"/>
    </row>
    <row r="22" spans="2:7" x14ac:dyDescent="0.35">
      <c r="B22" s="169" t="s">
        <v>54</v>
      </c>
      <c r="F22" s="160"/>
      <c r="G22" s="156"/>
    </row>
    <row r="23" spans="2:7" x14ac:dyDescent="0.35">
      <c r="G23" s="158"/>
    </row>
    <row r="31" spans="2:7" x14ac:dyDescent="0.35">
      <c r="C31" s="96"/>
      <c r="D31" s="96"/>
      <c r="E31" s="96"/>
      <c r="F31" s="96"/>
    </row>
    <row r="32" spans="2:7" x14ac:dyDescent="0.35">
      <c r="C32" s="96"/>
      <c r="D32" s="96"/>
      <c r="E32" s="96"/>
      <c r="F32" s="96"/>
    </row>
    <row r="33" spans="3:6" ht="15" customHeight="1" x14ac:dyDescent="0.35">
      <c r="C33" s="96"/>
      <c r="D33" s="96"/>
      <c r="E33" s="96"/>
      <c r="F33" s="96"/>
    </row>
    <row r="34" spans="3:6" x14ac:dyDescent="0.35">
      <c r="C34" s="96"/>
      <c r="D34" s="96"/>
      <c r="E34" s="96"/>
      <c r="F34" s="96"/>
    </row>
    <row r="35" spans="3:6" x14ac:dyDescent="0.35">
      <c r="C35" s="96"/>
      <c r="D35" s="96"/>
      <c r="E35" s="96"/>
      <c r="F35" s="96"/>
    </row>
    <row r="36" spans="3:6" x14ac:dyDescent="0.35">
      <c r="C36" s="96"/>
      <c r="D36" s="96"/>
      <c r="E36" s="96"/>
      <c r="F36" s="96"/>
    </row>
    <row r="37" spans="3:6" x14ac:dyDescent="0.35">
      <c r="C37" s="96"/>
      <c r="D37" s="96"/>
      <c r="E37" s="96"/>
      <c r="F37" s="96"/>
    </row>
    <row r="38" spans="3:6" x14ac:dyDescent="0.35">
      <c r="C38" s="96"/>
      <c r="D38" s="96"/>
      <c r="E38" s="96"/>
      <c r="F38" s="96"/>
    </row>
    <row r="39" spans="3:6" x14ac:dyDescent="0.35">
      <c r="C39" s="96"/>
      <c r="D39" s="96"/>
      <c r="E39" s="96"/>
      <c r="F39" s="96"/>
    </row>
    <row r="40" spans="3:6" x14ac:dyDescent="0.35">
      <c r="C40" s="96"/>
      <c r="D40" s="96"/>
      <c r="E40" s="96"/>
      <c r="F40" s="96"/>
    </row>
    <row r="41" spans="3:6" x14ac:dyDescent="0.35">
      <c r="C41" s="96"/>
      <c r="D41" s="96"/>
      <c r="E41" s="96"/>
      <c r="F41" s="96"/>
    </row>
    <row r="42" spans="3:6" x14ac:dyDescent="0.35">
      <c r="C42" s="96"/>
      <c r="D42" s="96"/>
      <c r="E42" s="96"/>
      <c r="F42" s="96"/>
    </row>
  </sheetData>
  <mergeCells count="4">
    <mergeCell ref="B3:B4"/>
    <mergeCell ref="C3:D3"/>
    <mergeCell ref="E3:F3"/>
    <mergeCell ref="B1:F1"/>
  </mergeCells>
  <pageMargins left="0.70866141732283472" right="0.70866141732283472" top="0.74803149606299213" bottom="0.74803149606299213" header="0.31496062992125984" footer="0.31496062992125984"/>
  <pageSetup paperSize="9" scale="81" fitToHeight="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G42"/>
  <sheetViews>
    <sheetView zoomScale="90" zoomScaleNormal="90" workbookViewId="0"/>
  </sheetViews>
  <sheetFormatPr defaultRowHeight="14.5" x14ac:dyDescent="0.35"/>
  <cols>
    <col min="2" max="6" width="19.1796875" customWidth="1"/>
    <col min="7" max="9" width="12" customWidth="1"/>
    <col min="10" max="10" width="19.7265625" customWidth="1"/>
  </cols>
  <sheetData>
    <row r="1" spans="2:7" ht="22.5" customHeight="1" x14ac:dyDescent="0.35">
      <c r="B1" s="303" t="s">
        <v>103</v>
      </c>
      <c r="C1" s="303"/>
      <c r="D1" s="303"/>
      <c r="E1" s="303"/>
      <c r="F1" s="303"/>
    </row>
    <row r="2" spans="2:7" ht="16" thickBot="1" x14ac:dyDescent="0.4">
      <c r="B2" s="34" t="s">
        <v>44</v>
      </c>
      <c r="C2" s="25"/>
      <c r="D2" s="32"/>
      <c r="E2" s="25"/>
      <c r="F2" s="25"/>
    </row>
    <row r="3" spans="2:7" ht="24" customHeight="1" thickBot="1" x14ac:dyDescent="0.4">
      <c r="B3" s="304" t="s">
        <v>39</v>
      </c>
      <c r="C3" s="351" t="s">
        <v>15</v>
      </c>
      <c r="D3" s="352"/>
      <c r="E3" s="351" t="s">
        <v>45</v>
      </c>
      <c r="F3" s="352"/>
    </row>
    <row r="4" spans="2:7" ht="18" customHeight="1" thickBot="1" x14ac:dyDescent="0.4">
      <c r="B4" s="306"/>
      <c r="C4" s="53" t="s">
        <v>46</v>
      </c>
      <c r="D4" s="24" t="s">
        <v>47</v>
      </c>
      <c r="E4" s="23" t="s">
        <v>46</v>
      </c>
      <c r="F4" s="24" t="s">
        <v>47</v>
      </c>
    </row>
    <row r="5" spans="2:7" x14ac:dyDescent="0.35">
      <c r="B5" s="22">
        <v>2006</v>
      </c>
      <c r="C5" s="245">
        <v>27.5</v>
      </c>
      <c r="D5" s="88">
        <v>72.5</v>
      </c>
      <c r="E5" s="220">
        <v>18.7</v>
      </c>
      <c r="F5" s="52">
        <v>81.3</v>
      </c>
      <c r="G5" s="151"/>
    </row>
    <row r="6" spans="2:7" x14ac:dyDescent="0.35">
      <c r="B6" s="22">
        <v>2007</v>
      </c>
      <c r="C6" s="245">
        <v>25.5</v>
      </c>
      <c r="D6" s="88">
        <v>74.5</v>
      </c>
      <c r="E6" s="220">
        <v>19.3</v>
      </c>
      <c r="F6" s="52">
        <v>80.7</v>
      </c>
      <c r="G6" s="151"/>
    </row>
    <row r="7" spans="2:7" x14ac:dyDescent="0.35">
      <c r="B7" s="22">
        <v>2008</v>
      </c>
      <c r="C7" s="245">
        <v>23.6</v>
      </c>
      <c r="D7" s="88">
        <v>76.400000000000006</v>
      </c>
      <c r="E7" s="220">
        <v>19.5</v>
      </c>
      <c r="F7" s="52">
        <v>80.5</v>
      </c>
      <c r="G7" s="151"/>
    </row>
    <row r="8" spans="2:7" x14ac:dyDescent="0.35">
      <c r="B8" s="22">
        <v>2009</v>
      </c>
      <c r="C8" s="245">
        <v>24.8</v>
      </c>
      <c r="D8" s="88">
        <v>75.2</v>
      </c>
      <c r="E8" s="220">
        <v>18.8</v>
      </c>
      <c r="F8" s="52">
        <v>81.2</v>
      </c>
      <c r="G8" s="151"/>
    </row>
    <row r="9" spans="2:7" x14ac:dyDescent="0.35">
      <c r="B9" s="22">
        <v>2010</v>
      </c>
      <c r="C9" s="245">
        <v>23</v>
      </c>
      <c r="D9" s="88">
        <v>77</v>
      </c>
      <c r="E9" s="220">
        <v>18.7</v>
      </c>
      <c r="F9" s="52">
        <v>81.3</v>
      </c>
      <c r="G9" s="151"/>
    </row>
    <row r="10" spans="2:7" x14ac:dyDescent="0.35">
      <c r="B10" s="22">
        <v>2011</v>
      </c>
      <c r="C10" s="125">
        <v>18.600000000000001</v>
      </c>
      <c r="D10" s="88">
        <v>81.400000000000006</v>
      </c>
      <c r="E10" s="20">
        <v>18.8</v>
      </c>
      <c r="F10" s="52">
        <v>81.2</v>
      </c>
      <c r="G10" s="151"/>
    </row>
    <row r="11" spans="2:7" x14ac:dyDescent="0.35">
      <c r="B11" s="22">
        <v>2012</v>
      </c>
      <c r="C11" s="125">
        <v>22.3</v>
      </c>
      <c r="D11" s="88">
        <v>77.7</v>
      </c>
      <c r="E11" s="20">
        <v>18.5</v>
      </c>
      <c r="F11" s="52">
        <v>81.5</v>
      </c>
      <c r="G11" s="151"/>
    </row>
    <row r="12" spans="2:7" x14ac:dyDescent="0.35">
      <c r="B12" s="22">
        <v>2013</v>
      </c>
      <c r="C12" s="125">
        <v>22.6</v>
      </c>
      <c r="D12" s="88">
        <v>77.400000000000006</v>
      </c>
      <c r="E12" s="20">
        <v>17.3</v>
      </c>
      <c r="F12" s="52">
        <v>82.7</v>
      </c>
      <c r="G12" s="151"/>
    </row>
    <row r="13" spans="2:7" x14ac:dyDescent="0.35">
      <c r="B13" s="22">
        <v>2014</v>
      </c>
      <c r="C13" s="125">
        <v>27.6</v>
      </c>
      <c r="D13" s="88">
        <v>72.400000000000006</v>
      </c>
      <c r="E13" s="20">
        <v>15.5</v>
      </c>
      <c r="F13" s="52">
        <v>84.5</v>
      </c>
      <c r="G13" s="151"/>
    </row>
    <row r="14" spans="2:7" x14ac:dyDescent="0.35">
      <c r="B14" s="22">
        <v>2015</v>
      </c>
      <c r="C14" s="125">
        <v>22.89938150550611</v>
      </c>
      <c r="D14" s="200">
        <v>77.100618494493887</v>
      </c>
      <c r="E14" s="20">
        <v>15.3</v>
      </c>
      <c r="F14" s="52">
        <v>84.7</v>
      </c>
      <c r="G14" s="151"/>
    </row>
    <row r="15" spans="2:7" x14ac:dyDescent="0.35">
      <c r="B15" s="22">
        <v>2016</v>
      </c>
      <c r="C15" s="125">
        <v>22.235519387266635</v>
      </c>
      <c r="D15" s="200">
        <v>77.764480612733365</v>
      </c>
      <c r="E15" s="20">
        <v>15.2</v>
      </c>
      <c r="F15" s="52">
        <v>84.8</v>
      </c>
      <c r="G15" s="151"/>
    </row>
    <row r="16" spans="2:7" x14ac:dyDescent="0.35">
      <c r="B16" s="22">
        <v>2017</v>
      </c>
      <c r="C16" s="125">
        <v>13.802525981709396</v>
      </c>
      <c r="D16" s="200">
        <v>86.197474018290606</v>
      </c>
      <c r="E16" s="20">
        <v>17.399999999999999</v>
      </c>
      <c r="F16" s="20">
        <v>82.6</v>
      </c>
      <c r="G16" s="151"/>
    </row>
    <row r="17" spans="2:7" x14ac:dyDescent="0.35">
      <c r="B17" s="22">
        <v>2018</v>
      </c>
      <c r="C17" s="125">
        <v>16.904543457892931</v>
      </c>
      <c r="D17" s="200">
        <v>83.095456542107058</v>
      </c>
      <c r="E17" s="20">
        <v>18.913061651619625</v>
      </c>
      <c r="F17" s="20">
        <v>81.086938348380372</v>
      </c>
      <c r="G17" s="151"/>
    </row>
    <row r="18" spans="2:7" x14ac:dyDescent="0.35">
      <c r="B18" s="22">
        <v>2019</v>
      </c>
      <c r="C18" s="125">
        <v>31.778424225930397</v>
      </c>
      <c r="D18" s="200">
        <v>68.221575774069606</v>
      </c>
      <c r="E18" s="20">
        <v>15.181856111032751</v>
      </c>
      <c r="F18" s="20">
        <v>84.818143888967242</v>
      </c>
      <c r="G18" s="151"/>
    </row>
    <row r="19" spans="2:7" x14ac:dyDescent="0.35">
      <c r="B19" s="22">
        <v>2020</v>
      </c>
      <c r="C19" s="125">
        <v>13.542288638093277</v>
      </c>
      <c r="D19" s="200">
        <v>86.457711361906718</v>
      </c>
      <c r="E19" s="20">
        <v>17.094347121149291</v>
      </c>
      <c r="F19" s="20">
        <v>82.905652878850717</v>
      </c>
      <c r="G19" s="151"/>
    </row>
    <row r="20" spans="2:7" ht="15" thickBot="1" x14ac:dyDescent="0.4">
      <c r="B20" s="133">
        <v>2021</v>
      </c>
      <c r="C20" s="231">
        <v>21.904659127747532</v>
      </c>
      <c r="D20" s="232">
        <v>78.095340872252464</v>
      </c>
      <c r="E20" s="21">
        <v>17.953776996046656</v>
      </c>
      <c r="F20" s="21">
        <v>82.046223003953344</v>
      </c>
      <c r="G20" s="151"/>
    </row>
    <row r="21" spans="2:7" ht="16" thickBot="1" x14ac:dyDescent="0.4">
      <c r="B21" s="87" t="s">
        <v>13</v>
      </c>
      <c r="C21" s="124">
        <v>20.517232703177541</v>
      </c>
      <c r="D21" s="201">
        <v>79.482767296822459</v>
      </c>
      <c r="E21" s="89"/>
      <c r="F21" s="90"/>
      <c r="G21" s="154"/>
    </row>
    <row r="22" spans="2:7" x14ac:dyDescent="0.35">
      <c r="B22" s="169" t="s">
        <v>54</v>
      </c>
      <c r="G22" s="156"/>
    </row>
    <row r="31" spans="2:7" x14ac:dyDescent="0.35">
      <c r="C31" s="96"/>
      <c r="D31" s="96"/>
      <c r="E31" s="96"/>
      <c r="F31" s="96"/>
    </row>
    <row r="32" spans="2:7" x14ac:dyDescent="0.35">
      <c r="C32" s="96"/>
      <c r="D32" s="96"/>
      <c r="E32" s="96"/>
      <c r="F32" s="96"/>
    </row>
    <row r="33" spans="3:6" x14ac:dyDescent="0.35">
      <c r="C33" s="96"/>
      <c r="D33" s="96"/>
      <c r="E33" s="96"/>
      <c r="F33" s="96"/>
    </row>
    <row r="34" spans="3:6" x14ac:dyDescent="0.35">
      <c r="C34" s="96"/>
      <c r="D34" s="96"/>
      <c r="E34" s="96"/>
      <c r="F34" s="96"/>
    </row>
    <row r="35" spans="3:6" x14ac:dyDescent="0.35">
      <c r="C35" s="96"/>
      <c r="D35" s="96"/>
      <c r="E35" s="96"/>
      <c r="F35" s="96"/>
    </row>
    <row r="36" spans="3:6" x14ac:dyDescent="0.35">
      <c r="C36" s="96"/>
      <c r="D36" s="96"/>
      <c r="E36" s="96"/>
      <c r="F36" s="96"/>
    </row>
    <row r="37" spans="3:6" x14ac:dyDescent="0.35">
      <c r="C37" s="96"/>
      <c r="D37" s="96"/>
      <c r="E37" s="96"/>
      <c r="F37" s="96"/>
    </row>
    <row r="38" spans="3:6" x14ac:dyDescent="0.35">
      <c r="C38" s="96"/>
      <c r="D38" s="96"/>
      <c r="E38" s="96"/>
      <c r="F38" s="96"/>
    </row>
    <row r="39" spans="3:6" x14ac:dyDescent="0.35">
      <c r="C39" s="96"/>
      <c r="D39" s="96"/>
      <c r="E39" s="96"/>
      <c r="F39" s="96"/>
    </row>
    <row r="40" spans="3:6" x14ac:dyDescent="0.35">
      <c r="C40" s="96"/>
      <c r="D40" s="96"/>
      <c r="E40" s="96"/>
      <c r="F40" s="96"/>
    </row>
    <row r="41" spans="3:6" x14ac:dyDescent="0.35">
      <c r="C41" s="96"/>
      <c r="D41" s="96"/>
      <c r="E41" s="96"/>
      <c r="F41" s="96"/>
    </row>
    <row r="42" spans="3:6" x14ac:dyDescent="0.35">
      <c r="C42" s="96"/>
      <c r="D42" s="96"/>
      <c r="E42" s="96"/>
      <c r="F42" s="96"/>
    </row>
  </sheetData>
  <mergeCells count="4">
    <mergeCell ref="B1:F1"/>
    <mergeCell ref="C3:D3"/>
    <mergeCell ref="E3:F3"/>
    <mergeCell ref="B3:B4"/>
  </mergeCells>
  <pageMargins left="0.70866141732283472" right="0.70866141732283472" top="0.74803149606299213" bottom="0.74803149606299213" header="0.31496062992125984" footer="0.31496062992125984"/>
  <pageSetup paperSize="9" scale="8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8E465-AEF4-4696-9612-BDFA1F087656}">
  <sheetPr>
    <pageSetUpPr fitToPage="1"/>
  </sheetPr>
  <dimension ref="A1:K77"/>
  <sheetViews>
    <sheetView tabSelected="1" zoomScale="90" zoomScaleNormal="90" workbookViewId="0">
      <selection activeCell="M4" sqref="M4"/>
    </sheetView>
  </sheetViews>
  <sheetFormatPr defaultRowHeight="15.5" x14ac:dyDescent="0.35"/>
  <cols>
    <col min="1" max="1" width="8.7265625" style="285"/>
    <col min="2" max="2" width="8.7265625" style="265" customWidth="1"/>
    <col min="3" max="3" width="18" style="285" customWidth="1"/>
    <col min="4" max="4" width="20.6328125" style="285" bestFit="1" customWidth="1"/>
    <col min="5" max="5" width="8.7265625" style="289"/>
    <col min="6" max="6" width="16.7265625" style="288" customWidth="1"/>
    <col min="7" max="7" width="9.1796875" style="265" customWidth="1"/>
    <col min="8" max="9" width="8.7265625" style="265"/>
    <col min="10" max="10" width="9.1796875" style="265" customWidth="1"/>
    <col min="11" max="11" width="8.7265625" style="265"/>
    <col min="12" max="16384" width="8.7265625" style="285"/>
  </cols>
  <sheetData>
    <row r="1" spans="1:11" x14ac:dyDescent="0.35">
      <c r="A1" s="285" t="s">
        <v>167</v>
      </c>
      <c r="B1" s="265" t="s">
        <v>151</v>
      </c>
      <c r="C1" s="282" t="s">
        <v>144</v>
      </c>
      <c r="D1" s="283" t="s">
        <v>150</v>
      </c>
      <c r="E1" s="289" t="s">
        <v>166</v>
      </c>
      <c r="F1" s="284" t="s">
        <v>160</v>
      </c>
      <c r="G1" s="265" t="s">
        <v>161</v>
      </c>
      <c r="H1" s="265" t="s">
        <v>162</v>
      </c>
      <c r="I1" s="265" t="s">
        <v>163</v>
      </c>
      <c r="J1" s="265" t="s">
        <v>164</v>
      </c>
      <c r="K1" s="265" t="s">
        <v>165</v>
      </c>
    </row>
    <row r="2" spans="1:11" x14ac:dyDescent="0.35">
      <c r="A2" s="285" t="str">
        <f>+C2&amp;"_"&amp;B2</f>
        <v>2006_1</v>
      </c>
      <c r="B2" s="265">
        <v>1</v>
      </c>
      <c r="C2" s="282">
        <v>2006</v>
      </c>
      <c r="D2" s="283">
        <v>47</v>
      </c>
      <c r="E2" s="285">
        <v>1</v>
      </c>
      <c r="F2" s="284">
        <f>+VLOOKUP(C2,'Real GDP_YEAR_2_STATIC'!$A$2:$I$17,4,0)</f>
        <v>1.7909999999999999</v>
      </c>
      <c r="G2" s="265">
        <v>1</v>
      </c>
      <c r="H2" s="265">
        <v>0</v>
      </c>
      <c r="I2" s="265">
        <v>0</v>
      </c>
      <c r="J2" s="265">
        <v>0</v>
      </c>
      <c r="K2" s="265">
        <v>0</v>
      </c>
    </row>
    <row r="3" spans="1:11" x14ac:dyDescent="0.35">
      <c r="A3" s="285" t="str">
        <f t="shared" ref="A3:A66" si="0">+C3&amp;"_"&amp;B3</f>
        <v>2007_1</v>
      </c>
      <c r="B3" s="265">
        <v>1</v>
      </c>
      <c r="C3" s="282">
        <v>2007</v>
      </c>
      <c r="D3" s="283">
        <v>41</v>
      </c>
      <c r="E3" s="285">
        <v>1</v>
      </c>
      <c r="F3" s="284">
        <f>+VLOOKUP(C3,'Real GDP_YEAR_2_STATIC'!$A$2:$I$17,4,0)</f>
        <v>1.639</v>
      </c>
      <c r="G3" s="265">
        <v>1</v>
      </c>
      <c r="H3" s="265">
        <v>0</v>
      </c>
      <c r="I3" s="265">
        <v>0</v>
      </c>
      <c r="J3" s="265">
        <v>0</v>
      </c>
      <c r="K3" s="265">
        <v>0</v>
      </c>
    </row>
    <row r="4" spans="1:11" x14ac:dyDescent="0.35">
      <c r="A4" s="285" t="str">
        <f t="shared" si="0"/>
        <v>2008_1</v>
      </c>
      <c r="B4" s="265">
        <v>1</v>
      </c>
      <c r="C4" s="282">
        <v>2008</v>
      </c>
      <c r="D4" s="283">
        <v>32</v>
      </c>
      <c r="E4" s="285">
        <v>1</v>
      </c>
      <c r="F4" s="284">
        <f>+VLOOKUP(C4,'Real GDP_YEAR_2_STATIC'!$A$2:$I$17,4,0)</f>
        <v>0.26250000000000007</v>
      </c>
      <c r="G4" s="265">
        <v>1</v>
      </c>
      <c r="H4" s="265">
        <v>0</v>
      </c>
      <c r="I4" s="265">
        <v>0</v>
      </c>
      <c r="J4" s="265">
        <v>0</v>
      </c>
      <c r="K4" s="265">
        <v>0</v>
      </c>
    </row>
    <row r="5" spans="1:11" x14ac:dyDescent="0.35">
      <c r="A5" s="285" t="str">
        <f t="shared" si="0"/>
        <v>2009_1</v>
      </c>
      <c r="B5" s="265">
        <v>1</v>
      </c>
      <c r="C5" s="282">
        <v>2009</v>
      </c>
      <c r="D5" s="283">
        <v>30</v>
      </c>
      <c r="E5" s="285">
        <v>1</v>
      </c>
      <c r="F5" s="284">
        <f>+VLOOKUP(C5,'Real GDP_YEAR_2_STATIC'!$A$2:$I$17,4,0)</f>
        <v>-3.1214999999999997</v>
      </c>
      <c r="G5" s="265">
        <v>1</v>
      </c>
      <c r="H5" s="265">
        <v>0</v>
      </c>
      <c r="I5" s="265">
        <v>0</v>
      </c>
      <c r="J5" s="265">
        <v>0</v>
      </c>
      <c r="K5" s="265">
        <v>0</v>
      </c>
    </row>
    <row r="6" spans="1:11" x14ac:dyDescent="0.35">
      <c r="A6" s="285" t="str">
        <f t="shared" si="0"/>
        <v>2010_1</v>
      </c>
      <c r="B6" s="265">
        <v>1</v>
      </c>
      <c r="C6" s="282">
        <v>2010</v>
      </c>
      <c r="D6" s="283">
        <v>24</v>
      </c>
      <c r="E6" s="285">
        <v>1</v>
      </c>
      <c r="F6" s="284">
        <f>+VLOOKUP(C6,'Real GDP_YEAR_2_STATIC'!$A$2:$I$17,4,0)</f>
        <v>-1.7839999999999998</v>
      </c>
      <c r="G6" s="265">
        <v>1</v>
      </c>
      <c r="H6" s="265">
        <v>0</v>
      </c>
      <c r="I6" s="265">
        <v>0</v>
      </c>
      <c r="J6" s="265">
        <v>0</v>
      </c>
      <c r="K6" s="265">
        <v>0</v>
      </c>
    </row>
    <row r="7" spans="1:11" x14ac:dyDescent="0.35">
      <c r="A7" s="285" t="str">
        <f t="shared" si="0"/>
        <v>2011_1</v>
      </c>
      <c r="B7" s="265">
        <v>1</v>
      </c>
      <c r="C7" s="282">
        <v>2011</v>
      </c>
      <c r="D7" s="283">
        <v>24</v>
      </c>
      <c r="E7" s="285">
        <v>1</v>
      </c>
      <c r="F7" s="284">
        <f>+VLOOKUP(C7,'Real GDP_YEAR_2_STATIC'!$A$2:$I$17,4,0)</f>
        <v>1.21</v>
      </c>
      <c r="G7" s="265">
        <v>1</v>
      </c>
      <c r="H7" s="265">
        <v>0</v>
      </c>
      <c r="I7" s="265">
        <v>0</v>
      </c>
      <c r="J7" s="265">
        <v>0</v>
      </c>
      <c r="K7" s="265">
        <v>0</v>
      </c>
    </row>
    <row r="8" spans="1:11" x14ac:dyDescent="0.35">
      <c r="A8" s="285" t="str">
        <f t="shared" si="0"/>
        <v>2012_1</v>
      </c>
      <c r="B8" s="265">
        <v>1</v>
      </c>
      <c r="C8" s="282">
        <v>2012</v>
      </c>
      <c r="D8" s="283">
        <v>20</v>
      </c>
      <c r="E8" s="285">
        <v>1</v>
      </c>
      <c r="F8" s="284">
        <f>+VLOOKUP(C8,'Real GDP_YEAR_2_STATIC'!$A$2:$I$17,4,0)</f>
        <v>-1.137</v>
      </c>
      <c r="G8" s="265">
        <v>1</v>
      </c>
      <c r="H8" s="265">
        <v>0</v>
      </c>
      <c r="I8" s="265">
        <v>0</v>
      </c>
      <c r="J8" s="265">
        <v>0</v>
      </c>
      <c r="K8" s="265">
        <v>0</v>
      </c>
    </row>
    <row r="9" spans="1:11" x14ac:dyDescent="0.35">
      <c r="A9" s="285" t="str">
        <f t="shared" si="0"/>
        <v>2013_1</v>
      </c>
      <c r="B9" s="265">
        <v>1</v>
      </c>
      <c r="C9" s="282">
        <v>2013</v>
      </c>
      <c r="D9" s="283">
        <v>21</v>
      </c>
      <c r="E9" s="285">
        <v>1</v>
      </c>
      <c r="F9" s="284">
        <f>+VLOOKUP(C9,'Real GDP_YEAR_2_STATIC'!$A$2:$I$17,4,0)</f>
        <v>-2.411</v>
      </c>
      <c r="G9" s="265">
        <v>1</v>
      </c>
      <c r="H9" s="265">
        <v>0</v>
      </c>
      <c r="I9" s="265">
        <v>0</v>
      </c>
      <c r="J9" s="265">
        <v>0</v>
      </c>
      <c r="K9" s="265">
        <v>0</v>
      </c>
    </row>
    <row r="10" spans="1:11" x14ac:dyDescent="0.35">
      <c r="A10" s="285" t="str">
        <f t="shared" si="0"/>
        <v>2014_1</v>
      </c>
      <c r="B10" s="265">
        <v>1</v>
      </c>
      <c r="C10" s="282">
        <v>2014</v>
      </c>
      <c r="D10" s="283">
        <v>26</v>
      </c>
      <c r="E10" s="285">
        <v>1</v>
      </c>
      <c r="F10" s="284">
        <f>+VLOOKUP(C10,'Real GDP_YEAR_2_STATIC'!$A$2:$I$17,4,0)</f>
        <v>-0.92299999999999993</v>
      </c>
      <c r="G10" s="265">
        <v>1</v>
      </c>
      <c r="H10" s="265">
        <v>0</v>
      </c>
      <c r="I10" s="265">
        <v>0</v>
      </c>
      <c r="J10" s="265">
        <v>0</v>
      </c>
      <c r="K10" s="265">
        <v>0</v>
      </c>
    </row>
    <row r="11" spans="1:11" x14ac:dyDescent="0.35">
      <c r="A11" s="285" t="str">
        <f t="shared" si="0"/>
        <v>2015_1</v>
      </c>
      <c r="B11" s="265">
        <v>1</v>
      </c>
      <c r="C11" s="282">
        <v>2015</v>
      </c>
      <c r="D11" s="283">
        <v>38</v>
      </c>
      <c r="E11" s="285">
        <v>1</v>
      </c>
      <c r="F11" s="284">
        <f>+VLOOKUP(C11,'Real GDP_YEAR_2_STATIC'!$A$2:$I$17,4,0)</f>
        <v>0.38750000000000001</v>
      </c>
      <c r="G11" s="265">
        <v>1</v>
      </c>
      <c r="H11" s="265">
        <v>0</v>
      </c>
      <c r="I11" s="265">
        <v>0</v>
      </c>
      <c r="J11" s="265">
        <v>0</v>
      </c>
      <c r="K11" s="265">
        <v>0</v>
      </c>
    </row>
    <row r="12" spans="1:11" x14ac:dyDescent="0.35">
      <c r="A12" s="285" t="str">
        <f t="shared" si="0"/>
        <v>2016_1</v>
      </c>
      <c r="B12" s="265">
        <v>1</v>
      </c>
      <c r="C12" s="282">
        <v>2016</v>
      </c>
      <c r="D12" s="283">
        <v>38.264515161112875</v>
      </c>
      <c r="E12" s="285">
        <v>1</v>
      </c>
      <c r="F12" s="284">
        <f>+VLOOKUP(C12,'Real GDP_YEAR_2_STATIC'!$A$2:$I$17,4,0)</f>
        <v>1.0350000000000001</v>
      </c>
      <c r="G12" s="265">
        <v>1</v>
      </c>
      <c r="H12" s="265">
        <v>0</v>
      </c>
      <c r="I12" s="265">
        <v>0</v>
      </c>
      <c r="J12" s="265">
        <v>0</v>
      </c>
      <c r="K12" s="265">
        <v>0</v>
      </c>
    </row>
    <row r="13" spans="1:11" x14ac:dyDescent="0.35">
      <c r="A13" s="285" t="str">
        <f t="shared" si="0"/>
        <v>2017_1</v>
      </c>
      <c r="B13" s="265">
        <v>1</v>
      </c>
      <c r="C13" s="282">
        <v>2017</v>
      </c>
      <c r="D13" s="283">
        <v>47.483756372822143</v>
      </c>
      <c r="E13" s="285">
        <v>1</v>
      </c>
      <c r="F13" s="284">
        <f>+VLOOKUP(C13,'Real GDP_YEAR_2_STATIC'!$A$2:$I$17,4,0)</f>
        <v>1.48</v>
      </c>
      <c r="G13" s="265">
        <v>1</v>
      </c>
      <c r="H13" s="265">
        <v>0</v>
      </c>
      <c r="I13" s="265">
        <v>0</v>
      </c>
      <c r="J13" s="265">
        <v>0</v>
      </c>
      <c r="K13" s="265">
        <v>0</v>
      </c>
    </row>
    <row r="14" spans="1:11" x14ac:dyDescent="0.35">
      <c r="A14" s="285" t="str">
        <f t="shared" si="0"/>
        <v>2018_1</v>
      </c>
      <c r="B14" s="265">
        <v>1</v>
      </c>
      <c r="C14" s="282">
        <v>2018</v>
      </c>
      <c r="D14" s="283">
        <v>41.979015585511732</v>
      </c>
      <c r="E14" s="285">
        <v>1</v>
      </c>
      <c r="F14" s="284">
        <f>+VLOOKUP(C14,'Real GDP_YEAR_2_STATIC'!$A$2:$I$17,4,0)</f>
        <v>1.3</v>
      </c>
      <c r="G14" s="265">
        <v>1</v>
      </c>
      <c r="H14" s="265">
        <v>0</v>
      </c>
      <c r="I14" s="265">
        <v>0</v>
      </c>
      <c r="J14" s="265">
        <v>0</v>
      </c>
      <c r="K14" s="265">
        <v>0</v>
      </c>
    </row>
    <row r="15" spans="1:11" x14ac:dyDescent="0.35">
      <c r="A15" s="285" t="str">
        <f t="shared" si="0"/>
        <v>2019_1</v>
      </c>
      <c r="B15" s="265">
        <v>1</v>
      </c>
      <c r="C15" s="282">
        <v>2019</v>
      </c>
      <c r="D15" s="283">
        <v>45.690742600854961</v>
      </c>
      <c r="E15" s="285">
        <v>1</v>
      </c>
      <c r="F15" s="284">
        <f>+VLOOKUP(C15,'Real GDP_YEAR_2_STATIC'!$A$2:$I$17,4,0)</f>
        <v>0.70500000000000007</v>
      </c>
      <c r="G15" s="265">
        <v>1</v>
      </c>
      <c r="H15" s="265">
        <v>0</v>
      </c>
      <c r="I15" s="265">
        <v>0</v>
      </c>
      <c r="J15" s="265">
        <v>0</v>
      </c>
      <c r="K15" s="265">
        <v>0</v>
      </c>
    </row>
    <row r="16" spans="1:11" x14ac:dyDescent="0.35">
      <c r="A16" s="285" t="str">
        <f t="shared" si="0"/>
        <v>2020_1</v>
      </c>
      <c r="B16" s="265">
        <v>1</v>
      </c>
      <c r="C16" s="282">
        <v>2020</v>
      </c>
      <c r="D16" s="283">
        <v>61.315690200516528</v>
      </c>
      <c r="E16" s="285">
        <v>1</v>
      </c>
      <c r="F16" s="284">
        <f>+VLOOKUP(C16,'Real GDP_YEAR_2_STATIC'!$A$2:$I$17,4,0)</f>
        <v>-4.2799999999999994</v>
      </c>
      <c r="G16" s="265">
        <v>1</v>
      </c>
      <c r="H16" s="265">
        <v>0</v>
      </c>
      <c r="I16" s="265">
        <v>0</v>
      </c>
      <c r="J16" s="265">
        <v>0</v>
      </c>
      <c r="K16" s="265">
        <v>0</v>
      </c>
    </row>
    <row r="17" spans="1:11" x14ac:dyDescent="0.35">
      <c r="A17" s="285" t="str">
        <f t="shared" si="0"/>
        <v>2006_2</v>
      </c>
      <c r="B17" s="265">
        <v>2</v>
      </c>
      <c r="C17" s="282">
        <v>2006</v>
      </c>
      <c r="D17" s="283">
        <v>59</v>
      </c>
      <c r="E17" s="285">
        <v>1</v>
      </c>
      <c r="F17" s="284">
        <f>+VLOOKUP(C17,'Real GDP_YEAR_2_STATIC'!$A$2:$I$17,4,0)</f>
        <v>1.7909999999999999</v>
      </c>
      <c r="G17" s="265">
        <v>0</v>
      </c>
      <c r="H17" s="265">
        <v>1</v>
      </c>
      <c r="I17" s="265">
        <v>0</v>
      </c>
      <c r="J17" s="265">
        <v>0</v>
      </c>
      <c r="K17" s="265">
        <v>0</v>
      </c>
    </row>
    <row r="18" spans="1:11" x14ac:dyDescent="0.35">
      <c r="A18" s="285" t="str">
        <f t="shared" si="0"/>
        <v>2007_2</v>
      </c>
      <c r="B18" s="265">
        <v>2</v>
      </c>
      <c r="C18" s="282">
        <v>2007</v>
      </c>
      <c r="D18" s="283">
        <v>53</v>
      </c>
      <c r="E18" s="285">
        <v>1</v>
      </c>
      <c r="F18" s="284">
        <f>+VLOOKUP(C18,'Real GDP_YEAR_2_STATIC'!$A$2:$I$17,4,0)</f>
        <v>1.639</v>
      </c>
      <c r="G18" s="265">
        <v>0</v>
      </c>
      <c r="H18" s="265">
        <v>1</v>
      </c>
      <c r="I18" s="265">
        <v>0</v>
      </c>
      <c r="J18" s="265">
        <v>0</v>
      </c>
      <c r="K18" s="265">
        <v>0</v>
      </c>
    </row>
    <row r="19" spans="1:11" x14ac:dyDescent="0.35">
      <c r="A19" s="285" t="str">
        <f t="shared" si="0"/>
        <v>2008_2</v>
      </c>
      <c r="B19" s="265">
        <v>2</v>
      </c>
      <c r="C19" s="282">
        <v>2008</v>
      </c>
      <c r="D19" s="283">
        <v>39</v>
      </c>
      <c r="E19" s="285">
        <v>1</v>
      </c>
      <c r="F19" s="284">
        <f>+VLOOKUP(C19,'Real GDP_YEAR_2_STATIC'!$A$2:$I$17,4,0)</f>
        <v>0.26250000000000007</v>
      </c>
      <c r="G19" s="265">
        <v>0</v>
      </c>
      <c r="H19" s="265">
        <v>1</v>
      </c>
      <c r="I19" s="265">
        <v>0</v>
      </c>
      <c r="J19" s="265">
        <v>0</v>
      </c>
      <c r="K19" s="265">
        <v>0</v>
      </c>
    </row>
    <row r="20" spans="1:11" x14ac:dyDescent="0.35">
      <c r="A20" s="285" t="str">
        <f t="shared" si="0"/>
        <v>2009_2</v>
      </c>
      <c r="B20" s="265">
        <v>2</v>
      </c>
      <c r="C20" s="282">
        <v>2009</v>
      </c>
      <c r="D20" s="283">
        <v>41</v>
      </c>
      <c r="E20" s="285">
        <v>1</v>
      </c>
      <c r="F20" s="284">
        <f>+VLOOKUP(C20,'Real GDP_YEAR_2_STATIC'!$A$2:$I$17,4,0)</f>
        <v>-3.1214999999999997</v>
      </c>
      <c r="G20" s="265">
        <v>0</v>
      </c>
      <c r="H20" s="265">
        <v>1</v>
      </c>
      <c r="I20" s="265">
        <v>0</v>
      </c>
      <c r="J20" s="265">
        <v>0</v>
      </c>
      <c r="K20" s="265">
        <v>0</v>
      </c>
    </row>
    <row r="21" spans="1:11" x14ac:dyDescent="0.35">
      <c r="A21" s="285" t="str">
        <f t="shared" si="0"/>
        <v>2010_2</v>
      </c>
      <c r="B21" s="265">
        <v>2</v>
      </c>
      <c r="C21" s="282">
        <v>2010</v>
      </c>
      <c r="D21" s="283">
        <v>34</v>
      </c>
      <c r="E21" s="285">
        <v>1</v>
      </c>
      <c r="F21" s="284">
        <f>+VLOOKUP(C21,'Real GDP_YEAR_2_STATIC'!$A$2:$I$17,4,0)</f>
        <v>-1.7839999999999998</v>
      </c>
      <c r="G21" s="265">
        <v>0</v>
      </c>
      <c r="H21" s="265">
        <v>1</v>
      </c>
      <c r="I21" s="265">
        <v>0</v>
      </c>
      <c r="J21" s="265">
        <v>0</v>
      </c>
      <c r="K21" s="265">
        <v>0</v>
      </c>
    </row>
    <row r="22" spans="1:11" x14ac:dyDescent="0.35">
      <c r="A22" s="285" t="str">
        <f t="shared" si="0"/>
        <v>2011_2</v>
      </c>
      <c r="B22" s="265">
        <v>2</v>
      </c>
      <c r="C22" s="282">
        <v>2011</v>
      </c>
      <c r="D22" s="283">
        <v>39</v>
      </c>
      <c r="E22" s="285">
        <v>1</v>
      </c>
      <c r="F22" s="284">
        <f>+VLOOKUP(C22,'Real GDP_YEAR_2_STATIC'!$A$2:$I$17,4,0)</f>
        <v>1.21</v>
      </c>
      <c r="G22" s="265">
        <v>0</v>
      </c>
      <c r="H22" s="265">
        <v>1</v>
      </c>
      <c r="I22" s="265">
        <v>0</v>
      </c>
      <c r="J22" s="265">
        <v>0</v>
      </c>
      <c r="K22" s="265">
        <v>0</v>
      </c>
    </row>
    <row r="23" spans="1:11" x14ac:dyDescent="0.35">
      <c r="A23" s="285" t="str">
        <f t="shared" si="0"/>
        <v>2012_2</v>
      </c>
      <c r="B23" s="265">
        <v>2</v>
      </c>
      <c r="C23" s="282">
        <v>2012</v>
      </c>
      <c r="D23" s="283">
        <v>34</v>
      </c>
      <c r="E23" s="285">
        <v>1</v>
      </c>
      <c r="F23" s="284">
        <f>+VLOOKUP(C23,'Real GDP_YEAR_2_STATIC'!$A$2:$I$17,4,0)</f>
        <v>-1.137</v>
      </c>
      <c r="G23" s="265">
        <v>0</v>
      </c>
      <c r="H23" s="265">
        <v>1</v>
      </c>
      <c r="I23" s="265">
        <v>0</v>
      </c>
      <c r="J23" s="265">
        <v>0</v>
      </c>
      <c r="K23" s="265">
        <v>0</v>
      </c>
    </row>
    <row r="24" spans="1:11" x14ac:dyDescent="0.35">
      <c r="A24" s="285" t="str">
        <f t="shared" si="0"/>
        <v>2013_2</v>
      </c>
      <c r="B24" s="265">
        <v>2</v>
      </c>
      <c r="C24" s="282">
        <v>2013</v>
      </c>
      <c r="D24" s="283">
        <v>38</v>
      </c>
      <c r="E24" s="285">
        <v>1</v>
      </c>
      <c r="F24" s="284">
        <f>+VLOOKUP(C24,'Real GDP_YEAR_2_STATIC'!$A$2:$I$17,4,0)</f>
        <v>-2.411</v>
      </c>
      <c r="G24" s="265">
        <v>0</v>
      </c>
      <c r="H24" s="265">
        <v>1</v>
      </c>
      <c r="I24" s="265">
        <v>0</v>
      </c>
      <c r="J24" s="265">
        <v>0</v>
      </c>
      <c r="K24" s="265">
        <v>0</v>
      </c>
    </row>
    <row r="25" spans="1:11" x14ac:dyDescent="0.35">
      <c r="A25" s="285" t="str">
        <f t="shared" si="0"/>
        <v>2014_2</v>
      </c>
      <c r="B25" s="265">
        <v>2</v>
      </c>
      <c r="C25" s="282">
        <v>2014</v>
      </c>
      <c r="D25" s="283">
        <v>32</v>
      </c>
      <c r="E25" s="285">
        <v>1</v>
      </c>
      <c r="F25" s="284">
        <f>+VLOOKUP(C25,'Real GDP_YEAR_2_STATIC'!$A$2:$I$17,4,0)</f>
        <v>-0.92299999999999993</v>
      </c>
      <c r="G25" s="265">
        <v>0</v>
      </c>
      <c r="H25" s="265">
        <v>1</v>
      </c>
      <c r="I25" s="265">
        <v>0</v>
      </c>
      <c r="J25" s="265">
        <v>0</v>
      </c>
      <c r="K25" s="265">
        <v>0</v>
      </c>
    </row>
    <row r="26" spans="1:11" x14ac:dyDescent="0.35">
      <c r="A26" s="285" t="str">
        <f t="shared" si="0"/>
        <v>2015_2</v>
      </c>
      <c r="B26" s="265">
        <v>2</v>
      </c>
      <c r="C26" s="282">
        <v>2015</v>
      </c>
      <c r="D26" s="283">
        <v>57.723686483788605</v>
      </c>
      <c r="E26" s="285">
        <v>1</v>
      </c>
      <c r="F26" s="284">
        <f>+VLOOKUP(C26,'Real GDP_YEAR_2_STATIC'!$A$2:$I$17,4,0)</f>
        <v>0.38750000000000001</v>
      </c>
      <c r="G26" s="265">
        <v>0</v>
      </c>
      <c r="H26" s="265">
        <v>1</v>
      </c>
      <c r="I26" s="265">
        <v>0</v>
      </c>
      <c r="J26" s="265">
        <v>0</v>
      </c>
      <c r="K26" s="265">
        <v>0</v>
      </c>
    </row>
    <row r="27" spans="1:11" x14ac:dyDescent="0.35">
      <c r="A27" s="285" t="str">
        <f t="shared" si="0"/>
        <v>2016_2</v>
      </c>
      <c r="B27" s="265">
        <v>2</v>
      </c>
      <c r="C27" s="282">
        <v>2016</v>
      </c>
      <c r="D27" s="286">
        <v>67.263536883162345</v>
      </c>
      <c r="E27" s="285">
        <v>1</v>
      </c>
      <c r="F27" s="284">
        <f>+VLOOKUP(C27,'Real GDP_YEAR_2_STATIC'!$A$2:$I$17,4,0)</f>
        <v>1.0350000000000001</v>
      </c>
      <c r="G27" s="265">
        <v>0</v>
      </c>
      <c r="H27" s="265">
        <v>1</v>
      </c>
      <c r="I27" s="265">
        <v>0</v>
      </c>
      <c r="J27" s="265">
        <v>0</v>
      </c>
      <c r="K27" s="265">
        <v>0</v>
      </c>
    </row>
    <row r="28" spans="1:11" x14ac:dyDescent="0.35">
      <c r="A28" s="285" t="str">
        <f t="shared" si="0"/>
        <v>2017_2</v>
      </c>
      <c r="B28" s="265">
        <v>2</v>
      </c>
      <c r="C28" s="282">
        <v>2017</v>
      </c>
      <c r="D28" s="283">
        <v>64.301581988201377</v>
      </c>
      <c r="E28" s="285">
        <v>1</v>
      </c>
      <c r="F28" s="284">
        <f>+VLOOKUP(C28,'Real GDP_YEAR_2_STATIC'!$A$2:$I$17,4,0)</f>
        <v>1.48</v>
      </c>
      <c r="G28" s="265">
        <v>0</v>
      </c>
      <c r="H28" s="265">
        <v>1</v>
      </c>
      <c r="I28" s="265">
        <v>0</v>
      </c>
      <c r="J28" s="265">
        <v>0</v>
      </c>
      <c r="K28" s="265">
        <v>0</v>
      </c>
    </row>
    <row r="29" spans="1:11" x14ac:dyDescent="0.35">
      <c r="A29" s="285" t="str">
        <f t="shared" si="0"/>
        <v>2018_2</v>
      </c>
      <c r="B29" s="265">
        <v>2</v>
      </c>
      <c r="C29" s="282">
        <v>2018</v>
      </c>
      <c r="D29" s="286">
        <v>63.406907670111778</v>
      </c>
      <c r="E29" s="285">
        <v>1</v>
      </c>
      <c r="F29" s="284">
        <f>+VLOOKUP(C29,'Real GDP_YEAR_2_STATIC'!$A$2:$I$17,4,0)</f>
        <v>1.3</v>
      </c>
      <c r="G29" s="265">
        <v>0</v>
      </c>
      <c r="H29" s="265">
        <v>1</v>
      </c>
      <c r="I29" s="265">
        <v>0</v>
      </c>
      <c r="J29" s="265">
        <v>0</v>
      </c>
      <c r="K29" s="265">
        <v>0</v>
      </c>
    </row>
    <row r="30" spans="1:11" x14ac:dyDescent="0.35">
      <c r="A30" s="285" t="str">
        <f t="shared" si="0"/>
        <v>2019_2</v>
      </c>
      <c r="B30" s="265">
        <v>2</v>
      </c>
      <c r="C30" s="282">
        <v>2019</v>
      </c>
      <c r="D30" s="286">
        <v>71.328791654186602</v>
      </c>
      <c r="E30" s="285">
        <v>1</v>
      </c>
      <c r="F30" s="284">
        <f>+VLOOKUP(C30,'Real GDP_YEAR_2_STATIC'!$A$2:$I$17,4,0)</f>
        <v>0.70500000000000007</v>
      </c>
      <c r="G30" s="265">
        <v>0</v>
      </c>
      <c r="H30" s="265">
        <v>1</v>
      </c>
      <c r="I30" s="265">
        <v>0</v>
      </c>
      <c r="J30" s="265">
        <v>0</v>
      </c>
      <c r="K30" s="265">
        <v>0</v>
      </c>
    </row>
    <row r="31" spans="1:11" x14ac:dyDescent="0.35">
      <c r="A31" s="285" t="str">
        <f t="shared" si="0"/>
        <v>2006_3</v>
      </c>
      <c r="B31" s="265">
        <v>3</v>
      </c>
      <c r="C31" s="282">
        <v>2006</v>
      </c>
      <c r="D31" s="283">
        <v>66</v>
      </c>
      <c r="E31" s="285">
        <v>1</v>
      </c>
      <c r="F31" s="284">
        <f>+VLOOKUP(C31,'Real GDP_YEAR_2_STATIC'!$A$2:$I$17,4,0)</f>
        <v>1.7909999999999999</v>
      </c>
      <c r="G31" s="265">
        <v>0</v>
      </c>
      <c r="H31" s="265">
        <v>0</v>
      </c>
      <c r="I31" s="265">
        <v>1</v>
      </c>
      <c r="J31" s="265">
        <v>0</v>
      </c>
      <c r="K31" s="265">
        <v>0</v>
      </c>
    </row>
    <row r="32" spans="1:11" x14ac:dyDescent="0.35">
      <c r="A32" s="285" t="str">
        <f t="shared" si="0"/>
        <v>2007_3</v>
      </c>
      <c r="B32" s="265">
        <v>3</v>
      </c>
      <c r="C32" s="282">
        <v>2007</v>
      </c>
      <c r="D32" s="283">
        <v>57.999999999999993</v>
      </c>
      <c r="E32" s="285">
        <v>1</v>
      </c>
      <c r="F32" s="284">
        <f>+VLOOKUP(C32,'Real GDP_YEAR_2_STATIC'!$A$2:$I$17,4,0)</f>
        <v>1.639</v>
      </c>
      <c r="G32" s="265">
        <v>0</v>
      </c>
      <c r="H32" s="265">
        <v>0</v>
      </c>
      <c r="I32" s="265">
        <v>1</v>
      </c>
      <c r="J32" s="265">
        <v>0</v>
      </c>
      <c r="K32" s="265">
        <v>0</v>
      </c>
    </row>
    <row r="33" spans="1:11" x14ac:dyDescent="0.35">
      <c r="A33" s="285" t="str">
        <f t="shared" si="0"/>
        <v>2008_3</v>
      </c>
      <c r="B33" s="265">
        <v>3</v>
      </c>
      <c r="C33" s="282">
        <v>2008</v>
      </c>
      <c r="D33" s="283">
        <v>49</v>
      </c>
      <c r="E33" s="285">
        <v>1</v>
      </c>
      <c r="F33" s="284">
        <f>+VLOOKUP(C33,'Real GDP_YEAR_2_STATIC'!$A$2:$I$17,4,0)</f>
        <v>0.26250000000000007</v>
      </c>
      <c r="G33" s="265">
        <v>0</v>
      </c>
      <c r="H33" s="265">
        <v>0</v>
      </c>
      <c r="I33" s="265">
        <v>1</v>
      </c>
      <c r="J33" s="265">
        <v>0</v>
      </c>
      <c r="K33" s="265">
        <v>0</v>
      </c>
    </row>
    <row r="34" spans="1:11" x14ac:dyDescent="0.35">
      <c r="A34" s="285" t="str">
        <f t="shared" si="0"/>
        <v>2009_3</v>
      </c>
      <c r="B34" s="265">
        <v>3</v>
      </c>
      <c r="C34" s="282">
        <v>2009</v>
      </c>
      <c r="D34" s="283">
        <v>50</v>
      </c>
      <c r="E34" s="285">
        <v>1</v>
      </c>
      <c r="F34" s="284">
        <f>+VLOOKUP(C34,'Real GDP_YEAR_2_STATIC'!$A$2:$I$17,4,0)</f>
        <v>-3.1214999999999997</v>
      </c>
      <c r="G34" s="265">
        <v>0</v>
      </c>
      <c r="H34" s="265">
        <v>0</v>
      </c>
      <c r="I34" s="265">
        <v>1</v>
      </c>
      <c r="J34" s="265">
        <v>0</v>
      </c>
      <c r="K34" s="265">
        <v>0</v>
      </c>
    </row>
    <row r="35" spans="1:11" x14ac:dyDescent="0.35">
      <c r="A35" s="285" t="str">
        <f t="shared" si="0"/>
        <v>2010_3</v>
      </c>
      <c r="B35" s="265">
        <v>3</v>
      </c>
      <c r="C35" s="282">
        <v>2010</v>
      </c>
      <c r="D35" s="283">
        <v>40</v>
      </c>
      <c r="E35" s="285">
        <v>1</v>
      </c>
      <c r="F35" s="284">
        <f>+VLOOKUP(C35,'Real GDP_YEAR_2_STATIC'!$A$2:$I$17,4,0)</f>
        <v>-1.7839999999999998</v>
      </c>
      <c r="G35" s="265">
        <v>0</v>
      </c>
      <c r="H35" s="265">
        <v>0</v>
      </c>
      <c r="I35" s="265">
        <v>1</v>
      </c>
      <c r="J35" s="265">
        <v>0</v>
      </c>
      <c r="K35" s="265">
        <v>0</v>
      </c>
    </row>
    <row r="36" spans="1:11" x14ac:dyDescent="0.35">
      <c r="A36" s="285" t="str">
        <f t="shared" si="0"/>
        <v>2011_3</v>
      </c>
      <c r="B36" s="265">
        <v>3</v>
      </c>
      <c r="C36" s="282">
        <v>2011</v>
      </c>
      <c r="D36" s="283">
        <v>48</v>
      </c>
      <c r="E36" s="285">
        <v>1</v>
      </c>
      <c r="F36" s="284">
        <f>+VLOOKUP(C36,'Real GDP_YEAR_2_STATIC'!$A$2:$I$17,4,0)</f>
        <v>1.21</v>
      </c>
      <c r="G36" s="265">
        <v>0</v>
      </c>
      <c r="H36" s="265">
        <v>0</v>
      </c>
      <c r="I36" s="265">
        <v>1</v>
      </c>
      <c r="J36" s="265">
        <v>0</v>
      </c>
      <c r="K36" s="265">
        <v>0</v>
      </c>
    </row>
    <row r="37" spans="1:11" x14ac:dyDescent="0.35">
      <c r="A37" s="285" t="str">
        <f t="shared" si="0"/>
        <v>2012_3</v>
      </c>
      <c r="B37" s="265">
        <v>3</v>
      </c>
      <c r="C37" s="282">
        <v>2012</v>
      </c>
      <c r="D37" s="283">
        <v>43</v>
      </c>
      <c r="E37" s="285">
        <v>1</v>
      </c>
      <c r="F37" s="284">
        <f>+VLOOKUP(C37,'Real GDP_YEAR_2_STATIC'!$A$2:$I$17,4,0)</f>
        <v>-1.137</v>
      </c>
      <c r="G37" s="265">
        <v>0</v>
      </c>
      <c r="H37" s="265">
        <v>0</v>
      </c>
      <c r="I37" s="265">
        <v>1</v>
      </c>
      <c r="J37" s="265">
        <v>0</v>
      </c>
      <c r="K37" s="265">
        <v>0</v>
      </c>
    </row>
    <row r="38" spans="1:11" x14ac:dyDescent="0.35">
      <c r="A38" s="285" t="str">
        <f t="shared" si="0"/>
        <v>2013_3</v>
      </c>
      <c r="B38" s="265">
        <v>3</v>
      </c>
      <c r="C38" s="282">
        <v>2013</v>
      </c>
      <c r="D38" s="283">
        <v>42</v>
      </c>
      <c r="E38" s="285">
        <v>1</v>
      </c>
      <c r="F38" s="284">
        <f>+VLOOKUP(C38,'Real GDP_YEAR_2_STATIC'!$A$2:$I$17,4,0)</f>
        <v>-2.411</v>
      </c>
      <c r="G38" s="265">
        <v>0</v>
      </c>
      <c r="H38" s="265">
        <v>0</v>
      </c>
      <c r="I38" s="265">
        <v>1</v>
      </c>
      <c r="J38" s="265">
        <v>0</v>
      </c>
      <c r="K38" s="265">
        <v>0</v>
      </c>
    </row>
    <row r="39" spans="1:11" x14ac:dyDescent="0.35">
      <c r="A39" s="285" t="str">
        <f t="shared" si="0"/>
        <v>2014_3</v>
      </c>
      <c r="B39" s="265">
        <v>3</v>
      </c>
      <c r="C39" s="282">
        <v>2014</v>
      </c>
      <c r="D39" s="283">
        <v>64.757498676955123</v>
      </c>
      <c r="E39" s="285">
        <v>1</v>
      </c>
      <c r="F39" s="284">
        <f>+VLOOKUP(C39,'Real GDP_YEAR_2_STATIC'!$A$2:$I$17,4,0)</f>
        <v>-0.92299999999999993</v>
      </c>
      <c r="G39" s="265">
        <v>0</v>
      </c>
      <c r="H39" s="265">
        <v>0</v>
      </c>
      <c r="I39" s="265">
        <v>1</v>
      </c>
      <c r="J39" s="265">
        <v>0</v>
      </c>
      <c r="K39" s="265">
        <v>0</v>
      </c>
    </row>
    <row r="40" spans="1:11" x14ac:dyDescent="0.35">
      <c r="A40" s="285" t="str">
        <f t="shared" si="0"/>
        <v>2015_3</v>
      </c>
      <c r="B40" s="265">
        <v>3</v>
      </c>
      <c r="C40" s="282">
        <v>2015</v>
      </c>
      <c r="D40" s="287">
        <v>73.594508270247744</v>
      </c>
      <c r="E40" s="285">
        <v>1</v>
      </c>
      <c r="F40" s="284">
        <f>+VLOOKUP(C40,'Real GDP_YEAR_2_STATIC'!$A$2:$I$17,4,0)</f>
        <v>0.38750000000000001</v>
      </c>
      <c r="G40" s="265">
        <v>0</v>
      </c>
      <c r="H40" s="265">
        <v>0</v>
      </c>
      <c r="I40" s="265">
        <v>1</v>
      </c>
      <c r="J40" s="265">
        <v>0</v>
      </c>
      <c r="K40" s="265">
        <v>0</v>
      </c>
    </row>
    <row r="41" spans="1:11" x14ac:dyDescent="0.35">
      <c r="A41" s="285" t="str">
        <f t="shared" si="0"/>
        <v>2016_3</v>
      </c>
      <c r="B41" s="265">
        <v>3</v>
      </c>
      <c r="C41" s="282">
        <v>2016</v>
      </c>
      <c r="D41" s="283">
        <v>77.442895111100057</v>
      </c>
      <c r="E41" s="285">
        <v>1</v>
      </c>
      <c r="F41" s="284">
        <f>+VLOOKUP(C41,'Real GDP_YEAR_2_STATIC'!$A$2:$I$17,4,0)</f>
        <v>1.0350000000000001</v>
      </c>
      <c r="G41" s="265">
        <v>0</v>
      </c>
      <c r="H41" s="265">
        <v>0</v>
      </c>
      <c r="I41" s="265">
        <v>1</v>
      </c>
      <c r="J41" s="265">
        <v>0</v>
      </c>
      <c r="K41" s="265">
        <v>0</v>
      </c>
    </row>
    <row r="42" spans="1:11" x14ac:dyDescent="0.35">
      <c r="A42" s="285" t="str">
        <f t="shared" si="0"/>
        <v>2017_3</v>
      </c>
      <c r="B42" s="265">
        <v>3</v>
      </c>
      <c r="C42" s="282">
        <v>2017</v>
      </c>
      <c r="D42" s="287">
        <v>82.166152279741638</v>
      </c>
      <c r="E42" s="285">
        <v>1</v>
      </c>
      <c r="F42" s="284">
        <f>+VLOOKUP(C42,'Real GDP_YEAR_2_STATIC'!$A$2:$I$17,4,0)</f>
        <v>1.48</v>
      </c>
      <c r="G42" s="265">
        <v>0</v>
      </c>
      <c r="H42" s="265">
        <v>0</v>
      </c>
      <c r="I42" s="265">
        <v>1</v>
      </c>
      <c r="J42" s="265">
        <v>0</v>
      </c>
      <c r="K42" s="265">
        <v>0</v>
      </c>
    </row>
    <row r="43" spans="1:11" x14ac:dyDescent="0.35">
      <c r="A43" s="285" t="str">
        <f t="shared" si="0"/>
        <v>2018_3</v>
      </c>
      <c r="B43" s="265">
        <v>3</v>
      </c>
      <c r="C43" s="282">
        <v>2018</v>
      </c>
      <c r="D43" s="287">
        <v>84.090491079639506</v>
      </c>
      <c r="E43" s="285">
        <v>1</v>
      </c>
      <c r="F43" s="284">
        <f>+VLOOKUP(C43,'Real GDP_YEAR_2_STATIC'!$A$2:$I$17,4,0)</f>
        <v>1.3</v>
      </c>
      <c r="G43" s="265">
        <v>0</v>
      </c>
      <c r="H43" s="265">
        <v>0</v>
      </c>
      <c r="I43" s="265">
        <v>1</v>
      </c>
      <c r="J43" s="265">
        <v>0</v>
      </c>
      <c r="K43" s="265">
        <v>0</v>
      </c>
    </row>
    <row r="44" spans="1:11" x14ac:dyDescent="0.35">
      <c r="A44" s="285" t="str">
        <f t="shared" si="0"/>
        <v>2006_4</v>
      </c>
      <c r="B44" s="265">
        <v>4</v>
      </c>
      <c r="C44" s="282">
        <v>2006</v>
      </c>
      <c r="D44" s="283">
        <v>71</v>
      </c>
      <c r="E44" s="285">
        <v>1</v>
      </c>
      <c r="F44" s="284">
        <f>+VLOOKUP(C44,'Real GDP_YEAR_2_STATIC'!$A$2:$I$17,4,0)</f>
        <v>1.7909999999999999</v>
      </c>
      <c r="G44" s="265">
        <v>0</v>
      </c>
      <c r="H44" s="265">
        <v>0</v>
      </c>
      <c r="I44" s="265">
        <v>0</v>
      </c>
      <c r="J44" s="265">
        <v>1</v>
      </c>
      <c r="K44" s="265">
        <v>0</v>
      </c>
    </row>
    <row r="45" spans="1:11" x14ac:dyDescent="0.35">
      <c r="A45" s="285" t="str">
        <f t="shared" si="0"/>
        <v>2007_4</v>
      </c>
      <c r="B45" s="265">
        <v>4</v>
      </c>
      <c r="C45" s="282">
        <v>2007</v>
      </c>
      <c r="D45" s="283">
        <v>65</v>
      </c>
      <c r="E45" s="285">
        <v>1</v>
      </c>
      <c r="F45" s="284">
        <f>+VLOOKUP(C45,'Real GDP_YEAR_2_STATIC'!$A$2:$I$17,4,0)</f>
        <v>1.639</v>
      </c>
      <c r="G45" s="265">
        <v>0</v>
      </c>
      <c r="H45" s="265">
        <v>0</v>
      </c>
      <c r="I45" s="265">
        <v>0</v>
      </c>
      <c r="J45" s="265">
        <v>1</v>
      </c>
      <c r="K45" s="265">
        <v>0</v>
      </c>
    </row>
    <row r="46" spans="1:11" x14ac:dyDescent="0.35">
      <c r="A46" s="285" t="str">
        <f t="shared" si="0"/>
        <v>2008_4</v>
      </c>
      <c r="B46" s="265">
        <v>4</v>
      </c>
      <c r="C46" s="282">
        <v>2008</v>
      </c>
      <c r="D46" s="283">
        <v>54</v>
      </c>
      <c r="E46" s="285">
        <v>1</v>
      </c>
      <c r="F46" s="284">
        <f>+VLOOKUP(C46,'Real GDP_YEAR_2_STATIC'!$A$2:$I$17,4,0)</f>
        <v>0.26250000000000007</v>
      </c>
      <c r="G46" s="265">
        <v>0</v>
      </c>
      <c r="H46" s="265">
        <v>0</v>
      </c>
      <c r="I46" s="265">
        <v>0</v>
      </c>
      <c r="J46" s="265">
        <v>1</v>
      </c>
      <c r="K46" s="265">
        <v>0</v>
      </c>
    </row>
    <row r="47" spans="1:11" x14ac:dyDescent="0.35">
      <c r="A47" s="285" t="str">
        <f t="shared" si="0"/>
        <v>2009_4</v>
      </c>
      <c r="B47" s="265">
        <v>4</v>
      </c>
      <c r="C47" s="282">
        <v>2009</v>
      </c>
      <c r="D47" s="283">
        <v>56.000000000000007</v>
      </c>
      <c r="E47" s="285">
        <v>1</v>
      </c>
      <c r="F47" s="284">
        <f>+VLOOKUP(C47,'Real GDP_YEAR_2_STATIC'!$A$2:$I$17,4,0)</f>
        <v>-3.1214999999999997</v>
      </c>
      <c r="G47" s="265">
        <v>0</v>
      </c>
      <c r="H47" s="265">
        <v>0</v>
      </c>
      <c r="I47" s="265">
        <v>0</v>
      </c>
      <c r="J47" s="265">
        <v>1</v>
      </c>
      <c r="K47" s="265">
        <v>0</v>
      </c>
    </row>
    <row r="48" spans="1:11" x14ac:dyDescent="0.35">
      <c r="A48" s="285" t="str">
        <f t="shared" si="0"/>
        <v>2010_4</v>
      </c>
      <c r="B48" s="265">
        <v>4</v>
      </c>
      <c r="C48" s="282">
        <v>2010</v>
      </c>
      <c r="D48" s="283">
        <v>54</v>
      </c>
      <c r="E48" s="285">
        <v>1</v>
      </c>
      <c r="F48" s="284">
        <f>+VLOOKUP(C48,'Real GDP_YEAR_2_STATIC'!$A$2:$I$17,4,0)</f>
        <v>-1.7839999999999998</v>
      </c>
      <c r="G48" s="265">
        <v>0</v>
      </c>
      <c r="H48" s="265">
        <v>0</v>
      </c>
      <c r="I48" s="265">
        <v>0</v>
      </c>
      <c r="J48" s="265">
        <v>1</v>
      </c>
      <c r="K48" s="265">
        <v>0</v>
      </c>
    </row>
    <row r="49" spans="1:11" x14ac:dyDescent="0.35">
      <c r="A49" s="285" t="str">
        <f t="shared" si="0"/>
        <v>2011_4</v>
      </c>
      <c r="B49" s="265">
        <v>4</v>
      </c>
      <c r="C49" s="282">
        <v>2011</v>
      </c>
      <c r="D49" s="283">
        <v>56.000000000000007</v>
      </c>
      <c r="E49" s="285">
        <v>1</v>
      </c>
      <c r="F49" s="284">
        <f>+VLOOKUP(C49,'Real GDP_YEAR_2_STATIC'!$A$2:$I$17,4,0)</f>
        <v>1.21</v>
      </c>
      <c r="G49" s="265">
        <v>0</v>
      </c>
      <c r="H49" s="265">
        <v>0</v>
      </c>
      <c r="I49" s="265">
        <v>0</v>
      </c>
      <c r="J49" s="265">
        <v>1</v>
      </c>
      <c r="K49" s="265">
        <v>0</v>
      </c>
    </row>
    <row r="50" spans="1:11" x14ac:dyDescent="0.35">
      <c r="A50" s="285" t="str">
        <f t="shared" si="0"/>
        <v>2012_4</v>
      </c>
      <c r="B50" s="265">
        <v>4</v>
      </c>
      <c r="C50" s="282">
        <v>2012</v>
      </c>
      <c r="D50" s="283">
        <v>47</v>
      </c>
      <c r="E50" s="285">
        <v>1</v>
      </c>
      <c r="F50" s="284">
        <f>+VLOOKUP(C50,'Real GDP_YEAR_2_STATIC'!$A$2:$I$17,4,0)</f>
        <v>-1.137</v>
      </c>
      <c r="G50" s="265">
        <v>0</v>
      </c>
      <c r="H50" s="265">
        <v>0</v>
      </c>
      <c r="I50" s="265">
        <v>0</v>
      </c>
      <c r="J50" s="265">
        <v>1</v>
      </c>
      <c r="K50" s="265">
        <v>0</v>
      </c>
    </row>
    <row r="51" spans="1:11" x14ac:dyDescent="0.35">
      <c r="A51" s="285" t="str">
        <f t="shared" si="0"/>
        <v>2013_4</v>
      </c>
      <c r="B51" s="265">
        <v>4</v>
      </c>
      <c r="C51" s="282">
        <v>2013</v>
      </c>
      <c r="D51" s="283">
        <v>64.39200447097781</v>
      </c>
      <c r="E51" s="285">
        <v>1</v>
      </c>
      <c r="F51" s="284">
        <f>+VLOOKUP(C51,'Real GDP_YEAR_2_STATIC'!$A$2:$I$17,4,0)</f>
        <v>-2.411</v>
      </c>
      <c r="G51" s="265">
        <v>0</v>
      </c>
      <c r="H51" s="265">
        <v>0</v>
      </c>
      <c r="I51" s="265">
        <v>0</v>
      </c>
      <c r="J51" s="265">
        <v>1</v>
      </c>
      <c r="K51" s="265">
        <v>0</v>
      </c>
    </row>
    <row r="52" spans="1:11" x14ac:dyDescent="0.35">
      <c r="A52" s="285" t="str">
        <f t="shared" si="0"/>
        <v>2014_4</v>
      </c>
      <c r="B52" s="265">
        <v>4</v>
      </c>
      <c r="C52" s="282">
        <v>2014</v>
      </c>
      <c r="D52" s="287">
        <v>78.62551454271339</v>
      </c>
      <c r="E52" s="285">
        <v>1</v>
      </c>
      <c r="F52" s="284">
        <f>+VLOOKUP(C52,'Real GDP_YEAR_2_STATIC'!$A$2:$I$17,4,0)</f>
        <v>-0.92299999999999993</v>
      </c>
      <c r="G52" s="265">
        <v>0</v>
      </c>
      <c r="H52" s="265">
        <v>0</v>
      </c>
      <c r="I52" s="265">
        <v>0</v>
      </c>
      <c r="J52" s="265">
        <v>1</v>
      </c>
      <c r="K52" s="265">
        <v>0</v>
      </c>
    </row>
    <row r="53" spans="1:11" x14ac:dyDescent="0.35">
      <c r="A53" s="285" t="str">
        <f t="shared" si="0"/>
        <v>2015_4</v>
      </c>
      <c r="B53" s="265">
        <v>4</v>
      </c>
      <c r="C53" s="282">
        <v>2015</v>
      </c>
      <c r="D53" s="283">
        <v>81.197335119845178</v>
      </c>
      <c r="E53" s="285">
        <v>1</v>
      </c>
      <c r="F53" s="284">
        <f>+VLOOKUP(C53,'Real GDP_YEAR_2_STATIC'!$A$2:$I$17,4,0)</f>
        <v>0.38750000000000001</v>
      </c>
      <c r="G53" s="265">
        <v>0</v>
      </c>
      <c r="H53" s="265">
        <v>0</v>
      </c>
      <c r="I53" s="265">
        <v>0</v>
      </c>
      <c r="J53" s="265">
        <v>1</v>
      </c>
      <c r="K53" s="265">
        <v>0</v>
      </c>
    </row>
    <row r="54" spans="1:11" x14ac:dyDescent="0.35">
      <c r="A54" s="285" t="str">
        <f t="shared" si="0"/>
        <v>2016_4</v>
      </c>
      <c r="B54" s="265">
        <v>4</v>
      </c>
      <c r="C54" s="282">
        <v>2016</v>
      </c>
      <c r="D54" s="283">
        <v>86.033604823220656</v>
      </c>
      <c r="E54" s="285">
        <v>1</v>
      </c>
      <c r="F54" s="284">
        <f>+VLOOKUP(C54,'Real GDP_YEAR_2_STATIC'!$A$2:$I$17,4,0)</f>
        <v>1.0350000000000001</v>
      </c>
      <c r="G54" s="265">
        <v>0</v>
      </c>
      <c r="H54" s="265">
        <v>0</v>
      </c>
      <c r="I54" s="265">
        <v>0</v>
      </c>
      <c r="J54" s="265">
        <v>1</v>
      </c>
      <c r="K54" s="265">
        <v>0</v>
      </c>
    </row>
    <row r="55" spans="1:11" x14ac:dyDescent="0.35">
      <c r="A55" s="285" t="str">
        <f t="shared" si="0"/>
        <v>2017_4</v>
      </c>
      <c r="B55" s="265">
        <v>4</v>
      </c>
      <c r="C55" s="282">
        <v>2017</v>
      </c>
      <c r="D55" s="283">
        <v>91.789815566639604</v>
      </c>
      <c r="E55" s="285">
        <v>1</v>
      </c>
      <c r="F55" s="284">
        <f>+VLOOKUP(C55,'Real GDP_YEAR_2_STATIC'!$A$2:$I$17,4,0)</f>
        <v>1.48</v>
      </c>
      <c r="G55" s="265">
        <v>0</v>
      </c>
      <c r="H55" s="265">
        <v>0</v>
      </c>
      <c r="I55" s="265">
        <v>0</v>
      </c>
      <c r="J55" s="265">
        <v>1</v>
      </c>
      <c r="K55" s="265">
        <v>0</v>
      </c>
    </row>
    <row r="56" spans="1:11" x14ac:dyDescent="0.35">
      <c r="A56" s="285" t="str">
        <f t="shared" si="0"/>
        <v>2006_5</v>
      </c>
      <c r="B56" s="265">
        <v>5</v>
      </c>
      <c r="C56" s="282">
        <v>2006</v>
      </c>
      <c r="D56" s="283">
        <v>73</v>
      </c>
      <c r="E56" s="285">
        <v>1</v>
      </c>
      <c r="F56" s="284">
        <f>+VLOOKUP(C56,'Real GDP_YEAR_2_STATIC'!$A$2:$I$17,4,0)</f>
        <v>1.7909999999999999</v>
      </c>
      <c r="G56" s="265">
        <v>0</v>
      </c>
      <c r="H56" s="265">
        <v>0</v>
      </c>
      <c r="I56" s="265">
        <v>0</v>
      </c>
      <c r="J56" s="265">
        <v>0</v>
      </c>
      <c r="K56" s="265">
        <v>1</v>
      </c>
    </row>
    <row r="57" spans="1:11" x14ac:dyDescent="0.35">
      <c r="A57" s="285" t="str">
        <f t="shared" si="0"/>
        <v>2007_5</v>
      </c>
      <c r="B57" s="265">
        <v>5</v>
      </c>
      <c r="C57" s="282">
        <v>2007</v>
      </c>
      <c r="D57" s="283">
        <v>66</v>
      </c>
      <c r="E57" s="285">
        <v>1</v>
      </c>
      <c r="F57" s="284">
        <f>+VLOOKUP(C57,'Real GDP_YEAR_2_STATIC'!$A$2:$I$17,4,0)</f>
        <v>1.639</v>
      </c>
      <c r="G57" s="265">
        <v>0</v>
      </c>
      <c r="H57" s="265">
        <v>0</v>
      </c>
      <c r="I57" s="265">
        <v>0</v>
      </c>
      <c r="J57" s="265">
        <v>0</v>
      </c>
      <c r="K57" s="265">
        <v>1</v>
      </c>
    </row>
    <row r="58" spans="1:11" x14ac:dyDescent="0.35">
      <c r="A58" s="285" t="str">
        <f t="shared" si="0"/>
        <v>2008_5</v>
      </c>
      <c r="B58" s="265">
        <v>5</v>
      </c>
      <c r="C58" s="282">
        <v>2008</v>
      </c>
      <c r="D58" s="283">
        <v>56</v>
      </c>
      <c r="E58" s="285">
        <v>1</v>
      </c>
      <c r="F58" s="284">
        <f>+VLOOKUP(C58,'Real GDP_YEAR_2_STATIC'!$A$2:$I$17,4,0)</f>
        <v>0.26250000000000007</v>
      </c>
      <c r="G58" s="265">
        <v>0</v>
      </c>
      <c r="H58" s="265">
        <v>0</v>
      </c>
      <c r="I58" s="265">
        <v>0</v>
      </c>
      <c r="J58" s="265">
        <v>0</v>
      </c>
      <c r="K58" s="265">
        <v>1</v>
      </c>
    </row>
    <row r="59" spans="1:11" x14ac:dyDescent="0.35">
      <c r="A59" s="285" t="str">
        <f t="shared" si="0"/>
        <v>2009_5</v>
      </c>
      <c r="B59" s="265">
        <v>5</v>
      </c>
      <c r="C59" s="282">
        <v>2009</v>
      </c>
      <c r="D59" s="283">
        <v>65</v>
      </c>
      <c r="E59" s="285">
        <v>1</v>
      </c>
      <c r="F59" s="284">
        <f>+VLOOKUP(C59,'Real GDP_YEAR_2_STATIC'!$A$2:$I$17,4,0)</f>
        <v>-3.1214999999999997</v>
      </c>
      <c r="G59" s="265">
        <v>0</v>
      </c>
      <c r="H59" s="265">
        <v>0</v>
      </c>
      <c r="I59" s="265">
        <v>0</v>
      </c>
      <c r="J59" s="265">
        <v>0</v>
      </c>
      <c r="K59" s="265">
        <v>1</v>
      </c>
    </row>
    <row r="60" spans="1:11" x14ac:dyDescent="0.35">
      <c r="A60" s="285" t="str">
        <f t="shared" si="0"/>
        <v>2010_5</v>
      </c>
      <c r="B60" s="265">
        <v>5</v>
      </c>
      <c r="C60" s="282">
        <v>2010</v>
      </c>
      <c r="D60" s="283">
        <v>62</v>
      </c>
      <c r="E60" s="285">
        <v>1</v>
      </c>
      <c r="F60" s="284">
        <f>+VLOOKUP(C60,'Real GDP_YEAR_2_STATIC'!$A$2:$I$17,4,0)</f>
        <v>-1.7839999999999998</v>
      </c>
      <c r="G60" s="265">
        <v>0</v>
      </c>
      <c r="H60" s="265">
        <v>0</v>
      </c>
      <c r="I60" s="265">
        <v>0</v>
      </c>
      <c r="J60" s="265">
        <v>0</v>
      </c>
      <c r="K60" s="265">
        <v>1</v>
      </c>
    </row>
    <row r="61" spans="1:11" x14ac:dyDescent="0.35">
      <c r="A61" s="285" t="str">
        <f t="shared" si="0"/>
        <v>2011_5</v>
      </c>
      <c r="B61" s="265">
        <v>5</v>
      </c>
      <c r="C61" s="282">
        <v>2011</v>
      </c>
      <c r="D61" s="283">
        <v>60</v>
      </c>
      <c r="E61" s="285">
        <v>1</v>
      </c>
      <c r="F61" s="284">
        <f>+VLOOKUP(C61,'Real GDP_YEAR_2_STATIC'!$A$2:$I$17,4,0)</f>
        <v>1.21</v>
      </c>
      <c r="G61" s="265">
        <v>0</v>
      </c>
      <c r="H61" s="265">
        <v>0</v>
      </c>
      <c r="I61" s="265">
        <v>0</v>
      </c>
      <c r="J61" s="265">
        <v>0</v>
      </c>
      <c r="K61" s="265">
        <v>1</v>
      </c>
    </row>
    <row r="62" spans="1:11" x14ac:dyDescent="0.35">
      <c r="A62" s="285" t="str">
        <f t="shared" si="0"/>
        <v>2012_5</v>
      </c>
      <c r="B62" s="265">
        <v>5</v>
      </c>
      <c r="C62" s="282">
        <v>2012</v>
      </c>
      <c r="D62" s="283">
        <v>65.930010001472297</v>
      </c>
      <c r="E62" s="285">
        <v>1</v>
      </c>
      <c r="F62" s="284">
        <f>+VLOOKUP(C62,'Real GDP_YEAR_2_STATIC'!$A$2:$I$17,4,0)</f>
        <v>-1.137</v>
      </c>
      <c r="G62" s="265">
        <v>0</v>
      </c>
      <c r="H62" s="265">
        <v>0</v>
      </c>
      <c r="I62" s="265">
        <v>0</v>
      </c>
      <c r="J62" s="265">
        <v>0</v>
      </c>
      <c r="K62" s="265">
        <v>1</v>
      </c>
    </row>
    <row r="63" spans="1:11" x14ac:dyDescent="0.35">
      <c r="A63" s="285" t="str">
        <f t="shared" si="0"/>
        <v>2013_5</v>
      </c>
      <c r="B63" s="265">
        <v>5</v>
      </c>
      <c r="C63" s="282">
        <v>2013</v>
      </c>
      <c r="D63" s="287">
        <v>79.743017747479314</v>
      </c>
      <c r="E63" s="285">
        <v>1</v>
      </c>
      <c r="F63" s="284">
        <f>+VLOOKUP(C63,'Real GDP_YEAR_2_STATIC'!$A$2:$I$17,4,0)</f>
        <v>-2.411</v>
      </c>
      <c r="G63" s="265">
        <v>0</v>
      </c>
      <c r="H63" s="265">
        <v>0</v>
      </c>
      <c r="I63" s="265">
        <v>0</v>
      </c>
      <c r="J63" s="265">
        <v>0</v>
      </c>
      <c r="K63" s="265">
        <v>1</v>
      </c>
    </row>
    <row r="64" spans="1:11" x14ac:dyDescent="0.35">
      <c r="A64" s="285" t="str">
        <f t="shared" si="0"/>
        <v>2014_5</v>
      </c>
      <c r="B64" s="265">
        <v>5</v>
      </c>
      <c r="C64" s="282">
        <v>2014</v>
      </c>
      <c r="D64" s="283">
        <v>87.23920695108059</v>
      </c>
      <c r="E64" s="285">
        <v>1</v>
      </c>
      <c r="F64" s="284">
        <f>+VLOOKUP(C64,'Real GDP_YEAR_2_STATIC'!$A$2:$I$17,4,0)</f>
        <v>-0.92299999999999993</v>
      </c>
      <c r="G64" s="265">
        <v>0</v>
      </c>
      <c r="H64" s="265">
        <v>0</v>
      </c>
      <c r="I64" s="265">
        <v>0</v>
      </c>
      <c r="J64" s="265">
        <v>0</v>
      </c>
      <c r="K64" s="265">
        <v>1</v>
      </c>
    </row>
    <row r="65" spans="1:11" x14ac:dyDescent="0.35">
      <c r="A65" s="285" t="str">
        <f t="shared" si="0"/>
        <v>2015_5</v>
      </c>
      <c r="B65" s="265">
        <v>5</v>
      </c>
      <c r="C65" s="282">
        <v>2015</v>
      </c>
      <c r="D65" s="283">
        <v>89.362783499245282</v>
      </c>
      <c r="E65" s="285">
        <v>1</v>
      </c>
      <c r="F65" s="284">
        <f>+VLOOKUP(C65,'Real GDP_YEAR_2_STATIC'!$A$2:$I$17,4,0)</f>
        <v>0.38750000000000001</v>
      </c>
      <c r="G65" s="265">
        <v>0</v>
      </c>
      <c r="H65" s="265">
        <v>0</v>
      </c>
      <c r="I65" s="265">
        <v>0</v>
      </c>
      <c r="J65" s="265">
        <v>0</v>
      </c>
      <c r="K65" s="265">
        <v>1</v>
      </c>
    </row>
    <row r="66" spans="1:11" x14ac:dyDescent="0.35">
      <c r="A66" s="285" t="str">
        <f t="shared" si="0"/>
        <v>2016_5</v>
      </c>
      <c r="B66" s="265">
        <v>5</v>
      </c>
      <c r="C66" s="282">
        <v>2016</v>
      </c>
      <c r="D66" s="283">
        <v>92.476427139797678</v>
      </c>
      <c r="E66" s="285">
        <v>1</v>
      </c>
      <c r="F66" s="284">
        <f>+VLOOKUP(C66,'Real GDP_YEAR_2_STATIC'!$A$2:$I$17,4,0)</f>
        <v>1.0350000000000001</v>
      </c>
      <c r="G66" s="265">
        <v>0</v>
      </c>
      <c r="H66" s="265">
        <v>0</v>
      </c>
      <c r="I66" s="265">
        <v>0</v>
      </c>
      <c r="J66" s="265">
        <v>0</v>
      </c>
      <c r="K66" s="265">
        <v>1</v>
      </c>
    </row>
    <row r="67" spans="1:11" x14ac:dyDescent="0.35">
      <c r="A67" s="285" t="str">
        <f t="shared" ref="A67:A76" si="1">+C67&amp;"_"&amp;B67</f>
        <v>2006_6</v>
      </c>
      <c r="B67" s="265">
        <v>6</v>
      </c>
      <c r="C67" s="282">
        <v>2006</v>
      </c>
      <c r="D67" s="283">
        <v>76</v>
      </c>
      <c r="E67" s="285">
        <v>1</v>
      </c>
      <c r="F67" s="284">
        <f>+VLOOKUP(C67,'Real GDP_YEAR_2_STATIC'!$A$2:$I$17,4,0)</f>
        <v>1.7909999999999999</v>
      </c>
      <c r="G67" s="265">
        <v>0</v>
      </c>
      <c r="H67" s="265">
        <v>0</v>
      </c>
      <c r="I67" s="265">
        <v>0</v>
      </c>
      <c r="J67" s="265">
        <v>0</v>
      </c>
      <c r="K67" s="265">
        <v>0</v>
      </c>
    </row>
    <row r="68" spans="1:11" x14ac:dyDescent="0.35">
      <c r="A68" s="285" t="str">
        <f t="shared" si="1"/>
        <v>2007_6</v>
      </c>
      <c r="B68" s="265">
        <v>6</v>
      </c>
      <c r="C68" s="282">
        <v>2007</v>
      </c>
      <c r="D68" s="283">
        <v>69</v>
      </c>
      <c r="E68" s="285">
        <v>1</v>
      </c>
      <c r="F68" s="284">
        <f>+VLOOKUP(C68,'Real GDP_YEAR_2_STATIC'!$A$2:$I$17,4,0)</f>
        <v>1.639</v>
      </c>
      <c r="G68" s="265">
        <v>0</v>
      </c>
      <c r="H68" s="265">
        <v>0</v>
      </c>
      <c r="I68" s="265">
        <v>0</v>
      </c>
      <c r="J68" s="265">
        <v>0</v>
      </c>
      <c r="K68" s="265">
        <v>0</v>
      </c>
    </row>
    <row r="69" spans="1:11" x14ac:dyDescent="0.35">
      <c r="A69" s="285" t="str">
        <f t="shared" si="1"/>
        <v>2008_6</v>
      </c>
      <c r="B69" s="265">
        <v>6</v>
      </c>
      <c r="C69" s="282">
        <v>2008</v>
      </c>
      <c r="D69" s="283">
        <v>60</v>
      </c>
      <c r="E69" s="285">
        <v>1</v>
      </c>
      <c r="F69" s="284">
        <f>+VLOOKUP(C69,'Real GDP_YEAR_2_STATIC'!$A$2:$I$17,4,0)</f>
        <v>0.26250000000000007</v>
      </c>
      <c r="G69" s="265">
        <v>0</v>
      </c>
      <c r="H69" s="265">
        <v>0</v>
      </c>
      <c r="I69" s="265">
        <v>0</v>
      </c>
      <c r="J69" s="265">
        <v>0</v>
      </c>
      <c r="K69" s="265">
        <v>0</v>
      </c>
    </row>
    <row r="70" spans="1:11" x14ac:dyDescent="0.35">
      <c r="A70" s="285" t="str">
        <f t="shared" si="1"/>
        <v>2009_6</v>
      </c>
      <c r="B70" s="265">
        <v>6</v>
      </c>
      <c r="C70" s="282">
        <v>2009</v>
      </c>
      <c r="D70" s="283">
        <v>72</v>
      </c>
      <c r="E70" s="285">
        <v>1</v>
      </c>
      <c r="F70" s="284">
        <f>+VLOOKUP(C70,'Real GDP_YEAR_2_STATIC'!$A$2:$I$17,4,0)</f>
        <v>-3.1214999999999997</v>
      </c>
      <c r="G70" s="265">
        <v>0</v>
      </c>
      <c r="H70" s="265">
        <v>0</v>
      </c>
      <c r="I70" s="265">
        <v>0</v>
      </c>
      <c r="J70" s="265">
        <v>0</v>
      </c>
      <c r="K70" s="265">
        <v>0</v>
      </c>
    </row>
    <row r="71" spans="1:11" x14ac:dyDescent="0.35">
      <c r="A71" s="285" t="str">
        <f t="shared" si="1"/>
        <v>2010_6</v>
      </c>
      <c r="B71" s="265">
        <v>6</v>
      </c>
      <c r="C71" s="282">
        <v>2010</v>
      </c>
      <c r="D71" s="283">
        <v>65</v>
      </c>
      <c r="E71" s="285">
        <v>1</v>
      </c>
      <c r="F71" s="284">
        <f>+VLOOKUP(C71,'Real GDP_YEAR_2_STATIC'!$A$2:$I$17,4,0)</f>
        <v>-1.7839999999999998</v>
      </c>
      <c r="G71" s="265">
        <v>0</v>
      </c>
      <c r="H71" s="265">
        <v>0</v>
      </c>
      <c r="I71" s="265">
        <v>0</v>
      </c>
      <c r="J71" s="265">
        <v>0</v>
      </c>
      <c r="K71" s="265">
        <v>0</v>
      </c>
    </row>
    <row r="72" spans="1:11" x14ac:dyDescent="0.35">
      <c r="A72" s="285" t="str">
        <f t="shared" si="1"/>
        <v>2011_6</v>
      </c>
      <c r="B72" s="265">
        <v>6</v>
      </c>
      <c r="C72" s="282">
        <v>2011</v>
      </c>
      <c r="D72" s="283">
        <v>76.403722959542435</v>
      </c>
      <c r="E72" s="285">
        <v>1</v>
      </c>
      <c r="F72" s="284">
        <f>+VLOOKUP(C72,'Real GDP_YEAR_2_STATIC'!$A$2:$I$17,4,0)</f>
        <v>1.21</v>
      </c>
      <c r="G72" s="265">
        <v>0</v>
      </c>
      <c r="H72" s="265">
        <v>0</v>
      </c>
      <c r="I72" s="265">
        <v>0</v>
      </c>
      <c r="J72" s="265">
        <v>0</v>
      </c>
      <c r="K72" s="265">
        <v>0</v>
      </c>
    </row>
    <row r="73" spans="1:11" x14ac:dyDescent="0.35">
      <c r="A73" s="285" t="str">
        <f t="shared" si="1"/>
        <v>2012_6</v>
      </c>
      <c r="B73" s="265">
        <v>6</v>
      </c>
      <c r="C73" s="282">
        <v>2012</v>
      </c>
      <c r="D73" s="286">
        <v>79.146029377150327</v>
      </c>
      <c r="E73" s="285">
        <v>1</v>
      </c>
      <c r="F73" s="284">
        <f>+VLOOKUP(C73,'Real GDP_YEAR_2_STATIC'!$A$2:$I$17,4,0)</f>
        <v>-1.137</v>
      </c>
      <c r="G73" s="265">
        <v>0</v>
      </c>
      <c r="H73" s="265">
        <v>0</v>
      </c>
      <c r="I73" s="265">
        <v>0</v>
      </c>
      <c r="J73" s="265">
        <v>0</v>
      </c>
      <c r="K73" s="265">
        <v>0</v>
      </c>
    </row>
    <row r="74" spans="1:11" x14ac:dyDescent="0.35">
      <c r="A74" s="285" t="str">
        <f t="shared" si="1"/>
        <v>2013_6</v>
      </c>
      <c r="B74" s="265">
        <v>6</v>
      </c>
      <c r="C74" s="282">
        <v>2013</v>
      </c>
      <c r="D74" s="283">
        <v>88.852595877902431</v>
      </c>
      <c r="E74" s="285">
        <v>1</v>
      </c>
      <c r="F74" s="284">
        <f>+VLOOKUP(C74,'Real GDP_YEAR_2_STATIC'!$A$2:$I$17,4,0)</f>
        <v>-2.411</v>
      </c>
      <c r="G74" s="265">
        <v>0</v>
      </c>
      <c r="H74" s="265">
        <v>0</v>
      </c>
      <c r="I74" s="265">
        <v>0</v>
      </c>
      <c r="J74" s="265">
        <v>0</v>
      </c>
      <c r="K74" s="265">
        <v>0</v>
      </c>
    </row>
    <row r="75" spans="1:11" x14ac:dyDescent="0.35">
      <c r="A75" s="285" t="str">
        <f t="shared" si="1"/>
        <v>2014_6</v>
      </c>
      <c r="B75" s="265">
        <v>6</v>
      </c>
      <c r="C75" s="282">
        <v>2014</v>
      </c>
      <c r="D75" s="283">
        <v>92.876190312341407</v>
      </c>
      <c r="E75" s="285">
        <v>1</v>
      </c>
      <c r="F75" s="284">
        <f>+VLOOKUP(C75,'Real GDP_YEAR_2_STATIC'!$A$2:$I$17,4,0)</f>
        <v>-0.92299999999999993</v>
      </c>
      <c r="G75" s="265">
        <v>0</v>
      </c>
      <c r="H75" s="265">
        <v>0</v>
      </c>
      <c r="I75" s="265">
        <v>0</v>
      </c>
      <c r="J75" s="265">
        <v>0</v>
      </c>
      <c r="K75" s="265">
        <v>0</v>
      </c>
    </row>
    <row r="76" spans="1:11" x14ac:dyDescent="0.35">
      <c r="A76" s="285" t="str">
        <f t="shared" si="1"/>
        <v>2015_6</v>
      </c>
      <c r="B76" s="265">
        <v>6</v>
      </c>
      <c r="C76" s="282">
        <v>2015</v>
      </c>
      <c r="D76" s="283">
        <v>94.445721730467099</v>
      </c>
      <c r="E76" s="285">
        <v>1</v>
      </c>
      <c r="F76" s="284">
        <f>+VLOOKUP(C76,'Real GDP_YEAR_2_STATIC'!$A$2:$I$17,4,0)</f>
        <v>0.38750000000000001</v>
      </c>
      <c r="G76" s="265">
        <v>0</v>
      </c>
      <c r="H76" s="265">
        <v>0</v>
      </c>
      <c r="I76" s="265">
        <v>0</v>
      </c>
      <c r="J76" s="265">
        <v>0</v>
      </c>
      <c r="K76" s="265">
        <v>0</v>
      </c>
    </row>
    <row r="77" spans="1:11" x14ac:dyDescent="0.35">
      <c r="C77" s="282"/>
    </row>
  </sheetData>
  <phoneticPr fontId="42" type="noConversion"/>
  <pageMargins left="0.70866141732283472" right="0.70866141732283472" top="0.74803149606299213" bottom="0.74803149606299213" header="0.31496062992125984" footer="0.31496062992125984"/>
  <pageSetup paperSize="9" scale="7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3"/>
  <sheetViews>
    <sheetView showGridLines="0" zoomScale="90" zoomScaleNormal="90" workbookViewId="0"/>
  </sheetViews>
  <sheetFormatPr defaultRowHeight="14.5" x14ac:dyDescent="0.35"/>
  <cols>
    <col min="1" max="1" width="126.81640625" customWidth="1"/>
    <col min="2" max="2" width="15.54296875" customWidth="1"/>
  </cols>
  <sheetData>
    <row r="1" spans="1:1" ht="19.5" x14ac:dyDescent="0.35">
      <c r="A1" s="261" t="s">
        <v>138</v>
      </c>
    </row>
    <row r="2" spans="1:1" x14ac:dyDescent="0.35">
      <c r="A2" s="4"/>
    </row>
    <row r="3" spans="1:1" ht="144.75" customHeight="1" x14ac:dyDescent="0.35">
      <c r="A3" s="100" t="s">
        <v>120</v>
      </c>
    </row>
  </sheetData>
  <pageMargins left="0.70866141732283472" right="0.70866141732283472" top="0.74803149606299213" bottom="0.74803149606299213" header="0.31496062992125984" footer="0.31496062992125984"/>
  <pageSetup paperSize="9" scale="77"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C22"/>
  <sheetViews>
    <sheetView zoomScale="90" zoomScaleNormal="90" zoomScaleSheetLayoutView="85" workbookViewId="0">
      <selection activeCell="A31" sqref="A31"/>
    </sheetView>
  </sheetViews>
  <sheetFormatPr defaultRowHeight="14.5" x14ac:dyDescent="0.35"/>
  <cols>
    <col min="1" max="1" width="109.81640625" customWidth="1"/>
  </cols>
  <sheetData>
    <row r="2" spans="1:3" ht="18.5" x14ac:dyDescent="0.35">
      <c r="A2" s="249" t="s">
        <v>138</v>
      </c>
      <c r="B2" s="246" t="s">
        <v>86</v>
      </c>
    </row>
    <row r="3" spans="1:3" x14ac:dyDescent="0.35">
      <c r="A3" t="s">
        <v>94</v>
      </c>
      <c r="B3" s="246" t="s">
        <v>81</v>
      </c>
    </row>
    <row r="4" spans="1:3" x14ac:dyDescent="0.35">
      <c r="A4" t="s">
        <v>95</v>
      </c>
      <c r="B4" s="246" t="s">
        <v>77</v>
      </c>
    </row>
    <row r="5" spans="1:3" x14ac:dyDescent="0.35">
      <c r="A5" t="s">
        <v>134</v>
      </c>
      <c r="B5" s="246" t="s">
        <v>78</v>
      </c>
    </row>
    <row r="6" spans="1:3" x14ac:dyDescent="0.35">
      <c r="A6" t="s">
        <v>135</v>
      </c>
      <c r="B6" s="246" t="s">
        <v>79</v>
      </c>
    </row>
    <row r="7" spans="1:3" x14ac:dyDescent="0.35">
      <c r="A7" t="s">
        <v>136</v>
      </c>
      <c r="B7" s="246" t="s">
        <v>137</v>
      </c>
    </row>
    <row r="8" spans="1:3" x14ac:dyDescent="0.35">
      <c r="A8" t="s">
        <v>118</v>
      </c>
      <c r="B8" s="246" t="s">
        <v>62</v>
      </c>
    </row>
    <row r="9" spans="1:3" x14ac:dyDescent="0.35">
      <c r="A9" t="s">
        <v>96</v>
      </c>
      <c r="B9" s="246" t="s">
        <v>63</v>
      </c>
    </row>
    <row r="10" spans="1:3" x14ac:dyDescent="0.35">
      <c r="A10" t="s">
        <v>97</v>
      </c>
      <c r="B10" s="246" t="s">
        <v>64</v>
      </c>
    </row>
    <row r="11" spans="1:3" x14ac:dyDescent="0.35">
      <c r="A11" t="s">
        <v>98</v>
      </c>
      <c r="B11" s="246" t="s">
        <v>67</v>
      </c>
      <c r="C11" s="247"/>
    </row>
    <row r="12" spans="1:3" x14ac:dyDescent="0.35">
      <c r="A12" t="s">
        <v>110</v>
      </c>
      <c r="B12" s="246" t="s">
        <v>68</v>
      </c>
      <c r="C12" s="247"/>
    </row>
    <row r="13" spans="1:3" x14ac:dyDescent="0.35">
      <c r="A13" t="s">
        <v>109</v>
      </c>
      <c r="B13" s="246" t="s">
        <v>69</v>
      </c>
      <c r="C13" s="248"/>
    </row>
    <row r="14" spans="1:3" x14ac:dyDescent="0.35">
      <c r="A14" t="s">
        <v>92</v>
      </c>
      <c r="B14" s="246" t="s">
        <v>73</v>
      </c>
      <c r="C14" s="248"/>
    </row>
    <row r="15" spans="1:3" x14ac:dyDescent="0.35">
      <c r="A15" t="s">
        <v>93</v>
      </c>
      <c r="B15" s="246" t="s">
        <v>82</v>
      </c>
      <c r="C15" s="248"/>
    </row>
    <row r="16" spans="1:3" x14ac:dyDescent="0.35">
      <c r="A16" t="s">
        <v>111</v>
      </c>
      <c r="B16" s="246" t="s">
        <v>74</v>
      </c>
      <c r="C16" s="248"/>
    </row>
    <row r="17" spans="1:3" x14ac:dyDescent="0.35">
      <c r="A17" t="s">
        <v>112</v>
      </c>
      <c r="B17" s="246" t="s">
        <v>80</v>
      </c>
    </row>
    <row r="18" spans="1:3" x14ac:dyDescent="0.35">
      <c r="A18" t="s">
        <v>106</v>
      </c>
      <c r="B18" s="246" t="s">
        <v>75</v>
      </c>
    </row>
    <row r="19" spans="1:3" x14ac:dyDescent="0.35">
      <c r="A19" t="s">
        <v>105</v>
      </c>
      <c r="B19" s="246" t="s">
        <v>76</v>
      </c>
    </row>
    <row r="20" spans="1:3" x14ac:dyDescent="0.35">
      <c r="A20" t="s">
        <v>113</v>
      </c>
      <c r="B20" s="246" t="s">
        <v>91</v>
      </c>
      <c r="C20" s="248"/>
    </row>
    <row r="21" spans="1:3" x14ac:dyDescent="0.35">
      <c r="A21" t="s">
        <v>114</v>
      </c>
      <c r="B21" s="246" t="s">
        <v>115</v>
      </c>
      <c r="C21" s="248"/>
    </row>
    <row r="22" spans="1:3" x14ac:dyDescent="0.35">
      <c r="A22" t="s">
        <v>103</v>
      </c>
      <c r="B22" s="246" t="s">
        <v>116</v>
      </c>
    </row>
  </sheetData>
  <hyperlinks>
    <hyperlink ref="B19" location="'TA12'!A1" display="TA12" xr:uid="{00000000-0004-0000-0100-000000000000}"/>
    <hyperlink ref="B18" location="'TA11'!A1" display="TA11" xr:uid="{00000000-0004-0000-0100-000001000000}"/>
    <hyperlink ref="B21" location="'TA14'!A1" display="TA14" xr:uid="{00000000-0004-0000-0100-000002000000}"/>
    <hyperlink ref="B15" location="'TA8'!A1" display="TA8" xr:uid="{00000000-0004-0000-0100-000003000000}"/>
    <hyperlink ref="B3" location="Fig.1!A1" display="Fig.1" xr:uid="{00000000-0004-0000-0100-000004000000}"/>
    <hyperlink ref="B17" location="'TA10'!A1" display="TA10" xr:uid="{00000000-0004-0000-0100-000005000000}"/>
    <hyperlink ref="B7" location="'T4'!A1" display="T4" xr:uid="{00000000-0004-0000-0100-000006000000}"/>
    <hyperlink ref="B6" location="'T3'!A1" display="T3" xr:uid="{00000000-0004-0000-0100-000007000000}"/>
    <hyperlink ref="B4" location="'T1'!A1" display="T1" xr:uid="{00000000-0004-0000-0100-000008000000}"/>
    <hyperlink ref="B20" location="'TA13'!A1" display="TA13" xr:uid="{00000000-0004-0000-0100-000009000000}"/>
    <hyperlink ref="B16" location="'TA9'!A1" display="#'TA9'!A1" xr:uid="{00000000-0004-0000-0100-00000A000000}"/>
    <hyperlink ref="B14" location="'TA7'!A1" display="TA7" xr:uid="{00000000-0004-0000-0100-00000B000000}"/>
    <hyperlink ref="B13" location="'TA6'!A1" display="TA6" xr:uid="{00000000-0004-0000-0100-00000C000000}"/>
    <hyperlink ref="B12" location="'TA5'!A1" display="TA5" xr:uid="{00000000-0004-0000-0100-00000D000000}"/>
    <hyperlink ref="B11" location="'TA4'!A1" display="TA4" xr:uid="{00000000-0004-0000-0100-00000E000000}"/>
    <hyperlink ref="B10" location="'TA3'!A1" display="TA3" xr:uid="{00000000-0004-0000-0100-00000F000000}"/>
    <hyperlink ref="B9" location="'TA2'!A1" display="TA2" xr:uid="{00000000-0004-0000-0100-000010000000}"/>
    <hyperlink ref="B8" location="'TA1'!A1" display="TA1" xr:uid="{00000000-0004-0000-0100-000011000000}"/>
    <hyperlink ref="B2" location="Avvertenze!A1" display="Avvertenze" xr:uid="{00000000-0004-0000-0100-000012000000}"/>
    <hyperlink ref="B5" location="'T2'!A1" display="T2" xr:uid="{00000000-0004-0000-0100-000013000000}"/>
    <hyperlink ref="B22" location="'TA15'!Area_stampa" display="TA15" xr:uid="{00000000-0004-0000-0100-000014000000}"/>
  </hyperlinks>
  <pageMargins left="0.70866141732283472" right="0.70866141732283472" top="0.74803149606299213" bottom="0.74803149606299213"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3941-1D55-44B0-95D6-292AE8FAF900}">
  <dimension ref="A1:G17"/>
  <sheetViews>
    <sheetView workbookViewId="0">
      <selection activeCell="E20" sqref="E20"/>
    </sheetView>
  </sheetViews>
  <sheetFormatPr defaultRowHeight="14.5" x14ac:dyDescent="0.35"/>
  <cols>
    <col min="1" max="1" width="7.90625" bestFit="1" customWidth="1"/>
    <col min="4" max="4" width="8.453125" bestFit="1" customWidth="1"/>
    <col min="5" max="5" width="8.36328125" bestFit="1" customWidth="1"/>
  </cols>
  <sheetData>
    <row r="1" spans="1:7" ht="29.5" thickBot="1" x14ac:dyDescent="0.4">
      <c r="A1" s="113" t="s">
        <v>144</v>
      </c>
      <c r="B1" s="109" t="s">
        <v>145</v>
      </c>
      <c r="C1" s="110" t="s">
        <v>146</v>
      </c>
      <c r="D1" s="109" t="s">
        <v>83</v>
      </c>
      <c r="E1" s="110" t="s">
        <v>147</v>
      </c>
      <c r="F1" s="109" t="s">
        <v>148</v>
      </c>
      <c r="G1" s="110" t="s">
        <v>149</v>
      </c>
    </row>
    <row r="2" spans="1:7" x14ac:dyDescent="0.35">
      <c r="A2" s="114">
        <v>2006</v>
      </c>
      <c r="B2" s="107">
        <v>236068123</v>
      </c>
      <c r="C2" s="108">
        <v>0.30227427193415324</v>
      </c>
      <c r="D2" s="107">
        <v>8803040402</v>
      </c>
      <c r="E2" s="108">
        <v>0.48449569775839807</v>
      </c>
      <c r="F2" s="107">
        <v>9039108525</v>
      </c>
      <c r="G2" s="108">
        <v>0.47973674726612997</v>
      </c>
    </row>
    <row r="3" spans="1:7" x14ac:dyDescent="0.35">
      <c r="A3" s="114">
        <v>2007</v>
      </c>
      <c r="B3" s="107">
        <v>1298764521</v>
      </c>
      <c r="C3" s="108">
        <v>0.22068757843792428</v>
      </c>
      <c r="D3" s="107">
        <v>7442770518</v>
      </c>
      <c r="E3" s="108">
        <v>0.5013784312362739</v>
      </c>
      <c r="F3" s="107">
        <v>8741535039</v>
      </c>
      <c r="G3" s="108">
        <v>0.45967507829456516</v>
      </c>
    </row>
    <row r="4" spans="1:7" x14ac:dyDescent="0.35">
      <c r="A4" s="114">
        <v>2008</v>
      </c>
      <c r="B4" s="107">
        <v>354965552</v>
      </c>
      <c r="C4" s="108">
        <v>0.37444579549835644</v>
      </c>
      <c r="D4" s="107">
        <v>6225493473</v>
      </c>
      <c r="E4" s="108">
        <v>0.44765824020096834</v>
      </c>
      <c r="F4" s="107">
        <v>6580459025</v>
      </c>
      <c r="G4" s="108">
        <v>0.44370898745911547</v>
      </c>
    </row>
    <row r="5" spans="1:7" x14ac:dyDescent="0.35">
      <c r="A5" s="114">
        <v>2009</v>
      </c>
      <c r="B5" s="107">
        <v>216283928</v>
      </c>
      <c r="C5" s="108">
        <v>0.28905616049994265</v>
      </c>
      <c r="D5" s="107">
        <v>5892617853</v>
      </c>
      <c r="E5" s="108">
        <v>0.50011913027749477</v>
      </c>
      <c r="F5" s="107">
        <v>6108901781</v>
      </c>
      <c r="G5" s="108">
        <v>0.49264650593430848</v>
      </c>
    </row>
    <row r="6" spans="1:7" x14ac:dyDescent="0.35">
      <c r="A6" s="114">
        <v>2010</v>
      </c>
      <c r="B6" s="107">
        <v>212601734</v>
      </c>
      <c r="C6" s="108">
        <v>0.26715557148368846</v>
      </c>
      <c r="D6" s="107">
        <v>6454267206</v>
      </c>
      <c r="E6" s="108">
        <v>0.49343478017336601</v>
      </c>
      <c r="F6" s="107">
        <v>6666868940</v>
      </c>
      <c r="G6" s="108">
        <v>0.48621889629016313</v>
      </c>
    </row>
    <row r="7" spans="1:7" x14ac:dyDescent="0.35">
      <c r="A7" s="114">
        <v>2011</v>
      </c>
      <c r="B7" s="107">
        <v>276187901</v>
      </c>
      <c r="C7" s="108">
        <v>0.23314946852274565</v>
      </c>
      <c r="D7" s="107">
        <v>8441794414</v>
      </c>
      <c r="E7" s="108">
        <v>0.46130599814811601</v>
      </c>
      <c r="F7" s="107">
        <v>8717982315</v>
      </c>
      <c r="G7" s="108">
        <v>0.45407794115742278</v>
      </c>
    </row>
    <row r="8" spans="1:7" x14ac:dyDescent="0.35">
      <c r="A8" s="114">
        <v>2012</v>
      </c>
      <c r="B8" s="107">
        <v>1265786059</v>
      </c>
      <c r="C8" s="108">
        <v>0.29830151403232452</v>
      </c>
      <c r="D8" s="107">
        <v>6206683948</v>
      </c>
      <c r="E8" s="108">
        <v>0.52967813481762527</v>
      </c>
      <c r="F8" s="107">
        <v>7472470007</v>
      </c>
      <c r="G8" s="108">
        <v>0.49048449460304988</v>
      </c>
    </row>
    <row r="9" spans="1:7" x14ac:dyDescent="0.35">
      <c r="A9" s="114">
        <v>2013</v>
      </c>
      <c r="B9" s="107">
        <v>454084164</v>
      </c>
      <c r="C9" s="108">
        <v>0.23823038659070131</v>
      </c>
      <c r="D9" s="107">
        <v>7228959124</v>
      </c>
      <c r="E9" s="108">
        <v>0.46899052250971834</v>
      </c>
      <c r="F9" s="107">
        <v>7683043288</v>
      </c>
      <c r="G9" s="108">
        <v>0.45535210873597648</v>
      </c>
    </row>
    <row r="10" spans="1:7" x14ac:dyDescent="0.35">
      <c r="A10" s="114">
        <v>2014</v>
      </c>
      <c r="B10" s="107">
        <v>4149678117</v>
      </c>
      <c r="C10" s="108">
        <v>0.22431414198193633</v>
      </c>
      <c r="D10" s="107">
        <v>9462846090</v>
      </c>
      <c r="E10" s="108">
        <v>0.39038161830029861</v>
      </c>
      <c r="F10" s="107">
        <v>13612524207</v>
      </c>
      <c r="G10" s="108">
        <v>0.3397571667331637</v>
      </c>
    </row>
    <row r="11" spans="1:7" x14ac:dyDescent="0.35">
      <c r="A11" s="114">
        <v>2015</v>
      </c>
      <c r="B11" s="107">
        <v>5100781018</v>
      </c>
      <c r="C11" s="108">
        <v>0.20274932290179268</v>
      </c>
      <c r="D11" s="107">
        <v>8157372643</v>
      </c>
      <c r="E11" s="108">
        <v>0.4493145870875398</v>
      </c>
      <c r="F11" s="107">
        <v>13258153661</v>
      </c>
      <c r="G11" s="108">
        <v>0.35445406190322415</v>
      </c>
    </row>
    <row r="12" spans="1:7" x14ac:dyDescent="0.35">
      <c r="A12" s="114">
        <v>2016</v>
      </c>
      <c r="B12" s="107">
        <v>7557258123</v>
      </c>
      <c r="C12" s="108">
        <v>0.23478547675193198</v>
      </c>
      <c r="D12" s="107">
        <v>9154968848</v>
      </c>
      <c r="E12" s="108">
        <v>0.43523465800981925</v>
      </c>
      <c r="F12" s="107">
        <v>16712226971</v>
      </c>
      <c r="G12" s="108">
        <v>0.34459166914074091</v>
      </c>
    </row>
    <row r="13" spans="1:7" x14ac:dyDescent="0.35">
      <c r="A13" s="114">
        <v>2017</v>
      </c>
      <c r="B13" s="107">
        <v>33010733708</v>
      </c>
      <c r="C13" s="108">
        <v>0.26096954166716974</v>
      </c>
      <c r="D13" s="107">
        <v>10348998626</v>
      </c>
      <c r="E13" s="108">
        <v>0.44271322435544724</v>
      </c>
      <c r="F13" s="107">
        <v>43359732334</v>
      </c>
      <c r="G13" s="108">
        <v>0.30434769511002102</v>
      </c>
    </row>
    <row r="14" spans="1:7" x14ac:dyDescent="0.35">
      <c r="A14" s="114">
        <v>2018</v>
      </c>
      <c r="B14" s="107">
        <v>67222799218</v>
      </c>
      <c r="C14" s="108">
        <v>0.3044237786560301</v>
      </c>
      <c r="D14" s="107">
        <v>10794203636</v>
      </c>
      <c r="E14" s="108">
        <v>0.45851203507695543</v>
      </c>
      <c r="F14" s="107">
        <v>78017002854</v>
      </c>
      <c r="G14" s="108">
        <v>0.32574297776492522</v>
      </c>
    </row>
    <row r="15" spans="1:7" x14ac:dyDescent="0.35">
      <c r="A15" s="114">
        <v>2019</v>
      </c>
      <c r="B15" s="107">
        <v>27274696332</v>
      </c>
      <c r="C15" s="108">
        <v>0.27729589455140996</v>
      </c>
      <c r="D15" s="107">
        <v>6848646257</v>
      </c>
      <c r="E15" s="108">
        <v>0.43892310760357028</v>
      </c>
      <c r="F15" s="107">
        <v>34123342589</v>
      </c>
      <c r="G15" s="108">
        <v>0.30973490912953772</v>
      </c>
    </row>
    <row r="16" spans="1:7" x14ac:dyDescent="0.35">
      <c r="A16" s="114">
        <v>2020</v>
      </c>
      <c r="B16" s="107">
        <v>19613935792</v>
      </c>
      <c r="C16" s="108">
        <v>0.32935096842343392</v>
      </c>
      <c r="D16" s="107">
        <v>5408410427</v>
      </c>
      <c r="E16" s="108">
        <v>0.44923026039966824</v>
      </c>
      <c r="F16" s="107">
        <v>25022346219</v>
      </c>
      <c r="G16" s="108">
        <v>0.35526206433071289</v>
      </c>
    </row>
    <row r="17" spans="1:7" x14ac:dyDescent="0.35">
      <c r="A17" s="114">
        <v>2021</v>
      </c>
      <c r="B17" s="107">
        <v>13564594454</v>
      </c>
      <c r="C17" s="108">
        <v>0.2888374254237594</v>
      </c>
      <c r="D17" s="107">
        <v>3919044290</v>
      </c>
      <c r="E17" s="108">
        <v>0.4447259581686242</v>
      </c>
      <c r="F17" s="107">
        <v>17483638744</v>
      </c>
      <c r="G17" s="108">
        <v>0.32378061277026526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K42"/>
  <sheetViews>
    <sheetView showGridLines="0" topLeftCell="A31" zoomScale="90" zoomScaleNormal="90" zoomScaleSheetLayoutView="90" workbookViewId="0">
      <selection activeCell="B4" sqref="B4:H21"/>
    </sheetView>
  </sheetViews>
  <sheetFormatPr defaultColWidth="9.1796875" defaultRowHeight="14.5" x14ac:dyDescent="0.35"/>
  <cols>
    <col min="1" max="1" width="9.1796875" style="2"/>
    <col min="2" max="2" width="14.26953125" style="1" customWidth="1"/>
    <col min="3" max="8" width="17.54296875" style="1" customWidth="1"/>
    <col min="9" max="9" width="10.26953125" style="1" customWidth="1"/>
    <col min="10" max="16" width="10.26953125" style="2" customWidth="1"/>
    <col min="17" max="16384" width="9.1796875" style="2"/>
  </cols>
  <sheetData>
    <row r="1" spans="2:11" x14ac:dyDescent="0.35">
      <c r="B1" s="2"/>
      <c r="C1" s="2"/>
      <c r="D1" s="2"/>
      <c r="E1" s="2"/>
      <c r="F1" s="2"/>
      <c r="G1" s="2"/>
      <c r="H1" s="2"/>
      <c r="I1" s="2"/>
    </row>
    <row r="2" spans="2:11" ht="15.5" x14ac:dyDescent="0.35">
      <c r="B2" s="26" t="s">
        <v>48</v>
      </c>
      <c r="C2" s="103"/>
      <c r="D2" s="103"/>
      <c r="E2" s="103"/>
      <c r="F2" s="103"/>
      <c r="G2" s="103"/>
      <c r="H2" s="103"/>
      <c r="I2" s="2"/>
    </row>
    <row r="3" spans="2:11" ht="16" thickBot="1" x14ac:dyDescent="0.4">
      <c r="B3" s="116" t="s">
        <v>50</v>
      </c>
      <c r="C3" s="32"/>
      <c r="D3" s="32"/>
      <c r="E3" s="32"/>
      <c r="F3" s="32"/>
      <c r="G3" s="32"/>
      <c r="H3" s="32"/>
    </row>
    <row r="4" spans="2:11" ht="33.75" customHeight="1" thickBot="1" x14ac:dyDescent="0.4">
      <c r="C4" s="290" t="s">
        <v>24</v>
      </c>
      <c r="D4" s="291"/>
      <c r="E4" s="290" t="s">
        <v>25</v>
      </c>
      <c r="F4" s="291"/>
      <c r="G4" s="290" t="s">
        <v>12</v>
      </c>
      <c r="H4" s="291"/>
      <c r="I4" s="2"/>
    </row>
    <row r="5" spans="2:11" ht="29.5" thickBot="1" x14ac:dyDescent="0.4">
      <c r="B5" s="113" t="s">
        <v>85</v>
      </c>
      <c r="C5" s="109" t="s">
        <v>83</v>
      </c>
      <c r="D5" s="110" t="s">
        <v>84</v>
      </c>
      <c r="E5" s="109" t="s">
        <v>83</v>
      </c>
      <c r="F5" s="110" t="s">
        <v>84</v>
      </c>
      <c r="G5" s="109" t="s">
        <v>83</v>
      </c>
      <c r="H5" s="110" t="s">
        <v>84</v>
      </c>
      <c r="I5" s="2"/>
    </row>
    <row r="6" spans="2:11" x14ac:dyDescent="0.35">
      <c r="B6" s="114">
        <v>2006</v>
      </c>
      <c r="C6" s="107">
        <v>236068123</v>
      </c>
      <c r="D6" s="108">
        <v>0.30227427193415324</v>
      </c>
      <c r="E6" s="107">
        <v>8803040402</v>
      </c>
      <c r="F6" s="108">
        <v>0.48449569775839807</v>
      </c>
      <c r="G6" s="107">
        <v>9039108525</v>
      </c>
      <c r="H6" s="108">
        <v>0.47973674726612997</v>
      </c>
      <c r="I6" s="126"/>
      <c r="J6" s="127"/>
      <c r="K6" s="127"/>
    </row>
    <row r="7" spans="2:11" x14ac:dyDescent="0.35">
      <c r="B7" s="114">
        <v>2007</v>
      </c>
      <c r="C7" s="107">
        <v>1298764521</v>
      </c>
      <c r="D7" s="108">
        <v>0.22068757843792428</v>
      </c>
      <c r="E7" s="107">
        <v>7442770518</v>
      </c>
      <c r="F7" s="108">
        <v>0.5013784312362739</v>
      </c>
      <c r="G7" s="107">
        <v>8741535039</v>
      </c>
      <c r="H7" s="108">
        <v>0.45967507829456516</v>
      </c>
      <c r="I7" s="126"/>
      <c r="J7" s="127"/>
      <c r="K7" s="127"/>
    </row>
    <row r="8" spans="2:11" x14ac:dyDescent="0.35">
      <c r="B8" s="114">
        <v>2008</v>
      </c>
      <c r="C8" s="107">
        <v>354965552</v>
      </c>
      <c r="D8" s="108">
        <v>0.37444579549835644</v>
      </c>
      <c r="E8" s="107">
        <v>6225493473</v>
      </c>
      <c r="F8" s="108">
        <v>0.44765824020096834</v>
      </c>
      <c r="G8" s="107">
        <v>6580459025</v>
      </c>
      <c r="H8" s="108">
        <v>0.44370898745911547</v>
      </c>
      <c r="I8" s="126"/>
      <c r="J8" s="127"/>
      <c r="K8" s="127"/>
    </row>
    <row r="9" spans="2:11" x14ac:dyDescent="0.35">
      <c r="B9" s="114">
        <v>2009</v>
      </c>
      <c r="C9" s="107">
        <v>216283928</v>
      </c>
      <c r="D9" s="108">
        <v>0.28905616049994265</v>
      </c>
      <c r="E9" s="107">
        <v>5892617853</v>
      </c>
      <c r="F9" s="108">
        <v>0.50011913027749477</v>
      </c>
      <c r="G9" s="107">
        <v>6108901781</v>
      </c>
      <c r="H9" s="108">
        <v>0.49264650593430848</v>
      </c>
      <c r="I9" s="126"/>
      <c r="J9" s="127"/>
      <c r="K9" s="127"/>
    </row>
    <row r="10" spans="2:11" x14ac:dyDescent="0.35">
      <c r="B10" s="114">
        <v>2010</v>
      </c>
      <c r="C10" s="107">
        <v>212601734</v>
      </c>
      <c r="D10" s="108">
        <v>0.26715557148368846</v>
      </c>
      <c r="E10" s="107">
        <v>6454267206</v>
      </c>
      <c r="F10" s="108">
        <v>0.49343478017336601</v>
      </c>
      <c r="G10" s="107">
        <v>6666868940</v>
      </c>
      <c r="H10" s="108">
        <v>0.48621889629016313</v>
      </c>
      <c r="I10" s="126"/>
      <c r="J10" s="127"/>
      <c r="K10" s="127"/>
    </row>
    <row r="11" spans="2:11" x14ac:dyDescent="0.35">
      <c r="B11" s="114">
        <v>2011</v>
      </c>
      <c r="C11" s="107">
        <v>276187901</v>
      </c>
      <c r="D11" s="108">
        <v>0.23314946852274565</v>
      </c>
      <c r="E11" s="107">
        <v>8441794414</v>
      </c>
      <c r="F11" s="108">
        <v>0.46130599814811601</v>
      </c>
      <c r="G11" s="107">
        <v>8717982315</v>
      </c>
      <c r="H11" s="108">
        <v>0.45407794115742278</v>
      </c>
      <c r="I11" s="126"/>
      <c r="J11" s="127"/>
      <c r="K11" s="127"/>
    </row>
    <row r="12" spans="2:11" x14ac:dyDescent="0.35">
      <c r="B12" s="114">
        <v>2012</v>
      </c>
      <c r="C12" s="107">
        <v>1265786059</v>
      </c>
      <c r="D12" s="108">
        <v>0.29830151403232452</v>
      </c>
      <c r="E12" s="107">
        <v>6206683948</v>
      </c>
      <c r="F12" s="108">
        <v>0.52967813481762527</v>
      </c>
      <c r="G12" s="107">
        <v>7472470007</v>
      </c>
      <c r="H12" s="108">
        <v>0.49048449460304988</v>
      </c>
      <c r="I12" s="126"/>
      <c r="J12" s="127"/>
      <c r="K12" s="127"/>
    </row>
    <row r="13" spans="2:11" x14ac:dyDescent="0.35">
      <c r="B13" s="114">
        <v>2013</v>
      </c>
      <c r="C13" s="107">
        <v>454084164</v>
      </c>
      <c r="D13" s="108">
        <v>0.23823038659070131</v>
      </c>
      <c r="E13" s="107">
        <v>7228959124</v>
      </c>
      <c r="F13" s="108">
        <v>0.46899052250971834</v>
      </c>
      <c r="G13" s="107">
        <v>7683043288</v>
      </c>
      <c r="H13" s="108">
        <v>0.45535210873597648</v>
      </c>
      <c r="I13" s="126"/>
      <c r="J13" s="127"/>
      <c r="K13" s="127"/>
    </row>
    <row r="14" spans="2:11" x14ac:dyDescent="0.35">
      <c r="B14" s="114">
        <v>2014</v>
      </c>
      <c r="C14" s="107">
        <v>4149678117</v>
      </c>
      <c r="D14" s="108">
        <v>0.22431414198193633</v>
      </c>
      <c r="E14" s="107">
        <v>9462846090</v>
      </c>
      <c r="F14" s="108">
        <v>0.39038161830029861</v>
      </c>
      <c r="G14" s="107">
        <v>13612524207</v>
      </c>
      <c r="H14" s="108">
        <v>0.3397571667331637</v>
      </c>
      <c r="I14" s="126"/>
      <c r="J14" s="127"/>
      <c r="K14" s="127"/>
    </row>
    <row r="15" spans="2:11" x14ac:dyDescent="0.35">
      <c r="B15" s="114">
        <v>2015</v>
      </c>
      <c r="C15" s="107">
        <v>5100781018</v>
      </c>
      <c r="D15" s="108">
        <v>0.20274932290179268</v>
      </c>
      <c r="E15" s="107">
        <v>8157372643</v>
      </c>
      <c r="F15" s="108">
        <v>0.4493145870875398</v>
      </c>
      <c r="G15" s="107">
        <v>13258153661</v>
      </c>
      <c r="H15" s="108">
        <v>0.35445406190322415</v>
      </c>
      <c r="I15" s="126"/>
      <c r="J15" s="127"/>
      <c r="K15" s="127"/>
    </row>
    <row r="16" spans="2:11" x14ac:dyDescent="0.35">
      <c r="B16" s="114">
        <v>2016</v>
      </c>
      <c r="C16" s="107">
        <v>7557258123</v>
      </c>
      <c r="D16" s="108">
        <v>0.23478547675193198</v>
      </c>
      <c r="E16" s="107">
        <v>9154968848</v>
      </c>
      <c r="F16" s="108">
        <v>0.43523465800981925</v>
      </c>
      <c r="G16" s="107">
        <v>16712226971</v>
      </c>
      <c r="H16" s="108">
        <v>0.34459166914074091</v>
      </c>
      <c r="I16" s="126"/>
      <c r="J16" s="127"/>
      <c r="K16" s="127"/>
    </row>
    <row r="17" spans="2:11" x14ac:dyDescent="0.35">
      <c r="B17" s="114">
        <v>2017</v>
      </c>
      <c r="C17" s="107">
        <v>33010733708</v>
      </c>
      <c r="D17" s="108">
        <v>0.26096954166716974</v>
      </c>
      <c r="E17" s="107">
        <v>10348998626</v>
      </c>
      <c r="F17" s="108">
        <v>0.44271322435544724</v>
      </c>
      <c r="G17" s="107">
        <v>43359732334</v>
      </c>
      <c r="H17" s="108">
        <v>0.30434769511002102</v>
      </c>
      <c r="I17" s="126"/>
      <c r="J17" s="127"/>
      <c r="K17" s="127"/>
    </row>
    <row r="18" spans="2:11" x14ac:dyDescent="0.35">
      <c r="B18" s="114">
        <v>2018</v>
      </c>
      <c r="C18" s="107">
        <v>67222799218</v>
      </c>
      <c r="D18" s="108">
        <v>0.3044237786560301</v>
      </c>
      <c r="E18" s="107">
        <v>10794203636</v>
      </c>
      <c r="F18" s="108">
        <v>0.45851203507695543</v>
      </c>
      <c r="G18" s="107">
        <v>78017002854</v>
      </c>
      <c r="H18" s="108">
        <v>0.32574297776492522</v>
      </c>
      <c r="I18" s="126"/>
      <c r="J18" s="127"/>
      <c r="K18" s="127"/>
    </row>
    <row r="19" spans="2:11" x14ac:dyDescent="0.35">
      <c r="B19" s="114">
        <v>2019</v>
      </c>
      <c r="C19" s="107">
        <v>27274696332</v>
      </c>
      <c r="D19" s="108">
        <v>0.27729589455140996</v>
      </c>
      <c r="E19" s="107">
        <v>6848646257</v>
      </c>
      <c r="F19" s="108">
        <v>0.43892310760357028</v>
      </c>
      <c r="G19" s="107">
        <v>34123342589</v>
      </c>
      <c r="H19" s="108">
        <v>0.30973490912953772</v>
      </c>
      <c r="I19" s="126"/>
      <c r="J19" s="127"/>
      <c r="K19" s="127"/>
    </row>
    <row r="20" spans="2:11" x14ac:dyDescent="0.35">
      <c r="B20" s="114">
        <v>2020</v>
      </c>
      <c r="C20" s="107">
        <v>19613935792</v>
      </c>
      <c r="D20" s="108">
        <v>0.32935096842343392</v>
      </c>
      <c r="E20" s="107">
        <v>5408410427</v>
      </c>
      <c r="F20" s="108">
        <v>0.44923026039966824</v>
      </c>
      <c r="G20" s="107">
        <v>25022346219</v>
      </c>
      <c r="H20" s="108">
        <v>0.35526206433071289</v>
      </c>
      <c r="I20" s="126"/>
      <c r="J20" s="127"/>
      <c r="K20" s="127"/>
    </row>
    <row r="21" spans="2:11" ht="15" thickBot="1" x14ac:dyDescent="0.4">
      <c r="B21" s="114">
        <v>2021</v>
      </c>
      <c r="C21" s="107">
        <v>13564594454</v>
      </c>
      <c r="D21" s="108">
        <v>0.2888374254237594</v>
      </c>
      <c r="E21" s="107">
        <v>3919044290</v>
      </c>
      <c r="F21" s="108">
        <v>0.4447259581686242</v>
      </c>
      <c r="G21" s="107">
        <v>17483638744</v>
      </c>
      <c r="H21" s="108">
        <v>0.32378061277026526</v>
      </c>
      <c r="I21" s="126"/>
      <c r="J21" s="127"/>
      <c r="K21" s="127"/>
    </row>
    <row r="22" spans="2:11" ht="15" thickBot="1" x14ac:dyDescent="0.4">
      <c r="B22" s="115" t="s">
        <v>12</v>
      </c>
      <c r="C22" s="111">
        <v>181809218744</v>
      </c>
      <c r="D22" s="112">
        <v>0.28557252935589161</v>
      </c>
      <c r="E22" s="111">
        <v>120790117755</v>
      </c>
      <c r="F22" s="112">
        <v>0.45981263470747347</v>
      </c>
      <c r="G22" s="111">
        <v>302599336499</v>
      </c>
      <c r="H22" s="112">
        <v>0.35512483930661343</v>
      </c>
      <c r="I22" s="126"/>
      <c r="J22" s="127"/>
      <c r="K22" s="127"/>
    </row>
    <row r="23" spans="2:11" ht="15.5" x14ac:dyDescent="0.35">
      <c r="B23" s="106"/>
      <c r="C23" s="162"/>
      <c r="D23" s="106"/>
      <c r="E23" s="106"/>
      <c r="F23" s="106"/>
      <c r="G23" s="161"/>
      <c r="H23" s="106"/>
      <c r="I23" s="106"/>
      <c r="J23" s="106"/>
      <c r="K23" s="106"/>
    </row>
    <row r="24" spans="2:11" ht="15.5" x14ac:dyDescent="0.35">
      <c r="B24" s="106"/>
      <c r="C24" s="162"/>
      <c r="D24" s="106"/>
      <c r="E24" s="106"/>
      <c r="F24" s="106"/>
      <c r="G24" s="161"/>
      <c r="H24" s="106"/>
      <c r="I24" s="106"/>
      <c r="J24" s="106"/>
      <c r="K24" s="106"/>
    </row>
    <row r="25" spans="2:11" ht="15.5" x14ac:dyDescent="0.35">
      <c r="B25" s="3"/>
      <c r="C25" s="162"/>
      <c r="D25" s="2"/>
      <c r="E25" s="2"/>
      <c r="F25" s="2"/>
      <c r="G25" s="2"/>
      <c r="H25" s="2"/>
      <c r="I25" s="2"/>
    </row>
    <row r="26" spans="2:11" ht="15.5" x14ac:dyDescent="0.35">
      <c r="B26" s="106"/>
      <c r="C26" s="106"/>
      <c r="D26" s="106"/>
      <c r="E26" s="5" t="s">
        <v>117</v>
      </c>
      <c r="F26" s="106"/>
      <c r="G26" s="106"/>
      <c r="H26" s="106"/>
      <c r="I26" s="2"/>
    </row>
    <row r="27" spans="2:11" ht="15.5" x14ac:dyDescent="0.35">
      <c r="B27" s="106"/>
      <c r="C27" s="106"/>
      <c r="D27" s="106"/>
      <c r="E27" s="5" t="s">
        <v>49</v>
      </c>
      <c r="F27" s="106"/>
      <c r="G27" s="106"/>
      <c r="H27" s="106"/>
      <c r="I27" s="2"/>
    </row>
    <row r="28" spans="2:11" x14ac:dyDescent="0.35">
      <c r="B28" s="2"/>
      <c r="C28" s="2"/>
      <c r="D28" s="2"/>
      <c r="E28" s="118" t="s">
        <v>50</v>
      </c>
      <c r="F28" s="2"/>
      <c r="G28" s="2"/>
      <c r="H28" s="2"/>
      <c r="I28" s="2"/>
    </row>
    <row r="29" spans="2:11" ht="21" customHeight="1" x14ac:dyDescent="0.35">
      <c r="B29" s="2"/>
      <c r="C29" s="2"/>
      <c r="D29" s="2"/>
      <c r="E29" s="2"/>
      <c r="F29" s="2"/>
      <c r="G29" s="2"/>
      <c r="H29" s="2"/>
      <c r="I29" s="2"/>
    </row>
    <row r="30" spans="2:11" ht="21" customHeight="1" x14ac:dyDescent="0.35">
      <c r="B30" s="2"/>
      <c r="C30" s="2"/>
      <c r="D30" s="2"/>
      <c r="E30" s="2"/>
      <c r="F30" s="2"/>
      <c r="G30" s="2"/>
      <c r="H30" s="2"/>
      <c r="I30" s="2"/>
    </row>
    <row r="31" spans="2:11" ht="21" customHeight="1" x14ac:dyDescent="0.35">
      <c r="B31" s="2"/>
      <c r="C31" s="2"/>
      <c r="D31" s="2"/>
      <c r="E31" s="2"/>
      <c r="F31" s="2"/>
      <c r="G31" s="2"/>
      <c r="H31" s="2"/>
      <c r="I31" s="2"/>
    </row>
    <row r="32" spans="2:11" ht="21" customHeight="1" x14ac:dyDescent="0.35">
      <c r="B32" s="2"/>
      <c r="C32" s="2"/>
      <c r="D32" s="2"/>
      <c r="E32" s="2"/>
      <c r="F32" s="2"/>
      <c r="G32" s="2"/>
      <c r="H32" s="2"/>
      <c r="I32" s="2"/>
    </row>
    <row r="33" s="2" customFormat="1" ht="21" customHeight="1" x14ac:dyDescent="0.35"/>
    <row r="34" s="2" customFormat="1" ht="21" customHeight="1" x14ac:dyDescent="0.35"/>
    <row r="35" s="2" customFormat="1" ht="21" customHeight="1" x14ac:dyDescent="0.35"/>
    <row r="36" s="2" customFormat="1" ht="21" customHeight="1" x14ac:dyDescent="0.35"/>
    <row r="37" s="2" customFormat="1" ht="21" customHeight="1" x14ac:dyDescent="0.35"/>
    <row r="38" s="2" customFormat="1" ht="21" customHeight="1" x14ac:dyDescent="0.35"/>
    <row r="39" s="2" customFormat="1" ht="21" customHeight="1" x14ac:dyDescent="0.35"/>
    <row r="40" s="2" customFormat="1" ht="21" customHeight="1" x14ac:dyDescent="0.35"/>
    <row r="41" s="2" customFormat="1" ht="21" customHeight="1" x14ac:dyDescent="0.35"/>
    <row r="42" s="2" customFormat="1" ht="21" customHeight="1" x14ac:dyDescent="0.35"/>
  </sheetData>
  <mergeCells count="3">
    <mergeCell ref="C4:D4"/>
    <mergeCell ref="E4:F4"/>
    <mergeCell ref="G4:H4"/>
  </mergeCells>
  <pageMargins left="0.70866141732283472" right="0.70866141732283472" top="0.74803149606299213" bottom="0.74803149606299213" header="0.31496062992125984" footer="0.31496062992125984"/>
  <pageSetup paperSize="9" scale="73"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K40"/>
  <sheetViews>
    <sheetView zoomScale="90" zoomScaleNormal="90" zoomScaleSheetLayoutView="90" workbookViewId="0"/>
  </sheetViews>
  <sheetFormatPr defaultRowHeight="14.5" x14ac:dyDescent="0.35"/>
  <cols>
    <col min="2" max="11" width="16.26953125" customWidth="1"/>
    <col min="12" max="12" width="10" customWidth="1"/>
    <col min="13" max="13" width="10.26953125" customWidth="1"/>
  </cols>
  <sheetData>
    <row r="2" spans="2:11" ht="21.75" customHeight="1" x14ac:dyDescent="0.35">
      <c r="B2" s="26" t="s">
        <v>95</v>
      </c>
      <c r="C2" s="25"/>
      <c r="D2" s="104"/>
      <c r="E2" s="25"/>
      <c r="F2" s="25"/>
      <c r="G2" s="26"/>
      <c r="H2" s="25"/>
      <c r="I2" s="25"/>
      <c r="J2" s="25"/>
      <c r="K2" s="25"/>
    </row>
    <row r="3" spans="2:11" ht="16.5" customHeight="1" thickBot="1" x14ac:dyDescent="0.4">
      <c r="G3" s="118" t="s">
        <v>0</v>
      </c>
    </row>
    <row r="4" spans="2:11" x14ac:dyDescent="0.35">
      <c r="B4" s="299" t="s">
        <v>7</v>
      </c>
      <c r="C4" s="293" t="s">
        <v>1</v>
      </c>
      <c r="D4" s="294"/>
      <c r="E4" s="295"/>
      <c r="F4" s="293" t="s">
        <v>2</v>
      </c>
      <c r="G4" s="294"/>
      <c r="H4" s="295"/>
      <c r="I4" s="294" t="s">
        <v>2</v>
      </c>
      <c r="J4" s="294"/>
      <c r="K4" s="295"/>
    </row>
    <row r="5" spans="2:11" ht="29.25" customHeight="1" thickBot="1" x14ac:dyDescent="0.4">
      <c r="B5" s="300"/>
      <c r="C5" s="296"/>
      <c r="D5" s="297"/>
      <c r="E5" s="298"/>
      <c r="F5" s="296" t="s">
        <v>3</v>
      </c>
      <c r="G5" s="297"/>
      <c r="H5" s="298"/>
      <c r="I5" s="297" t="s">
        <v>4</v>
      </c>
      <c r="J5" s="297"/>
      <c r="K5" s="298"/>
    </row>
    <row r="6" spans="2:11" ht="29.25" customHeight="1" thickBot="1" x14ac:dyDescent="0.4">
      <c r="B6" s="300"/>
      <c r="C6" s="171" t="s">
        <v>5</v>
      </c>
      <c r="D6" s="23" t="s">
        <v>6</v>
      </c>
      <c r="E6" s="24"/>
      <c r="F6" s="171" t="s">
        <v>5</v>
      </c>
      <c r="G6" s="23" t="s">
        <v>6</v>
      </c>
      <c r="H6" s="24"/>
      <c r="I6" s="11" t="s">
        <v>5</v>
      </c>
      <c r="J6" s="23" t="s">
        <v>6</v>
      </c>
      <c r="K6" s="24"/>
    </row>
    <row r="7" spans="2:11" x14ac:dyDescent="0.35">
      <c r="B7" s="300"/>
      <c r="C7" s="120" t="s">
        <v>8</v>
      </c>
      <c r="D7" s="27" t="s">
        <v>9</v>
      </c>
      <c r="E7" s="250" t="s">
        <v>10</v>
      </c>
      <c r="F7" s="120" t="s">
        <v>8</v>
      </c>
      <c r="G7" s="27" t="s">
        <v>9</v>
      </c>
      <c r="H7" s="250" t="s">
        <v>10</v>
      </c>
      <c r="I7" s="27" t="s">
        <v>8</v>
      </c>
      <c r="J7" s="27" t="s">
        <v>9</v>
      </c>
      <c r="K7" s="250" t="s">
        <v>10</v>
      </c>
    </row>
    <row r="8" spans="2:11" ht="15" customHeight="1" thickBot="1" x14ac:dyDescent="0.4">
      <c r="B8" s="301"/>
      <c r="C8" s="184"/>
      <c r="D8" s="252" t="s">
        <v>11</v>
      </c>
      <c r="E8" s="251"/>
      <c r="F8" s="184"/>
      <c r="G8" s="252" t="s">
        <v>11</v>
      </c>
      <c r="H8" s="251"/>
      <c r="I8" s="19"/>
      <c r="J8" s="252" t="s">
        <v>11</v>
      </c>
      <c r="K8" s="251"/>
    </row>
    <row r="9" spans="2:11" x14ac:dyDescent="0.35">
      <c r="B9" s="22">
        <v>2006</v>
      </c>
      <c r="C9" s="20">
        <v>48</v>
      </c>
      <c r="D9" s="9">
        <v>9039</v>
      </c>
      <c r="E9" s="13">
        <v>198588</v>
      </c>
      <c r="F9" s="125">
        <v>48.449569775839805</v>
      </c>
      <c r="G9" s="9">
        <v>8803.0404020000005</v>
      </c>
      <c r="H9" s="13">
        <v>183345</v>
      </c>
      <c r="I9" s="125">
        <v>30.227427193415323</v>
      </c>
      <c r="J9" s="9">
        <v>236.06812300000001</v>
      </c>
      <c r="K9" s="13">
        <v>15243</v>
      </c>
    </row>
    <row r="10" spans="2:11" x14ac:dyDescent="0.35">
      <c r="B10" s="22">
        <v>2007</v>
      </c>
      <c r="C10" s="20">
        <v>46</v>
      </c>
      <c r="D10" s="9">
        <v>8742</v>
      </c>
      <c r="E10" s="13">
        <v>161209</v>
      </c>
      <c r="F10" s="125">
        <v>50.137843123627391</v>
      </c>
      <c r="G10" s="9">
        <v>7442.7705180000003</v>
      </c>
      <c r="H10" s="13">
        <v>135983</v>
      </c>
      <c r="I10" s="125">
        <v>22.068757843792426</v>
      </c>
      <c r="J10" s="9">
        <v>1298.7645210000001</v>
      </c>
      <c r="K10" s="13">
        <v>25226</v>
      </c>
    </row>
    <row r="11" spans="2:11" x14ac:dyDescent="0.35">
      <c r="B11" s="22">
        <v>2008</v>
      </c>
      <c r="C11" s="20">
        <v>44.4</v>
      </c>
      <c r="D11" s="9">
        <v>6580</v>
      </c>
      <c r="E11" s="13">
        <v>123615</v>
      </c>
      <c r="F11" s="125">
        <v>44.765824020096836</v>
      </c>
      <c r="G11" s="9">
        <v>6225.4934730000004</v>
      </c>
      <c r="H11" s="13">
        <v>110509</v>
      </c>
      <c r="I11" s="125">
        <v>37.444579549835645</v>
      </c>
      <c r="J11" s="9">
        <v>354.965552</v>
      </c>
      <c r="K11" s="13">
        <v>13106</v>
      </c>
    </row>
    <row r="12" spans="2:11" x14ac:dyDescent="0.35">
      <c r="B12" s="22">
        <v>2009</v>
      </c>
      <c r="C12" s="20">
        <v>49.3</v>
      </c>
      <c r="D12" s="9">
        <v>6109</v>
      </c>
      <c r="E12" s="13">
        <v>133976</v>
      </c>
      <c r="F12" s="125">
        <v>50.011913027749479</v>
      </c>
      <c r="G12" s="9">
        <v>5892.6178529999997</v>
      </c>
      <c r="H12" s="13">
        <v>117707</v>
      </c>
      <c r="I12" s="125">
        <v>28.905616049994265</v>
      </c>
      <c r="J12" s="9">
        <v>216.283928</v>
      </c>
      <c r="K12" s="13">
        <v>16269</v>
      </c>
    </row>
    <row r="13" spans="2:11" x14ac:dyDescent="0.35">
      <c r="B13" s="22">
        <v>2010</v>
      </c>
      <c r="C13" s="20">
        <v>48.6</v>
      </c>
      <c r="D13" s="9">
        <v>6667</v>
      </c>
      <c r="E13" s="13">
        <v>128168</v>
      </c>
      <c r="F13" s="125">
        <v>49.343478017336601</v>
      </c>
      <c r="G13" s="9">
        <v>6454.2672060000004</v>
      </c>
      <c r="H13" s="13">
        <v>108591</v>
      </c>
      <c r="I13" s="125">
        <v>26.715557148368845</v>
      </c>
      <c r="J13" s="9">
        <v>212.60173399999999</v>
      </c>
      <c r="K13" s="13">
        <v>19577</v>
      </c>
    </row>
    <row r="14" spans="2:11" x14ac:dyDescent="0.35">
      <c r="B14" s="22">
        <v>2011</v>
      </c>
      <c r="C14" s="20">
        <v>45.4</v>
      </c>
      <c r="D14" s="9">
        <v>8718</v>
      </c>
      <c r="E14" s="13">
        <v>145538</v>
      </c>
      <c r="F14" s="125">
        <v>46.130599814811603</v>
      </c>
      <c r="G14" s="9">
        <v>8441.794414</v>
      </c>
      <c r="H14" s="13">
        <v>127922</v>
      </c>
      <c r="I14" s="125">
        <v>23.314946852274566</v>
      </c>
      <c r="J14" s="9">
        <v>276.18790100000001</v>
      </c>
      <c r="K14" s="13">
        <v>17616</v>
      </c>
    </row>
    <row r="15" spans="2:11" x14ac:dyDescent="0.35">
      <c r="B15" s="22">
        <v>2012</v>
      </c>
      <c r="C15" s="20">
        <v>49</v>
      </c>
      <c r="D15" s="9">
        <v>7472</v>
      </c>
      <c r="E15" s="13">
        <v>128653</v>
      </c>
      <c r="F15" s="125">
        <v>52.967813481762526</v>
      </c>
      <c r="G15" s="9">
        <v>6206.6839479999999</v>
      </c>
      <c r="H15" s="13">
        <v>102510</v>
      </c>
      <c r="I15" s="125">
        <v>29.830151403232453</v>
      </c>
      <c r="J15" s="9">
        <v>1265.786059</v>
      </c>
      <c r="K15" s="13">
        <v>26143</v>
      </c>
    </row>
    <row r="16" spans="2:11" x14ac:dyDescent="0.35">
      <c r="B16" s="22">
        <v>2013</v>
      </c>
      <c r="C16" s="20">
        <v>45.5</v>
      </c>
      <c r="D16" s="9">
        <v>7683</v>
      </c>
      <c r="E16" s="13">
        <v>112331</v>
      </c>
      <c r="F16" s="125">
        <v>46.899052250971835</v>
      </c>
      <c r="G16" s="9">
        <v>7228.959124</v>
      </c>
      <c r="H16" s="13">
        <v>96714</v>
      </c>
      <c r="I16" s="125">
        <v>23.823038659070132</v>
      </c>
      <c r="J16" s="9">
        <v>454.08416399999999</v>
      </c>
      <c r="K16" s="13">
        <v>15617</v>
      </c>
    </row>
    <row r="17" spans="2:11" x14ac:dyDescent="0.35">
      <c r="B17" s="22">
        <v>2014</v>
      </c>
      <c r="C17" s="20">
        <v>34</v>
      </c>
      <c r="D17" s="9">
        <v>13613</v>
      </c>
      <c r="E17" s="13">
        <v>287685</v>
      </c>
      <c r="F17" s="125">
        <v>39.038161830029864</v>
      </c>
      <c r="G17" s="9">
        <v>9462.8460899999991</v>
      </c>
      <c r="H17" s="13">
        <v>241056</v>
      </c>
      <c r="I17" s="125">
        <v>22.431414198193632</v>
      </c>
      <c r="J17" s="9">
        <v>4149.6781170000004</v>
      </c>
      <c r="K17" s="13">
        <v>46629</v>
      </c>
    </row>
    <row r="18" spans="2:11" x14ac:dyDescent="0.35">
      <c r="B18" s="22">
        <v>2015</v>
      </c>
      <c r="C18" s="20">
        <v>35.4</v>
      </c>
      <c r="D18" s="9">
        <v>13258</v>
      </c>
      <c r="E18" s="13">
        <v>257965</v>
      </c>
      <c r="F18" s="125">
        <v>44.931458708753979</v>
      </c>
      <c r="G18" s="9">
        <v>8157.3726429999997</v>
      </c>
      <c r="H18" s="13">
        <v>180898</v>
      </c>
      <c r="I18" s="125">
        <v>20.274932290179269</v>
      </c>
      <c r="J18" s="9">
        <v>5100.7810179999997</v>
      </c>
      <c r="K18" s="13">
        <v>77067</v>
      </c>
    </row>
    <row r="19" spans="2:11" x14ac:dyDescent="0.35">
      <c r="B19" s="22">
        <v>2016</v>
      </c>
      <c r="C19" s="20">
        <v>34.5</v>
      </c>
      <c r="D19" s="9">
        <v>16712</v>
      </c>
      <c r="E19" s="13">
        <v>278584</v>
      </c>
      <c r="F19" s="125">
        <v>43.523465800981924</v>
      </c>
      <c r="G19" s="9">
        <v>9154.9688480000004</v>
      </c>
      <c r="H19" s="13">
        <v>99925</v>
      </c>
      <c r="I19" s="125">
        <v>23.478547675193198</v>
      </c>
      <c r="J19" s="9">
        <v>7557.2581229999996</v>
      </c>
      <c r="K19" s="13">
        <v>178659</v>
      </c>
    </row>
    <row r="20" spans="2:11" x14ac:dyDescent="0.35">
      <c r="B20" s="22">
        <v>2017</v>
      </c>
      <c r="C20" s="20">
        <v>30.434769511002102</v>
      </c>
      <c r="D20" s="9">
        <v>43359.732334</v>
      </c>
      <c r="E20" s="13">
        <v>370741</v>
      </c>
      <c r="F20" s="125">
        <v>44.271322435544725</v>
      </c>
      <c r="G20" s="9">
        <v>10348.998626000001</v>
      </c>
      <c r="H20" s="13">
        <v>110205</v>
      </c>
      <c r="I20" s="125">
        <v>26.096954166716973</v>
      </c>
      <c r="J20" s="9">
        <v>33010.733708</v>
      </c>
      <c r="K20" s="13">
        <v>260536</v>
      </c>
    </row>
    <row r="21" spans="2:11" x14ac:dyDescent="0.35">
      <c r="B21" s="22">
        <v>2018</v>
      </c>
      <c r="C21" s="20">
        <v>32.574297776492521</v>
      </c>
      <c r="D21" s="9">
        <v>78017.002854000006</v>
      </c>
      <c r="E21" s="13">
        <v>441621</v>
      </c>
      <c r="F21" s="125">
        <v>45.851203507695544</v>
      </c>
      <c r="G21" s="9">
        <v>10794.203636</v>
      </c>
      <c r="H21" s="13">
        <v>92919</v>
      </c>
      <c r="I21" s="125">
        <v>30.44237786560301</v>
      </c>
      <c r="J21" s="9">
        <v>67222.799218</v>
      </c>
      <c r="K21" s="13">
        <v>348702</v>
      </c>
    </row>
    <row r="22" spans="2:11" x14ac:dyDescent="0.35">
      <c r="B22" s="22">
        <v>2019</v>
      </c>
      <c r="C22" s="20">
        <v>30.973490912953771</v>
      </c>
      <c r="D22" s="9">
        <v>34123.342589</v>
      </c>
      <c r="E22" s="13">
        <v>281630</v>
      </c>
      <c r="F22" s="125">
        <v>43.892310760357027</v>
      </c>
      <c r="G22" s="9">
        <v>6848.6462570000003</v>
      </c>
      <c r="H22" s="13">
        <v>62203</v>
      </c>
      <c r="I22" s="125">
        <v>27.729589455140996</v>
      </c>
      <c r="J22" s="9">
        <v>27274.696332</v>
      </c>
      <c r="K22" s="13">
        <v>219427</v>
      </c>
    </row>
    <row r="23" spans="2:11" x14ac:dyDescent="0.35">
      <c r="B23" s="22">
        <v>2020</v>
      </c>
      <c r="C23" s="20">
        <v>35.526206433071287</v>
      </c>
      <c r="D23" s="9">
        <v>25022.346218999999</v>
      </c>
      <c r="E23" s="13">
        <v>212617</v>
      </c>
      <c r="F23" s="125">
        <v>44.923026039966821</v>
      </c>
      <c r="G23" s="9">
        <v>5408.4104269999998</v>
      </c>
      <c r="H23" s="13">
        <v>67176</v>
      </c>
      <c r="I23" s="125">
        <v>32.935096842343391</v>
      </c>
      <c r="J23" s="9">
        <v>19613.935792</v>
      </c>
      <c r="K23" s="13">
        <v>145441</v>
      </c>
    </row>
    <row r="24" spans="2:11" ht="15" thickBot="1" x14ac:dyDescent="0.4">
      <c r="B24" s="22">
        <v>2021</v>
      </c>
      <c r="C24" s="20">
        <v>32.378061277026525</v>
      </c>
      <c r="D24" s="9">
        <v>17483.638744</v>
      </c>
      <c r="E24" s="13">
        <v>206963</v>
      </c>
      <c r="F24" s="125">
        <v>44.472595816862423</v>
      </c>
      <c r="G24" s="9">
        <v>3919.0442899999998</v>
      </c>
      <c r="H24" s="13">
        <v>59139</v>
      </c>
      <c r="I24" s="125">
        <v>28.883742542375941</v>
      </c>
      <c r="J24" s="9">
        <v>13564.594454</v>
      </c>
      <c r="K24" s="13">
        <v>147824</v>
      </c>
    </row>
    <row r="25" spans="2:11" ht="15" thickBot="1" x14ac:dyDescent="0.4">
      <c r="B25" s="81" t="s">
        <v>12</v>
      </c>
      <c r="C25" s="17"/>
      <c r="D25" s="18">
        <v>302599.06274000002</v>
      </c>
      <c r="E25" s="101">
        <v>3469884</v>
      </c>
      <c r="F25" s="122"/>
      <c r="G25" s="18">
        <v>120790.117755</v>
      </c>
      <c r="H25" s="101">
        <v>1896802</v>
      </c>
      <c r="I25" s="17"/>
      <c r="J25" s="18">
        <v>181809.21874400001</v>
      </c>
      <c r="K25" s="101">
        <v>1573082</v>
      </c>
    </row>
    <row r="26" spans="2:11" ht="15" thickBot="1" x14ac:dyDescent="0.4">
      <c r="B26" s="87" t="s">
        <v>13</v>
      </c>
      <c r="C26" s="123">
        <v>35.51248393066134</v>
      </c>
      <c r="D26" s="15">
        <v>18912.441421250001</v>
      </c>
      <c r="E26" s="102">
        <v>216867.75</v>
      </c>
      <c r="F26" s="124">
        <v>45.981263470747344</v>
      </c>
      <c r="G26" s="15">
        <v>7549.3823596875</v>
      </c>
      <c r="H26" s="102">
        <v>118550.125</v>
      </c>
      <c r="I26" s="124">
        <v>28.557252935589162</v>
      </c>
      <c r="J26" s="15">
        <v>11363.076171500001</v>
      </c>
      <c r="K26" s="102">
        <v>98317.625</v>
      </c>
    </row>
    <row r="27" spans="2:11" x14ac:dyDescent="0.35">
      <c r="B27" s="292" t="s">
        <v>52</v>
      </c>
      <c r="C27" s="292"/>
      <c r="D27" s="292"/>
      <c r="E27" s="292"/>
      <c r="F27" s="292"/>
      <c r="G27" s="292"/>
      <c r="H27" s="292"/>
      <c r="I27" s="292"/>
      <c r="J27" s="292"/>
      <c r="K27" s="292"/>
    </row>
    <row r="28" spans="2:11" ht="15.5" x14ac:dyDescent="0.35">
      <c r="B28" s="7"/>
      <c r="D28" s="134"/>
      <c r="F28" s="207"/>
      <c r="G28" s="208"/>
      <c r="H28" s="209"/>
      <c r="J28" s="208"/>
    </row>
    <row r="29" spans="2:11" x14ac:dyDescent="0.35">
      <c r="D29" s="244"/>
      <c r="F29" s="207"/>
      <c r="G29" s="208"/>
      <c r="H29" s="209"/>
      <c r="I29" s="95"/>
      <c r="J29" s="208"/>
    </row>
    <row r="30" spans="2:11" x14ac:dyDescent="0.35">
      <c r="D30" s="244"/>
      <c r="F30" s="207"/>
      <c r="G30" s="208"/>
      <c r="H30" s="209"/>
      <c r="I30" s="95"/>
      <c r="J30" s="208"/>
    </row>
    <row r="31" spans="2:11" x14ac:dyDescent="0.35">
      <c r="I31" s="95"/>
    </row>
    <row r="32" spans="2:11" x14ac:dyDescent="0.35">
      <c r="I32" s="95"/>
    </row>
    <row r="33" spans="9:9" x14ac:dyDescent="0.35">
      <c r="I33" s="95"/>
    </row>
    <row r="34" spans="9:9" ht="16.5" customHeight="1" x14ac:dyDescent="0.35">
      <c r="I34" s="95"/>
    </row>
    <row r="35" spans="9:9" ht="15.75" customHeight="1" x14ac:dyDescent="0.35">
      <c r="I35" s="95"/>
    </row>
    <row r="36" spans="9:9" x14ac:dyDescent="0.35">
      <c r="I36" s="95"/>
    </row>
    <row r="37" spans="9:9" x14ac:dyDescent="0.35">
      <c r="I37" s="95"/>
    </row>
    <row r="38" spans="9:9" x14ac:dyDescent="0.35">
      <c r="I38" s="95"/>
    </row>
    <row r="39" spans="9:9" x14ac:dyDescent="0.35">
      <c r="I39" s="95"/>
    </row>
    <row r="40" spans="9:9" x14ac:dyDescent="0.35">
      <c r="I40" s="95"/>
    </row>
  </sheetData>
  <mergeCells count="7">
    <mergeCell ref="B27:K27"/>
    <mergeCell ref="F4:H4"/>
    <mergeCell ref="I4:K4"/>
    <mergeCell ref="F5:H5"/>
    <mergeCell ref="I5:K5"/>
    <mergeCell ref="C4:E5"/>
    <mergeCell ref="B4:B8"/>
  </mergeCells>
  <pageMargins left="0.70866141732283472" right="0.70866141732283472" top="0.74803149606299213" bottom="0.74803149606299213" header="0.31496062992125984" footer="0.31496062992125984"/>
  <pageSetup paperSize="9" scale="52"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N33"/>
  <sheetViews>
    <sheetView zoomScale="90" zoomScaleNormal="90" zoomScaleSheetLayoutView="90" workbookViewId="0"/>
  </sheetViews>
  <sheetFormatPr defaultRowHeight="14.5" x14ac:dyDescent="0.35"/>
  <cols>
    <col min="2" max="7" width="16.453125" customWidth="1"/>
    <col min="9" max="9" width="12.7265625" bestFit="1" customWidth="1"/>
  </cols>
  <sheetData>
    <row r="2" spans="2:14" ht="31.5" customHeight="1" x14ac:dyDescent="0.35">
      <c r="B2" s="303" t="s">
        <v>123</v>
      </c>
      <c r="C2" s="303"/>
      <c r="D2" s="303"/>
      <c r="E2" s="303"/>
      <c r="F2" s="303"/>
      <c r="G2" s="303"/>
    </row>
    <row r="3" spans="2:14" ht="23.25" customHeight="1" thickBot="1" x14ac:dyDescent="0.4">
      <c r="B3" s="116" t="s">
        <v>124</v>
      </c>
      <c r="C3" s="116"/>
      <c r="D3" s="34"/>
      <c r="E3" s="34"/>
      <c r="F3" s="34"/>
      <c r="G3" s="34"/>
    </row>
    <row r="4" spans="2:14" ht="23.25" customHeight="1" thickBot="1" x14ac:dyDescent="0.4">
      <c r="B4" s="210"/>
      <c r="C4" s="43"/>
      <c r="D4" s="294" t="s">
        <v>22</v>
      </c>
      <c r="E4" s="295"/>
      <c r="F4" s="294" t="s">
        <v>23</v>
      </c>
      <c r="G4" s="295"/>
      <c r="I4" s="119"/>
      <c r="J4" s="119"/>
      <c r="K4" s="119"/>
      <c r="L4" s="119"/>
      <c r="M4" s="119"/>
      <c r="N4" s="119"/>
    </row>
    <row r="5" spans="2:14" ht="23.25" customHeight="1" x14ac:dyDescent="0.35">
      <c r="B5" s="299" t="s">
        <v>7</v>
      </c>
      <c r="C5" s="299" t="s">
        <v>125</v>
      </c>
      <c r="D5" s="11" t="s">
        <v>9</v>
      </c>
      <c r="E5" s="253" t="s">
        <v>5</v>
      </c>
      <c r="F5" s="11" t="s">
        <v>9</v>
      </c>
      <c r="G5" s="253" t="s">
        <v>5</v>
      </c>
      <c r="I5" s="119"/>
      <c r="J5" s="119"/>
      <c r="K5" s="119"/>
      <c r="L5" s="119"/>
      <c r="M5" s="119"/>
      <c r="N5" s="119"/>
    </row>
    <row r="6" spans="2:14" ht="16.5" customHeight="1" thickBot="1" x14ac:dyDescent="0.4">
      <c r="B6" s="301"/>
      <c r="C6" s="301"/>
      <c r="D6" s="256" t="s">
        <v>11</v>
      </c>
      <c r="E6" s="251" t="s">
        <v>126</v>
      </c>
      <c r="F6" s="252" t="s">
        <v>11</v>
      </c>
      <c r="G6" s="251" t="s">
        <v>126</v>
      </c>
      <c r="I6" s="119"/>
      <c r="J6" s="119"/>
      <c r="K6" s="119"/>
      <c r="L6" s="119"/>
      <c r="M6" s="119"/>
      <c r="N6" s="119"/>
    </row>
    <row r="7" spans="2:14" ht="17.25" customHeight="1" x14ac:dyDescent="0.35">
      <c r="B7" s="304">
        <v>2021</v>
      </c>
      <c r="C7" s="22" t="s">
        <v>127</v>
      </c>
      <c r="D7" s="10">
        <v>538.71854900000005</v>
      </c>
      <c r="E7" s="200">
        <v>64.828970685749326</v>
      </c>
      <c r="F7" s="10">
        <v>412.63548500000002</v>
      </c>
      <c r="G7" s="200">
        <v>40.032816586844994</v>
      </c>
      <c r="H7" s="134"/>
      <c r="I7" s="213"/>
      <c r="J7" s="119"/>
      <c r="K7" s="119"/>
      <c r="L7" s="119"/>
      <c r="M7" s="119"/>
      <c r="N7" s="119"/>
    </row>
    <row r="8" spans="2:14" ht="17.25" customHeight="1" x14ac:dyDescent="0.35">
      <c r="B8" s="305"/>
      <c r="C8" s="22" t="s">
        <v>128</v>
      </c>
      <c r="D8" s="10">
        <v>630.19521499999996</v>
      </c>
      <c r="E8" s="200">
        <v>57.74844220228993</v>
      </c>
      <c r="F8" s="10">
        <v>302.14174700000001</v>
      </c>
      <c r="G8" s="200">
        <v>41.174515210309011</v>
      </c>
      <c r="H8" s="134"/>
      <c r="I8" s="213"/>
      <c r="J8" s="119"/>
      <c r="K8" s="119"/>
      <c r="L8" s="119"/>
      <c r="M8" s="119"/>
      <c r="N8" s="119"/>
    </row>
    <row r="9" spans="2:14" ht="17.25" customHeight="1" x14ac:dyDescent="0.35">
      <c r="B9" s="305"/>
      <c r="C9" s="22" t="s">
        <v>129</v>
      </c>
      <c r="D9" s="10">
        <v>1308.078027</v>
      </c>
      <c r="E9" s="200">
        <v>40.68663211622124</v>
      </c>
      <c r="F9" s="10">
        <v>727.27526699999999</v>
      </c>
      <c r="G9" s="200">
        <v>28.588792388237767</v>
      </c>
      <c r="H9" s="134"/>
      <c r="I9" s="214"/>
      <c r="J9" s="119"/>
      <c r="K9" s="119"/>
      <c r="L9" s="119"/>
      <c r="M9" s="119"/>
      <c r="N9" s="119"/>
    </row>
    <row r="10" spans="2:14" ht="17.25" customHeight="1" thickBot="1" x14ac:dyDescent="0.4">
      <c r="B10" s="305"/>
      <c r="C10" s="215" t="s">
        <v>12</v>
      </c>
      <c r="D10" s="216">
        <v>2476.9917909999999</v>
      </c>
      <c r="E10" s="217">
        <v>50.278184565222631</v>
      </c>
      <c r="F10" s="216">
        <v>1442.0524989999999</v>
      </c>
      <c r="G10" s="217">
        <v>34.500423734651406</v>
      </c>
      <c r="H10" s="134"/>
      <c r="I10" s="213"/>
      <c r="J10" s="119"/>
      <c r="K10" s="119"/>
      <c r="L10" s="119"/>
      <c r="M10" s="119"/>
      <c r="N10" s="119"/>
    </row>
    <row r="11" spans="2:14" ht="17.25" customHeight="1" x14ac:dyDescent="0.35">
      <c r="B11" s="304">
        <v>2020</v>
      </c>
      <c r="C11" s="37" t="s">
        <v>127</v>
      </c>
      <c r="D11" s="211">
        <v>740.56145100000003</v>
      </c>
      <c r="E11" s="212">
        <v>64.005398010247276</v>
      </c>
      <c r="F11" s="211">
        <v>473.19410800000003</v>
      </c>
      <c r="G11" s="212">
        <v>50.184510453382856</v>
      </c>
      <c r="H11" s="134"/>
      <c r="I11" s="213"/>
      <c r="J11" s="119"/>
      <c r="K11" s="119"/>
      <c r="L11" s="119"/>
      <c r="M11" s="119"/>
      <c r="N11" s="119"/>
    </row>
    <row r="12" spans="2:14" ht="17.25" customHeight="1" x14ac:dyDescent="0.35">
      <c r="B12" s="305"/>
      <c r="C12" s="22" t="s">
        <v>128</v>
      </c>
      <c r="D12" s="10">
        <v>894.52053000000001</v>
      </c>
      <c r="E12" s="200">
        <v>51.829292455411277</v>
      </c>
      <c r="F12" s="10">
        <v>442.33411899999999</v>
      </c>
      <c r="G12" s="200">
        <v>46.226358065236681</v>
      </c>
      <c r="H12" s="134"/>
      <c r="I12" s="213"/>
      <c r="J12" s="119"/>
      <c r="K12" s="119"/>
      <c r="L12" s="119"/>
      <c r="M12" s="119"/>
      <c r="N12" s="119"/>
    </row>
    <row r="13" spans="2:14" ht="17.25" customHeight="1" x14ac:dyDescent="0.35">
      <c r="B13" s="305"/>
      <c r="C13" s="22" t="s">
        <v>129</v>
      </c>
      <c r="D13" s="10">
        <v>1937.1772109999999</v>
      </c>
      <c r="E13" s="200">
        <v>40.96733287531827</v>
      </c>
      <c r="F13" s="10">
        <v>920.62300800000003</v>
      </c>
      <c r="G13" s="200">
        <v>27.855454376847916</v>
      </c>
      <c r="H13" s="134"/>
      <c r="I13" s="213"/>
      <c r="J13" s="119"/>
      <c r="K13" s="119"/>
      <c r="L13" s="119"/>
      <c r="M13" s="119"/>
      <c r="N13" s="119"/>
    </row>
    <row r="14" spans="2:14" ht="17.25" customHeight="1" thickBot="1" x14ac:dyDescent="0.4">
      <c r="B14" s="305"/>
      <c r="C14" s="215" t="s">
        <v>12</v>
      </c>
      <c r="D14" s="216">
        <v>3572.259192</v>
      </c>
      <c r="E14" s="217">
        <v>48.463247182137273</v>
      </c>
      <c r="F14" s="216">
        <v>1836.151235</v>
      </c>
      <c r="G14" s="217">
        <v>38.035473818904023</v>
      </c>
      <c r="H14" s="134"/>
      <c r="I14" s="213"/>
      <c r="J14" s="119"/>
      <c r="K14" s="119"/>
      <c r="L14" s="119"/>
      <c r="M14" s="119"/>
      <c r="N14" s="119"/>
    </row>
    <row r="15" spans="2:14" ht="17.25" customHeight="1" x14ac:dyDescent="0.35">
      <c r="B15" s="304">
        <v>2019</v>
      </c>
      <c r="C15" s="37" t="s">
        <v>127</v>
      </c>
      <c r="D15" s="211">
        <v>995.79018499999995</v>
      </c>
      <c r="E15" s="212">
        <v>61.181082739834395</v>
      </c>
      <c r="F15" s="211">
        <v>647.59121400000004</v>
      </c>
      <c r="G15" s="212">
        <v>46.635477515913301</v>
      </c>
      <c r="H15" s="134"/>
      <c r="I15" s="213"/>
      <c r="J15" s="119"/>
      <c r="K15" s="119"/>
      <c r="L15" s="119"/>
      <c r="M15" s="119"/>
      <c r="N15" s="119"/>
    </row>
    <row r="16" spans="2:14" ht="17.25" customHeight="1" x14ac:dyDescent="0.35">
      <c r="B16" s="305"/>
      <c r="C16" s="22" t="s">
        <v>128</v>
      </c>
      <c r="D16" s="10">
        <v>1505.723909</v>
      </c>
      <c r="E16" s="200">
        <v>52.583679734874956</v>
      </c>
      <c r="F16" s="10">
        <v>512.08196399999997</v>
      </c>
      <c r="G16" s="200">
        <v>33.329273045828266</v>
      </c>
      <c r="H16" s="134"/>
      <c r="I16" s="213"/>
      <c r="J16" s="119"/>
      <c r="K16" s="119"/>
      <c r="L16" s="119"/>
      <c r="M16" s="119"/>
      <c r="N16" s="119"/>
    </row>
    <row r="17" spans="2:14" ht="17.25" customHeight="1" x14ac:dyDescent="0.35">
      <c r="B17" s="305"/>
      <c r="C17" s="22" t="s">
        <v>129</v>
      </c>
      <c r="D17" s="10">
        <v>2173.903816</v>
      </c>
      <c r="E17" s="200">
        <v>38.825541166445056</v>
      </c>
      <c r="F17" s="10">
        <v>1013.555169</v>
      </c>
      <c r="G17" s="200">
        <v>28.446253328712491</v>
      </c>
      <c r="H17" s="134"/>
      <c r="I17" s="214"/>
      <c r="J17" s="119"/>
      <c r="K17" s="119"/>
      <c r="L17" s="119"/>
      <c r="M17" s="119"/>
      <c r="N17" s="119"/>
    </row>
    <row r="18" spans="2:14" ht="17.25" customHeight="1" thickBot="1" x14ac:dyDescent="0.4">
      <c r="B18" s="305"/>
      <c r="C18" s="215" t="s">
        <v>12</v>
      </c>
      <c r="D18" s="216">
        <v>4675.4179100000001</v>
      </c>
      <c r="E18" s="217">
        <v>48.017743423496448</v>
      </c>
      <c r="F18" s="216">
        <v>2173.2283470000002</v>
      </c>
      <c r="G18" s="217">
        <v>35.016979373129814</v>
      </c>
      <c r="H18" s="134"/>
      <c r="I18" s="213"/>
      <c r="J18" s="119"/>
      <c r="K18" s="119"/>
      <c r="L18" s="119"/>
      <c r="M18" s="119"/>
      <c r="N18" s="119"/>
    </row>
    <row r="19" spans="2:14" ht="17.25" customHeight="1" x14ac:dyDescent="0.35">
      <c r="B19" s="304">
        <v>2018</v>
      </c>
      <c r="C19" s="37" t="s">
        <v>127</v>
      </c>
      <c r="D19" s="211">
        <v>1625</v>
      </c>
      <c r="E19" s="212">
        <v>63.5</v>
      </c>
      <c r="F19" s="211">
        <v>1071</v>
      </c>
      <c r="G19" s="212">
        <v>44.8</v>
      </c>
      <c r="H19" s="134"/>
      <c r="I19" s="213"/>
      <c r="J19" s="119"/>
      <c r="K19" s="119"/>
      <c r="L19" s="119"/>
      <c r="M19" s="119"/>
      <c r="N19" s="119"/>
    </row>
    <row r="20" spans="2:14" ht="17.25" customHeight="1" x14ac:dyDescent="0.35">
      <c r="B20" s="305"/>
      <c r="C20" s="22" t="s">
        <v>128</v>
      </c>
      <c r="D20" s="10">
        <v>1963</v>
      </c>
      <c r="E20" s="200">
        <v>57.9</v>
      </c>
      <c r="F20" s="10">
        <v>974</v>
      </c>
      <c r="G20" s="200">
        <v>40.4</v>
      </c>
      <c r="H20" s="134"/>
      <c r="I20" s="213"/>
      <c r="J20" s="119"/>
      <c r="K20" s="119"/>
      <c r="L20" s="119"/>
      <c r="M20" s="119"/>
      <c r="N20" s="119"/>
    </row>
    <row r="21" spans="2:14" ht="17.25" customHeight="1" x14ac:dyDescent="0.35">
      <c r="B21" s="305"/>
      <c r="C21" s="22" t="s">
        <v>129</v>
      </c>
      <c r="D21" s="10">
        <v>2844</v>
      </c>
      <c r="E21" s="200">
        <v>42.4</v>
      </c>
      <c r="F21" s="10">
        <v>2317</v>
      </c>
      <c r="G21" s="200">
        <v>30.3</v>
      </c>
      <c r="H21" s="134"/>
      <c r="I21" s="214"/>
      <c r="J21" s="119"/>
      <c r="K21" s="119"/>
      <c r="L21" s="119"/>
      <c r="M21" s="119"/>
      <c r="N21" s="119"/>
    </row>
    <row r="22" spans="2:14" ht="17.25" customHeight="1" thickBot="1" x14ac:dyDescent="0.4">
      <c r="B22" s="306"/>
      <c r="C22" s="87" t="s">
        <v>12</v>
      </c>
      <c r="D22" s="28">
        <v>6432</v>
      </c>
      <c r="E22" s="201">
        <v>52.4</v>
      </c>
      <c r="F22" s="28">
        <v>4363</v>
      </c>
      <c r="G22" s="201">
        <v>36.1</v>
      </c>
      <c r="H22" s="134"/>
      <c r="I22" s="213"/>
      <c r="J22" s="119"/>
      <c r="K22" s="119"/>
      <c r="L22" s="119"/>
      <c r="M22" s="119"/>
      <c r="N22" s="119"/>
    </row>
    <row r="23" spans="2:14" ht="17.25" customHeight="1" x14ac:dyDescent="0.35">
      <c r="B23" s="304">
        <v>2017</v>
      </c>
      <c r="C23" s="37" t="s">
        <v>127</v>
      </c>
      <c r="D23" s="211">
        <v>1529</v>
      </c>
      <c r="E23" s="212">
        <v>68.5</v>
      </c>
      <c r="F23" s="211">
        <v>1196</v>
      </c>
      <c r="G23" s="212">
        <v>40.6</v>
      </c>
      <c r="H23" s="134"/>
      <c r="I23" s="213"/>
      <c r="J23" s="119"/>
      <c r="K23" s="119"/>
      <c r="L23" s="119"/>
      <c r="M23" s="119"/>
      <c r="N23" s="119"/>
    </row>
    <row r="24" spans="2:14" ht="17.25" customHeight="1" x14ac:dyDescent="0.35">
      <c r="B24" s="305"/>
      <c r="C24" s="22" t="s">
        <v>128</v>
      </c>
      <c r="D24" s="10">
        <v>1546</v>
      </c>
      <c r="E24" s="200">
        <v>59.3</v>
      </c>
      <c r="F24" s="10">
        <v>1108</v>
      </c>
      <c r="G24" s="200">
        <v>31.7</v>
      </c>
      <c r="H24" s="134"/>
      <c r="I24" s="214"/>
      <c r="J24" s="119"/>
      <c r="K24" s="119"/>
      <c r="L24" s="119"/>
      <c r="M24" s="119"/>
      <c r="N24" s="119"/>
    </row>
    <row r="25" spans="2:14" ht="17.25" customHeight="1" x14ac:dyDescent="0.35">
      <c r="B25" s="305"/>
      <c r="C25" s="22" t="s">
        <v>129</v>
      </c>
      <c r="D25" s="10">
        <v>2760</v>
      </c>
      <c r="E25" s="200">
        <v>44.2</v>
      </c>
      <c r="F25" s="10">
        <v>2210</v>
      </c>
      <c r="G25" s="200">
        <v>25.4</v>
      </c>
      <c r="H25" s="134"/>
      <c r="I25" s="214"/>
      <c r="J25" s="119"/>
      <c r="K25" s="119"/>
      <c r="L25" s="119"/>
      <c r="M25" s="119"/>
      <c r="N25" s="119"/>
    </row>
    <row r="26" spans="2:14" ht="17.25" customHeight="1" thickBot="1" x14ac:dyDescent="0.4">
      <c r="B26" s="306"/>
      <c r="C26" s="87" t="s">
        <v>12</v>
      </c>
      <c r="D26" s="28">
        <v>5834</v>
      </c>
      <c r="E26" s="201">
        <v>54.6</v>
      </c>
      <c r="F26" s="28">
        <v>4515</v>
      </c>
      <c r="G26" s="201">
        <v>31</v>
      </c>
      <c r="H26" s="134"/>
      <c r="I26" s="214"/>
      <c r="J26" s="119"/>
      <c r="K26" s="119"/>
      <c r="L26" s="119"/>
      <c r="M26" s="119"/>
      <c r="N26" s="119"/>
    </row>
    <row r="27" spans="2:14" ht="17.25" customHeight="1" x14ac:dyDescent="0.35">
      <c r="B27" s="304">
        <v>2016</v>
      </c>
      <c r="C27" s="37" t="s">
        <v>127</v>
      </c>
      <c r="D27" s="211">
        <v>1375</v>
      </c>
      <c r="E27" s="212">
        <v>68.900000000000006</v>
      </c>
      <c r="F27" s="211">
        <v>1144</v>
      </c>
      <c r="G27" s="212">
        <v>45.4</v>
      </c>
      <c r="H27" s="134"/>
      <c r="I27" s="213"/>
      <c r="J27" s="119"/>
      <c r="K27" s="119"/>
      <c r="L27" s="119"/>
      <c r="M27" s="119"/>
      <c r="N27" s="119"/>
    </row>
    <row r="28" spans="2:14" ht="17.25" customHeight="1" x14ac:dyDescent="0.35">
      <c r="B28" s="305"/>
      <c r="C28" s="22" t="s">
        <v>128</v>
      </c>
      <c r="D28" s="10">
        <v>1271</v>
      </c>
      <c r="E28" s="200">
        <v>54.5</v>
      </c>
      <c r="F28" s="10">
        <v>1044</v>
      </c>
      <c r="G28" s="200">
        <v>34.6</v>
      </c>
      <c r="H28" s="134"/>
      <c r="I28" s="119"/>
      <c r="J28" s="119"/>
      <c r="K28" s="119"/>
      <c r="L28" s="119"/>
      <c r="M28" s="119"/>
      <c r="N28" s="119"/>
    </row>
    <row r="29" spans="2:14" ht="17.25" customHeight="1" x14ac:dyDescent="0.35">
      <c r="B29" s="305"/>
      <c r="C29" s="22" t="s">
        <v>129</v>
      </c>
      <c r="D29" s="10">
        <v>2193</v>
      </c>
      <c r="E29" s="200">
        <v>43.5</v>
      </c>
      <c r="F29" s="10">
        <v>2127</v>
      </c>
      <c r="G29" s="200">
        <v>24</v>
      </c>
      <c r="H29" s="134"/>
      <c r="I29" s="214"/>
      <c r="J29" s="119"/>
      <c r="K29" s="119"/>
      <c r="L29" s="119"/>
      <c r="M29" s="119"/>
      <c r="N29" s="119"/>
    </row>
    <row r="30" spans="2:14" ht="17.25" customHeight="1" thickBot="1" x14ac:dyDescent="0.4">
      <c r="B30" s="306"/>
      <c r="C30" s="87" t="s">
        <v>12</v>
      </c>
      <c r="D30" s="28">
        <v>4840</v>
      </c>
      <c r="E30" s="201">
        <v>53.6</v>
      </c>
      <c r="F30" s="28">
        <v>4315</v>
      </c>
      <c r="G30" s="201">
        <v>32.200000000000003</v>
      </c>
      <c r="H30" s="134"/>
      <c r="I30" s="119"/>
      <c r="J30" s="119"/>
      <c r="K30" s="119"/>
      <c r="L30" s="119"/>
      <c r="M30" s="119"/>
      <c r="N30" s="119"/>
    </row>
    <row r="31" spans="2:14" ht="54.75" customHeight="1" x14ac:dyDescent="0.35">
      <c r="B31" s="302" t="s">
        <v>130</v>
      </c>
      <c r="C31" s="292"/>
      <c r="D31" s="292"/>
      <c r="E31" s="292"/>
      <c r="F31" s="292"/>
      <c r="G31" s="292"/>
      <c r="I31" s="119"/>
      <c r="J31" s="119"/>
      <c r="K31" s="119"/>
      <c r="L31" s="119"/>
      <c r="M31" s="119"/>
      <c r="N31" s="119"/>
    </row>
    <row r="32" spans="2:14" ht="24" customHeight="1" x14ac:dyDescent="0.35">
      <c r="I32" s="119"/>
      <c r="J32" s="119"/>
      <c r="K32" s="119"/>
      <c r="L32" s="119"/>
      <c r="M32" s="119"/>
      <c r="N32" s="119"/>
    </row>
    <row r="33" ht="24" customHeight="1" x14ac:dyDescent="0.35"/>
  </sheetData>
  <mergeCells count="12">
    <mergeCell ref="B31:G31"/>
    <mergeCell ref="B2:G2"/>
    <mergeCell ref="D4:E4"/>
    <mergeCell ref="F4:G4"/>
    <mergeCell ref="B7:B10"/>
    <mergeCell ref="B11:B14"/>
    <mergeCell ref="B15:B18"/>
    <mergeCell ref="B19:B22"/>
    <mergeCell ref="B23:B26"/>
    <mergeCell ref="B27:B30"/>
    <mergeCell ref="B5:B6"/>
    <mergeCell ref="C5:C6"/>
  </mergeCells>
  <pageMargins left="0.70866141732283472" right="0.70866141732283472" top="0.74803149606299213" bottom="0.74803149606299213" header="0.31496062992125984" footer="0.31496062992125984"/>
  <pageSetup paperSize="9" scale="88" fitToHeight="0" orientation="portrait" r:id="rId1"/>
  <rowBreaks count="1" manualBreakCount="1">
    <brk id="3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26</vt:i4>
      </vt:variant>
      <vt:variant>
        <vt:lpstr>Intervalli denominati</vt:lpstr>
      </vt:variant>
      <vt:variant>
        <vt:i4>22</vt:i4>
      </vt:variant>
    </vt:vector>
  </HeadingPairs>
  <TitlesOfParts>
    <vt:vector size="48" baseType="lpstr">
      <vt:lpstr>Real GDP_YEAR_2_STATIC</vt:lpstr>
      <vt:lpstr>Real GDP_YEAR_Static</vt:lpstr>
      <vt:lpstr>Tassi_SMALTIMENTO</vt:lpstr>
      <vt:lpstr>Avvertenze</vt:lpstr>
      <vt:lpstr>Indice</vt:lpstr>
      <vt:lpstr>INPUT_RR</vt:lpstr>
      <vt:lpstr>Fig.1</vt:lpstr>
      <vt:lpstr>T1</vt:lpstr>
      <vt:lpstr>T2</vt:lpstr>
      <vt:lpstr>T3</vt:lpstr>
      <vt:lpstr>T4</vt:lpstr>
      <vt:lpstr>TA1</vt:lpstr>
      <vt:lpstr>TA2</vt:lpstr>
      <vt:lpstr>TA3</vt:lpstr>
      <vt:lpstr>TA4</vt:lpstr>
      <vt:lpstr>TA5</vt:lpstr>
      <vt:lpstr>TA6</vt:lpstr>
      <vt:lpstr>TA7</vt:lpstr>
      <vt:lpstr>TA8</vt:lpstr>
      <vt:lpstr>TA9</vt:lpstr>
      <vt:lpstr>TA10</vt:lpstr>
      <vt:lpstr>TA11</vt:lpstr>
      <vt:lpstr>TA12</vt:lpstr>
      <vt:lpstr>TA13</vt:lpstr>
      <vt:lpstr>TA14</vt:lpstr>
      <vt:lpstr>TA15</vt:lpstr>
      <vt:lpstr>Avvertenze!Area_stampa</vt:lpstr>
      <vt:lpstr>Fig.1!Area_stampa</vt:lpstr>
      <vt:lpstr>Indice!Area_stampa</vt:lpstr>
      <vt:lpstr>'T2'!Area_stampa</vt:lpstr>
      <vt:lpstr>'T3'!Area_stampa</vt:lpstr>
      <vt:lpstr>'T4'!Area_stampa</vt:lpstr>
      <vt:lpstr>'TA1'!Area_stampa</vt:lpstr>
      <vt:lpstr>'TA10'!Area_stampa</vt:lpstr>
      <vt:lpstr>'TA11'!Area_stampa</vt:lpstr>
      <vt:lpstr>'TA12'!Area_stampa</vt:lpstr>
      <vt:lpstr>'TA13'!Area_stampa</vt:lpstr>
      <vt:lpstr>'TA14'!Area_stampa</vt:lpstr>
      <vt:lpstr>'TA15'!Area_stampa</vt:lpstr>
      <vt:lpstr>'TA2'!Area_stampa</vt:lpstr>
      <vt:lpstr>'TA3'!Area_stampa</vt:lpstr>
      <vt:lpstr>'TA4'!Area_stampa</vt:lpstr>
      <vt:lpstr>'TA5'!Area_stampa</vt:lpstr>
      <vt:lpstr>'TA6'!Area_stampa</vt:lpstr>
      <vt:lpstr>'TA7'!Area_stampa</vt:lpstr>
      <vt:lpstr>'TA8'!Area_stampa</vt:lpstr>
      <vt:lpstr>'TA9'!Area_stampa</vt:lpstr>
      <vt:lpstr>Tassi_SMALTIMENTO!Area_stampa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2023-01-10T15:39:09Z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{5C15CAE8-987B-42F7-8E44-1457255A13E7}</vt:lpwstr>
  </property>
</Properties>
</file>