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defaultThemeVersion="124226"/>
  <xr:revisionPtr revIDLastSave="16" documentId="8_{2F164125-2C1A-4BBA-B5D8-92A94E24E4A4}" xr6:coauthVersionLast="47" xr6:coauthVersionMax="47" xr10:uidLastSave="{D9D7A50C-010C-4911-AA96-FF608D6B2624}"/>
  <bookViews>
    <workbookView xWindow="0" yWindow="0" windowWidth="19200" windowHeight="10200" tabRatio="627" activeTab="2" xr2:uid="{00000000-000D-0000-FFFF-FFFF00000000}"/>
  </bookViews>
  <sheets>
    <sheet name="Avvertenze" sheetId="5" r:id="rId1"/>
    <sheet name="Indice" sheetId="12" r:id="rId2"/>
    <sheet name="INPUT_RR" sheetId="28" r:id="rId3"/>
    <sheet name="Fig.1" sheetId="4" r:id="rId4"/>
    <sheet name="T1" sheetId="6" r:id="rId5"/>
    <sheet name="T2" sheetId="27" r:id="rId6"/>
    <sheet name="T3" sheetId="7" r:id="rId7"/>
    <sheet name="T4" sheetId="8" r:id="rId8"/>
    <sheet name="TA1" sheetId="10" r:id="rId9"/>
    <sheet name="TA2" sheetId="11" r:id="rId10"/>
    <sheet name="TA3" sheetId="13" r:id="rId11"/>
    <sheet name="TA4" sheetId="14" r:id="rId12"/>
    <sheet name="TA5" sheetId="15" r:id="rId13"/>
    <sheet name="TA6" sheetId="16" r:id="rId14"/>
    <sheet name="TA7" sheetId="23" r:id="rId15"/>
    <sheet name="TA8" sheetId="24" r:id="rId16"/>
    <sheet name="TA9" sheetId="25" r:id="rId17"/>
    <sheet name="TA10" sheetId="26" r:id="rId18"/>
    <sheet name="TA11" sheetId="17" r:id="rId19"/>
    <sheet name="TA12" sheetId="18" r:id="rId20"/>
    <sheet name="TA13" sheetId="19" r:id="rId21"/>
    <sheet name="TA14" sheetId="20" r:id="rId22"/>
    <sheet name="TA15" sheetId="21" r:id="rId23"/>
  </sheets>
  <definedNames>
    <definedName name="_xlnm.Print_Area" localSheetId="0">Avvertenze!$A$1:$B$16</definedName>
    <definedName name="_xlnm.Print_Area" localSheetId="3">Fig.1!$B$1:$H$45</definedName>
    <definedName name="_xlnm.Print_Area" localSheetId="1">Indice!$A$1:$B$22</definedName>
    <definedName name="_xlnm.Print_Area" localSheetId="4">'T1'!$B$2:$K$26</definedName>
    <definedName name="_xlnm.Print_Area" localSheetId="5">'T2'!$B$2:$G$27</definedName>
    <definedName name="_xlnm.Print_Area" localSheetId="6">'T3'!$B$2:$J$24</definedName>
    <definedName name="_xlnm.Print_Area" localSheetId="7">'T4'!$B$2:$H$25</definedName>
    <definedName name="_xlnm.Print_Area" localSheetId="8">'TA1'!$B$2:$I$22</definedName>
    <definedName name="_xlnm.Print_Area" localSheetId="17">'TA10'!$B$2:$K$26</definedName>
    <definedName name="_xlnm.Print_Area" localSheetId="18">'TA11'!$B$1:$G$12</definedName>
    <definedName name="_xlnm.Print_Area" localSheetId="19">'TA12'!$B$1:$G$12</definedName>
    <definedName name="_xlnm.Print_Area" localSheetId="20">'TA13'!$B$1:$F$20</definedName>
    <definedName name="_xlnm.Print_Area" localSheetId="21">'TA14'!$B$1:$F$21</definedName>
    <definedName name="_xlnm.Print_Area" localSheetId="22">'TA15'!$B$1:$F$21</definedName>
    <definedName name="_xlnm.Print_Area" localSheetId="9">'TA2'!$B$2:$F$22</definedName>
    <definedName name="_xlnm.Print_Area" localSheetId="10">'TA3'!$B$2:$K$26</definedName>
    <definedName name="_xlnm.Print_Area" localSheetId="11">'TA4'!$B$2:$K$26</definedName>
    <definedName name="_xlnm.Print_Area" localSheetId="12">'TA5'!$B$2:$K$26</definedName>
    <definedName name="_xlnm.Print_Area" localSheetId="13">'TA6'!$B$2:$K$26</definedName>
    <definedName name="_xlnm.Print_Area" localSheetId="14">'TA7'!$B$2:$K$26</definedName>
    <definedName name="_xlnm.Print_Area" localSheetId="15">'TA8'!$B$2:$K$26</definedName>
    <definedName name="_xlnm.Print_Area" localSheetId="16">'TA9'!$B$2:$K$26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8" l="1"/>
  <c r="I7" i="8"/>
  <c r="I8" i="8"/>
  <c r="I9" i="8"/>
  <c r="I10" i="8"/>
  <c r="I11" i="8"/>
  <c r="I12" i="8"/>
  <c r="I13" i="8"/>
  <c r="I5" i="8"/>
  <c r="D19" i="8"/>
  <c r="E19" i="8"/>
  <c r="F19" i="8"/>
  <c r="G19" i="8"/>
  <c r="H19" i="8"/>
  <c r="D20" i="8"/>
  <c r="E20" i="8"/>
  <c r="F20" i="8"/>
  <c r="G20" i="8"/>
  <c r="H20" i="8"/>
  <c r="C20" i="8"/>
  <c r="C19" i="8"/>
  <c r="C21" i="8" s="1"/>
  <c r="M5" i="8"/>
  <c r="N5" i="8"/>
  <c r="O5" i="8"/>
  <c r="P5" i="8"/>
  <c r="Q5" i="8"/>
  <c r="M6" i="8"/>
  <c r="N6" i="8"/>
  <c r="O6" i="8"/>
  <c r="P6" i="8"/>
  <c r="Q6" i="8"/>
  <c r="M7" i="8"/>
  <c r="N7" i="8"/>
  <c r="O7" i="8"/>
  <c r="P7" i="8"/>
  <c r="Q7" i="8"/>
  <c r="M8" i="8"/>
  <c r="N8" i="8"/>
  <c r="O8" i="8"/>
  <c r="P8" i="8"/>
  <c r="Q8" i="8"/>
  <c r="M9" i="8"/>
  <c r="N9" i="8"/>
  <c r="O9" i="8"/>
  <c r="P9" i="8"/>
  <c r="Q9" i="8"/>
  <c r="M10" i="8"/>
  <c r="N10" i="8"/>
  <c r="O10" i="8"/>
  <c r="P10" i="8"/>
  <c r="Q10" i="8"/>
  <c r="M11" i="8"/>
  <c r="N11" i="8"/>
  <c r="O11" i="8"/>
  <c r="P11" i="8"/>
  <c r="Q11" i="8"/>
  <c r="M12" i="8"/>
  <c r="N12" i="8"/>
  <c r="O12" i="8"/>
  <c r="P12" i="8"/>
  <c r="Q12" i="8"/>
  <c r="M13" i="8"/>
  <c r="N13" i="8"/>
  <c r="O13" i="8"/>
  <c r="P13" i="8"/>
  <c r="Q13" i="8"/>
  <c r="M14" i="8"/>
  <c r="N14" i="8"/>
  <c r="O14" i="8"/>
  <c r="P14" i="8"/>
  <c r="Q14" i="8"/>
  <c r="M15" i="8"/>
  <c r="N15" i="8"/>
  <c r="O15" i="8"/>
  <c r="P15" i="8"/>
  <c r="Q15" i="8"/>
  <c r="M16" i="8"/>
  <c r="N16" i="8"/>
  <c r="O16" i="8"/>
  <c r="P16" i="8"/>
  <c r="Q16" i="8"/>
  <c r="M17" i="8"/>
  <c r="N17" i="8"/>
  <c r="O17" i="8"/>
  <c r="P17" i="8"/>
  <c r="Q17" i="8"/>
  <c r="N18" i="8"/>
  <c r="O18" i="8"/>
  <c r="P18" i="8"/>
  <c r="Q18" i="8"/>
  <c r="M18" i="8"/>
  <c r="L6" i="8"/>
  <c r="L7" i="8"/>
  <c r="L8" i="8"/>
  <c r="L9" i="8"/>
  <c r="L10" i="8"/>
  <c r="L11" i="8"/>
  <c r="L12" i="8"/>
  <c r="L13" i="8"/>
  <c r="L14" i="8"/>
  <c r="L15" i="8"/>
  <c r="L16" i="8"/>
  <c r="L17" i="8"/>
  <c r="L18" i="8"/>
  <c r="L5" i="8"/>
  <c r="L20" i="8" l="1"/>
  <c r="N19" i="8"/>
  <c r="O20" i="8"/>
  <c r="N20" i="8"/>
  <c r="M20" i="8"/>
  <c r="M19" i="8"/>
  <c r="P19" i="8"/>
  <c r="O19" i="8"/>
  <c r="Q20" i="8"/>
  <c r="L19" i="8"/>
  <c r="P20" i="8"/>
  <c r="Q19" i="8"/>
</calcChain>
</file>

<file path=xl/sharedStrings.xml><?xml version="1.0" encoding="utf-8"?>
<sst xmlns="http://schemas.openxmlformats.org/spreadsheetml/2006/main" count="499" uniqueCount="149">
  <si>
    <t>(numero di posizioni, milioni di euro e valori percentuali)</t>
  </si>
  <si>
    <t>TOTALE</t>
  </si>
  <si>
    <t>di cui: posizioni</t>
  </si>
  <si>
    <t>non oggetto di cessione</t>
  </si>
  <si>
    <t>cedute a terzi sul mercato</t>
  </si>
  <si>
    <t>Tasso di recupero</t>
  </si>
  <si>
    <t>Posizioni chiuse</t>
  </si>
  <si>
    <t>Anno di uscita</t>
  </si>
  <si>
    <t>(%)</t>
  </si>
  <si>
    <t>Importo</t>
  </si>
  <si>
    <t>Numero</t>
  </si>
  <si>
    <t>(€/mln)</t>
  </si>
  <si>
    <t>Totale</t>
  </si>
  <si>
    <t>Media</t>
  </si>
  <si>
    <t>(dati annuali; numeri, importi in milioni di euro e valori percentuali)</t>
  </si>
  <si>
    <t>Posizioni Chiuse</t>
  </si>
  <si>
    <t>(per anno di chiusura)</t>
  </si>
  <si>
    <t>(per anno di ingresso)</t>
  </si>
  <si>
    <t>(valori percentuali)</t>
  </si>
  <si>
    <t>entro 1 anno</t>
  </si>
  <si>
    <t>Posizioni oggetto di cessione</t>
  </si>
  <si>
    <t>Totale posizioni chiuse</t>
  </si>
  <si>
    <t>Presenza di garanzie reali</t>
  </si>
  <si>
    <t>Assenza di garanzie reali</t>
  </si>
  <si>
    <t>Posizioni cedute a terzi</t>
  </si>
  <si>
    <t>Posizioni non oggetto di cessione</t>
  </si>
  <si>
    <t xml:space="preserve">di cui: </t>
  </si>
  <si>
    <t>in presenza di garanzie reali</t>
  </si>
  <si>
    <t>in assenza di garanzie reali</t>
  </si>
  <si>
    <t>TOTALE FAMIGLIE</t>
  </si>
  <si>
    <t>cedute a terzi</t>
  </si>
  <si>
    <t>TOTALE IMPRESE</t>
  </si>
  <si>
    <t>&lt; 1 anno</t>
  </si>
  <si>
    <t>tra 1 e 2 anni</t>
  </si>
  <si>
    <t>tra 2 e 3 anni</t>
  </si>
  <si>
    <t>tra 3 e 4 anni</t>
  </si>
  <si>
    <t>tra 4 e 5 anni</t>
  </si>
  <si>
    <t>tra 5 e 6 anni</t>
  </si>
  <si>
    <t>Oltre 6 anni</t>
  </si>
  <si>
    <t>Anni</t>
  </si>
  <si>
    <t>Posizioni in essere alla fine di ciascun anno</t>
  </si>
  <si>
    <t>anzianità</t>
  </si>
  <si>
    <t>&lt; 2 anni</t>
  </si>
  <si>
    <t>&gt; 5 anni</t>
  </si>
  <si>
    <t>(valori percentuali; per esposizioni)</t>
  </si>
  <si>
    <t>Posizioni in essere in ciascun anno</t>
  </si>
  <si>
    <t>Famiglie</t>
  </si>
  <si>
    <t>Imprese</t>
  </si>
  <si>
    <t>Esposizioni e tassi di recupero</t>
  </si>
  <si>
    <t>per anno e tipologia di chiusura della posizione</t>
  </si>
  <si>
    <t>(valori percentuali e importi in milioni)</t>
  </si>
  <si>
    <t xml:space="preserve">(valori percentuali; per esposizioni) </t>
  </si>
  <si>
    <t>Fonte: Elaborazioni su dati Centrale dei rischi.</t>
  </si>
  <si>
    <t>Posizioni Entrate</t>
  </si>
  <si>
    <t xml:space="preserve">Fonte: Elaborazioni su dati Centrale dei rischi. </t>
  </si>
  <si>
    <t>Anno di ingresso in sofferenza</t>
  </si>
  <si>
    <t>entro 2 anni</t>
  </si>
  <si>
    <t>entro 3 anni</t>
  </si>
  <si>
    <t>entro 4 anni</t>
  </si>
  <si>
    <t>entro 5 anni</t>
  </si>
  <si>
    <t>entro 6 anni</t>
  </si>
  <si>
    <r>
      <t xml:space="preserve">Posizioni </t>
    </r>
    <r>
      <rPr>
        <b/>
        <u/>
        <sz val="9"/>
        <color rgb="FF000000"/>
        <rFont val="Calibri Light"/>
        <family val="2"/>
      </rPr>
      <t>non</t>
    </r>
    <r>
      <rPr>
        <b/>
        <sz val="9"/>
        <color rgb="FF000000"/>
        <rFont val="Calibri Light"/>
        <family val="2"/>
      </rPr>
      <t xml:space="preserve"> oggetto di cessione</t>
    </r>
  </si>
  <si>
    <t>TA1</t>
  </si>
  <si>
    <t>TA2</t>
  </si>
  <si>
    <t>TA3</t>
  </si>
  <si>
    <t>imprese</t>
  </si>
  <si>
    <t>famiglie</t>
  </si>
  <si>
    <t>TA4</t>
  </si>
  <si>
    <t>TA5</t>
  </si>
  <si>
    <t>TA6</t>
  </si>
  <si>
    <t>di cui: famiglie</t>
  </si>
  <si>
    <t xml:space="preserve">di cui: assenza di garanzie reali </t>
  </si>
  <si>
    <t>di cui: imprese</t>
  </si>
  <si>
    <t>TA7</t>
  </si>
  <si>
    <t>TA9</t>
  </si>
  <si>
    <t>TA11</t>
  </si>
  <si>
    <t>TA12</t>
  </si>
  <si>
    <t>T1</t>
  </si>
  <si>
    <t>T2</t>
  </si>
  <si>
    <t>T3</t>
  </si>
  <si>
    <t>TA10</t>
  </si>
  <si>
    <t>Fig.1</t>
  </si>
  <si>
    <t>TA8</t>
  </si>
  <si>
    <t>Esposizioni</t>
  </si>
  <si>
    <t>Tassi di recupero</t>
  </si>
  <si>
    <t xml:space="preserve">Anno di chiusura </t>
  </si>
  <si>
    <t>Avvertenze</t>
  </si>
  <si>
    <t>Posizioni chiuse / posizioni in essere alla fine dell’anno precedente</t>
  </si>
  <si>
    <t>Posizioni in essere alla fine dell'anno precedente</t>
  </si>
  <si>
    <t>TOTALE FAMIGLIE 
posizioni non oggetto di cessioni</t>
  </si>
  <si>
    <t>TOTALE IMPRESE 
posizioni non oggetto di cessioni</t>
  </si>
  <si>
    <t>TA13</t>
  </si>
  <si>
    <t>Tav. A7 - Famiglie: tassi di recupero delle posizioni chiuse in via ordinaria e presenza di garanzie reali</t>
  </si>
  <si>
    <t>Tav. A8 - Imprese: tassi di recupero delle posizioni chiuse in via ordinaria e presenza di garanzie reali</t>
  </si>
  <si>
    <t>Fig. 1 - Tasso di recupero e controvalore delle posizioni in sofferenza per anno e tipologia di chiusura della posizione</t>
  </si>
  <si>
    <t>Tav. 1 - Tassi di recupero per tipologia di chiusura: recuperi in via ordinaria e attraverso cessione sul mercato</t>
  </si>
  <si>
    <t>Tav. A2 - Tassi di recupero: presenza di garanzie reali e tipologia di chiusura</t>
  </si>
  <si>
    <t>Tav. A3 - Tassi di recupero per tipologia di garanzie: posizioni assistite da garanzie reali vs altre posizioni</t>
  </si>
  <si>
    <t>Tav. A4 - Tassi di recupero per tipologia di debitore</t>
  </si>
  <si>
    <t>Tempo
di recupero</t>
  </si>
  <si>
    <t>TOTALE FAMIGLIE 
posizioni oggetto di cessioni a terzi</t>
  </si>
  <si>
    <t>TOTALE IMPRESE 
posizioni oggetto di cessioni a terzi</t>
  </si>
  <si>
    <t>(valori percentuali; per numero di posizioni)</t>
  </si>
  <si>
    <t>Tav. A15 - Quota delle esposizioni chiuse e in essere in ciascun anno verso famiglie e imprese</t>
  </si>
  <si>
    <t>Tav. A14 - Quota delle posizioni chiuse e in essere in ciascun anno per tipologia di garanzie</t>
  </si>
  <si>
    <r>
      <t>Tav. A13 -</t>
    </r>
    <r>
      <rPr>
        <sz val="12"/>
        <color theme="1"/>
        <rFont val="Calibri"/>
        <family val="2"/>
        <scheme val="minor"/>
      </rPr>
      <t xml:space="preserve"> </t>
    </r>
    <r>
      <rPr>
        <b/>
        <sz val="12"/>
        <color theme="1"/>
        <rFont val="Calibri"/>
        <family val="2"/>
        <scheme val="minor"/>
      </rPr>
      <t>Quota delle posizioni chiuse e in essere in ciascun anno per anzianità</t>
    </r>
    <r>
      <rPr>
        <b/>
        <sz val="10"/>
        <color theme="1"/>
        <rFont val="Calibri"/>
        <family val="2"/>
        <scheme val="minor"/>
      </rPr>
      <t xml:space="preserve"> </t>
    </r>
    <r>
      <rPr>
        <sz val="10"/>
        <color theme="1"/>
        <rFont val="Calibri"/>
        <family val="2"/>
        <scheme val="minor"/>
      </rPr>
      <t>(1)</t>
    </r>
    <r>
      <rPr>
        <b/>
        <sz val="12"/>
        <color theme="1"/>
        <rFont val="Calibri"/>
        <family val="2"/>
        <scheme val="minor"/>
      </rPr>
      <t xml:space="preserve"> </t>
    </r>
  </si>
  <si>
    <t xml:space="preserve">Tav. A12 - Tassi di recupero per anzianità delle sofferenze chiuse non oggetto di cessione </t>
  </si>
  <si>
    <t>Tav. A11 - Tassi di recupero per anzianità delle sofferenze chiuse</t>
  </si>
  <si>
    <t>Tav. A10 - Imprese: tassi di recupero delle posizioni cedute a terzi e presenza di garanzie reali</t>
  </si>
  <si>
    <t>Tav. A9 - Famiglie: tassi di recupero delle posizioni cedute a terzi e presenza di garanzie reali</t>
  </si>
  <si>
    <t>Tav. A6 - Imprese: tassi di recupero totali, sulle posizioni assistite da garanzie reali e su quelle cedute a terzi</t>
  </si>
  <si>
    <t>Tav. A5 - Famiglie: tassi di recupero totali, sulle posizioni assistite da garanzie reali e su quelle cedute a terzi</t>
  </si>
  <si>
    <t>Tav. A9- Famiglie: tassi di recupero delle posizioni cedute a terzi e presenza di garanzie reali</t>
  </si>
  <si>
    <t>Tav. A10- Imprese: tassi di recupero delle posizioni cedute a terzi e presenza di garanzie reali</t>
  </si>
  <si>
    <t>Tav. A13 - Quota delle posizioni chiuse e in essere in ciascun anno per anzianità</t>
  </si>
  <si>
    <t>Tav. A14 -  Quota delle posizioni chiuse e in essere in ciascun anno per tipologia di garanzie</t>
  </si>
  <si>
    <t>TA14</t>
  </si>
  <si>
    <t>TA15</t>
  </si>
  <si>
    <t>Fig. 1 - Tasso di recupero e controvalore delle posizioni in sofferenza</t>
  </si>
  <si>
    <t>Tav. A1 - Incidenza delle tipologie di recupero in ciascun anno</t>
  </si>
  <si>
    <t xml:space="preserve">di cui: presenza di garanzie reali </t>
  </si>
  <si>
    <t>Nelle tavole seguenti sono riportati i principali dati utilizzati per la redazione della nota, con elementi di dettaglio ulteriori rispetto alle tavole contenute nel testo. 
Relativamente alla metodologia utilizzata per il calcolo delle stime dei tassi di recupero si rimanda all’Appendice metodologica contenuta in F. Ciocchetta, F.M. Conti, R. De Luca,  I. Guida, A.  Rendina, G. Santini,  “I tassi di recupero delle sofferenze”, Banca d’Italia, Note di stabilità finanziaria e vigilanza, N. 7, gennaio 2017. Come già evidenziato nella suddetta Appendice metodologica, gli importi delle sofferenze oggetto di cessione sul mercato riportati nella Nota di stabilità potrebbero non corrispondere ai valori comunicati in altre pubblicazioni della Banca d‘Italia.</t>
  </si>
  <si>
    <t>fino a 2 anni</t>
  </si>
  <si>
    <t>oltre 5 anni</t>
  </si>
  <si>
    <t>Tav. 2 - Tasso di recupero delle posizioni non oggetto di cessione per 
anzianità di classificazione a sofferenza e presenza di garanzie reali</t>
  </si>
  <si>
    <t>(milioni di euro e valori percentuali)</t>
  </si>
  <si>
    <r>
      <t>Anzianità</t>
    </r>
    <r>
      <rPr>
        <vertAlign val="superscript"/>
        <sz val="9"/>
        <color rgb="FF000000"/>
        <rFont val="Calibri"/>
        <family val="2"/>
        <scheme val="minor"/>
      </rPr>
      <t>1</t>
    </r>
  </si>
  <si>
    <t xml:space="preserve"> (%)</t>
  </si>
  <si>
    <t>0-2 anni</t>
  </si>
  <si>
    <t>3-5 anni</t>
  </si>
  <si>
    <t>&gt;5 anni</t>
  </si>
  <si>
    <t xml:space="preserve">Fonte: Elaborazioni su dati Centrale dei rischi. 
(1) La distribuzione delle posizioni chiuse per classe di anzianità è basata sulla conversione all’intero più vicino (in anni) del tempo di recupero per la chiusura della posizione (ad esempio la classe '3-5 anni' include tutte le posizioni con anzianità compresa tra 2,5 e 5,5 anni). </t>
  </si>
  <si>
    <t xml:space="preserve">Fonte: Elaborazioni su dati Centrale dei rischi.
(1) La distribuzione delle posizioni chiuse per classe di anzianità è basata sulla conversione all’intero più vicino (in anni) del tempo di recupero per la chiusura della posizione (ad esempio la classe 'tra 2 e 3 anni' include tutte le posizioni con anzianità compresa tra 1,5 e 2,5 anni). </t>
  </si>
  <si>
    <t>Fonte: Elaborazioni su dati Centrale dei rischi.
(1) Rapporto tra il valore delle esposizioni chiuse (o in essere) per anzianità sui rispettivi totali in ciascun anno. I dati sono riportati a partire dal 2011, primo anno in cui è possibile osservare le posizioni con anzianità (vintage) superiore ai 5 anni.
(2) La distribuzione delle posizioni per classe di anzianità è basata sulla conversione all’intero più vicino (in anni) dell'anzianità: la classe 'fino a 2 anni' include tutte le posizioni con anzianità compresa tra 0 e 2,5 anni; la classe 'oltre 5 anni' include le posizioni oltre i 5,5 anni.</t>
  </si>
  <si>
    <t>Fonte: Elaborazioni su dati Centrale dei rischi. 
(1) Il dato del 2018 sulle posizione in essere risente del trasferimento di posizioni in sofferenza a società a partecipazione pubblica. Il dato del 2018 sul numero di posizioni entrate è stato aggiornato rispetto a quanto riportato nella Nota di stabilità n. 18.</t>
  </si>
  <si>
    <t>Tav. 3 - Numerosità e importo delle sofferenze chiuse e in essere</t>
  </si>
  <si>
    <t>Fonte: Elaborazioni su dati Centrale dei rischi.
(1) La distribuzione delle posizioni chiuse entro 1, 2 … 6 anni è basata sulla conversione all’intero più vicino del tempo di recupero per la chiusura della posizione (ad esempio la classe ‘entro 1 anno’ considera tutte le posizioni che sono chiuse entro 1,5 anni dall’ingresso a sofferenza; la classe ‘entro 2 anni’ tutte le posizioni che sono chiuse entro 2,5 anni). (2) Per le posizioni chiuse nel 2019, a seguito del ricalcolo del denominatore, è riportato il dato aggiornato.</t>
  </si>
  <si>
    <t>T4</t>
  </si>
  <si>
    <t>Tav. 2 - Tasso di recupero delle posizioni non oggetto di cessione per anzianità di classificazione a sofferenza e presenza di garanzie reali</t>
  </si>
  <si>
    <t>Tav. 4 - Quota delle posizioni chiuse entro 1, 2 … 6 anni dall'ingresso in sofferenza</t>
  </si>
  <si>
    <t>Appendice statistica alla Nota di stabilità n. 27 - I tassi di recupero delle sofferenze nel 2020</t>
  </si>
  <si>
    <r>
      <t>Tav. 4 -</t>
    </r>
    <r>
      <rPr>
        <sz val="12"/>
        <rFont val="Calibri"/>
        <family val="2"/>
        <scheme val="minor"/>
      </rPr>
      <t xml:space="preserve"> </t>
    </r>
    <r>
      <rPr>
        <b/>
        <sz val="12"/>
        <rFont val="Calibri"/>
        <family val="2"/>
        <scheme val="minor"/>
      </rPr>
      <t>Quota delle posizioni chiuse entro 1, 2 … 6 anni dall'ingresso a sofferenza</t>
    </r>
  </si>
  <si>
    <t>Dev. Std</t>
  </si>
  <si>
    <t>Anno</t>
  </si>
  <si>
    <t>RR</t>
  </si>
  <si>
    <t>Esposizioni_C</t>
  </si>
  <si>
    <t>RR_C</t>
  </si>
  <si>
    <t>Esposizioni_Tot</t>
  </si>
  <si>
    <t>RR_TOT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</si>
</sst>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numFmt numFmtId="165" formatCode="0.0%"/>
    <numFmt numFmtId="166" formatCode="#,##0.0"/>
    <numFmt numFmtId="167" formatCode="0.0"/>
    <numFmt numFmtId="168" formatCode="_-* #,##0_-;\-* #,##0_-;_-* &quot;-&quot;??_-;_-@_-"/>
  </numFmts>
  <fonts count="43"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i/>
      <sz val="9"/>
      <color rgb="FF000000"/>
      <name val="Calibri"/>
      <family val="2"/>
      <scheme val="minor"/>
    </font>
    <font>
      <sz val="12"/>
      <color rgb="FF000000"/>
      <name val="Calibri"/>
      <family val="2"/>
      <scheme val="minor"/>
    </font>
    <font>
      <sz val="9"/>
      <color rgb="FF000000"/>
      <name val="Calibri Light"/>
      <family val="2"/>
    </font>
    <font>
      <b/>
      <sz val="9"/>
      <color rgb="FF000000"/>
      <name val="Calibri Light"/>
      <family val="2"/>
    </font>
    <font>
      <b/>
      <u/>
      <sz val="9"/>
      <color rgb="FF000000"/>
      <name val="Calibri Light"/>
      <family val="2"/>
    </font>
    <font>
      <b/>
      <sz val="11"/>
      <color rgb="FF000000"/>
      <name val="Calibri"/>
      <family val="2"/>
      <scheme val="minor"/>
    </font>
    <font>
      <b/>
      <sz val="10"/>
      <color theme="1"/>
      <name val="Calibri"/>
      <family val="2"/>
      <scheme val="minor"/>
    </font>
    <font>
      <i/>
      <sz val="11"/>
      <name val="Calibri"/>
      <family val="2"/>
      <scheme val="minor"/>
    </font>
    <font>
      <b/>
      <sz val="16"/>
      <name val="Calibri"/>
      <family val="2"/>
      <scheme val="minor"/>
    </font>
    <font>
      <sz val="1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i/>
      <sz val="11"/>
      <color theme="1"/>
      <name val="Calibri"/>
      <family val="2"/>
      <scheme val="minor"/>
    </font>
    <font>
      <b/>
      <i/>
      <sz val="12"/>
      <color theme="1"/>
      <name val="Calibri"/>
      <family val="2"/>
      <scheme val="minor"/>
    </font>
    <font>
      <u/>
      <sz val="11"/>
      <color theme="10"/>
      <name val="Calibri"/>
      <family val="2"/>
      <scheme val="minor"/>
    </font>
    <font>
      <b/>
      <sz val="14"/>
      <name val="Calibri"/>
      <family val="2"/>
      <scheme val="minor"/>
    </font>
    <font>
      <b/>
      <sz val="9"/>
      <color theme="1"/>
      <name val="Calibri"/>
      <family val="2"/>
      <scheme val="minor"/>
    </font>
    <font>
      <b/>
      <i/>
      <sz val="11"/>
      <color theme="1"/>
      <name val="Calibri"/>
      <family val="2"/>
      <scheme val="minor"/>
    </font>
    <font>
      <sz val="11"/>
      <color theme="2" tint="-0.249977111117893"/>
      <name val="Calibri"/>
      <family val="2"/>
      <scheme val="minor"/>
    </font>
    <font>
      <sz val="9"/>
      <color theme="2" tint="-0.249977111117893"/>
      <name val="Calibri"/>
      <family val="2"/>
      <scheme val="minor"/>
    </font>
    <font>
      <b/>
      <sz val="9"/>
      <color theme="2" tint="-0.249977111117893"/>
      <name val="Calibri"/>
      <family val="2"/>
      <scheme val="minor"/>
    </font>
    <font>
      <b/>
      <sz val="11"/>
      <color rgb="FFFF0000"/>
      <name val="Calibri"/>
      <family val="2"/>
      <scheme val="minor"/>
    </font>
    <font>
      <sz val="11"/>
      <color rgb="FFFF0000"/>
      <name val="Calibri"/>
      <family val="2"/>
      <scheme val="minor"/>
    </font>
    <font>
      <sz val="9"/>
      <name val="Calibri"/>
      <family val="2"/>
      <scheme val="minor"/>
    </font>
    <font>
      <vertAlign val="superscript"/>
      <sz val="9"/>
      <color rgb="FF000000"/>
      <name val="Calibri"/>
      <family val="2"/>
      <scheme val="minor"/>
    </font>
    <font>
      <b/>
      <sz val="11"/>
      <color theme="0"/>
      <name val="Calibri"/>
      <family val="2"/>
      <scheme val="minor"/>
    </font>
    <font>
      <b/>
      <sz val="12"/>
      <name val="Calibri"/>
      <family val="2"/>
      <scheme val="minor"/>
    </font>
    <font>
      <sz val="12"/>
      <name val="Calibri"/>
      <family val="2"/>
      <scheme val="minor"/>
    </font>
    <font>
      <i/>
      <sz val="12"/>
      <name val="Calibri"/>
      <family val="2"/>
      <scheme val="minor"/>
    </font>
    <font>
      <b/>
      <sz val="9"/>
      <name val="Calibri"/>
      <family val="2"/>
      <scheme val="minor"/>
    </font>
    <font>
      <sz val="10"/>
      <name val="Arial"/>
      <family val="2"/>
    </font>
    <font>
      <b/>
      <sz val="11"/>
      <name val="Calibri"/>
      <family val="2"/>
      <scheme val="minor"/>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theme="3" tint="-0.249977111117893"/>
        <bgColor indexed="64"/>
      </patternFill>
    </fill>
    <fill>
      <patternFill patternType="solid">
        <fgColor theme="0"/>
        <bgColor indexed="64"/>
      </patternFill>
    </fill>
    <fill>
      <patternFill patternType="solid">
        <fgColor theme="6" tint="0.79998168889431442"/>
        <bgColor indexed="64"/>
      </patternFill>
    </fill>
  </fills>
  <borders count="52">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style="medium">
        <color rgb="FF0070C0"/>
      </right>
      <top style="medium">
        <color rgb="FF0070C0"/>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right/>
      <top style="medium">
        <color rgb="FF4472C4"/>
      </top>
      <bottom/>
      <diagonal/>
    </border>
    <border>
      <left/>
      <right/>
      <top/>
      <bottom style="medium">
        <color rgb="FF4472C4"/>
      </bottom>
      <diagonal/>
    </border>
    <border>
      <left/>
      <right/>
      <top style="medium">
        <color rgb="FF4472C4"/>
      </top>
      <bottom style="medium">
        <color rgb="FF4472C4"/>
      </bottom>
      <diagonal/>
    </border>
    <border>
      <left/>
      <right style="medium">
        <color rgb="FF0070C0"/>
      </right>
      <top/>
      <bottom style="medium">
        <color rgb="FF4472C4"/>
      </bottom>
      <diagonal/>
    </border>
    <border>
      <left/>
      <right style="medium">
        <color rgb="FF0070C0"/>
      </right>
      <top style="medium">
        <color rgb="FF4472C4"/>
      </top>
      <bottom style="medium">
        <color rgb="FF4472C4"/>
      </bottom>
      <diagonal/>
    </border>
    <border>
      <left/>
      <right style="medium">
        <color rgb="FF0070C0"/>
      </right>
      <top style="medium">
        <color rgb="FF4472C4"/>
      </top>
      <bottom/>
      <diagonal/>
    </border>
    <border>
      <left style="medium">
        <color rgb="FF0070C0"/>
      </left>
      <right style="medium">
        <color rgb="FF0070C0"/>
      </right>
      <top/>
      <bottom style="medium">
        <color rgb="FF4472C4"/>
      </bottom>
      <diagonal/>
    </border>
    <border>
      <left style="medium">
        <color theme="4"/>
      </left>
      <right style="medium">
        <color rgb="FF0070C0"/>
      </right>
      <top style="medium">
        <color theme="4"/>
      </top>
      <bottom/>
      <diagonal/>
    </border>
    <border>
      <left style="medium">
        <color rgb="FF0070C0"/>
      </left>
      <right/>
      <top style="medium">
        <color theme="4"/>
      </top>
      <bottom/>
      <diagonal/>
    </border>
    <border>
      <left/>
      <right/>
      <top style="medium">
        <color theme="4"/>
      </top>
      <bottom/>
      <diagonal/>
    </border>
    <border>
      <left style="medium">
        <color theme="4"/>
      </left>
      <right style="medium">
        <color rgb="FF0070C0"/>
      </right>
      <top/>
      <bottom/>
      <diagonal/>
    </border>
    <border>
      <left/>
      <right style="medium">
        <color theme="4"/>
      </right>
      <top/>
      <bottom style="medium">
        <color rgb="FF0070C0"/>
      </bottom>
      <diagonal/>
    </border>
    <border>
      <left/>
      <right style="medium">
        <color theme="4"/>
      </right>
      <top style="medium">
        <color rgb="FF0070C0"/>
      </top>
      <bottom style="medium">
        <color rgb="FF0070C0"/>
      </bottom>
      <diagonal/>
    </border>
    <border>
      <left/>
      <right style="medium">
        <color theme="4"/>
      </right>
      <top style="medium">
        <color rgb="FF0070C0"/>
      </top>
      <bottom/>
      <diagonal/>
    </border>
    <border>
      <left style="medium">
        <color theme="4"/>
      </left>
      <right style="medium">
        <color rgb="FF0070C0"/>
      </right>
      <top/>
      <bottom style="medium">
        <color rgb="FF0070C0"/>
      </bottom>
      <diagonal/>
    </border>
    <border>
      <left/>
      <right style="medium">
        <color theme="4"/>
      </right>
      <top/>
      <bottom/>
      <diagonal/>
    </border>
    <border>
      <left/>
      <right/>
      <top/>
      <bottom style="medium">
        <color theme="4"/>
      </bottom>
      <diagonal/>
    </border>
    <border>
      <left/>
      <right style="medium">
        <color theme="4"/>
      </right>
      <top/>
      <bottom style="medium">
        <color theme="4"/>
      </bottom>
      <diagonal/>
    </border>
    <border>
      <left style="medium">
        <color rgb="FF0070C0"/>
      </left>
      <right/>
      <top/>
      <bottom style="medium">
        <color rgb="FF4472C4"/>
      </bottom>
      <diagonal/>
    </border>
    <border>
      <left style="medium">
        <color rgb="FF0070C0"/>
      </left>
      <right/>
      <top style="medium">
        <color rgb="FF4472C4"/>
      </top>
      <bottom/>
      <diagonal/>
    </border>
    <border>
      <left style="medium">
        <color rgb="FF0070C0"/>
      </left>
      <right/>
      <top/>
      <bottom style="medium">
        <color theme="4"/>
      </bottom>
      <diagonal/>
    </border>
    <border>
      <left/>
      <right style="medium">
        <color rgb="FF0070C0"/>
      </right>
      <top/>
      <bottom style="medium">
        <color theme="4"/>
      </bottom>
      <diagonal/>
    </border>
    <border>
      <left/>
      <right/>
      <top style="medium">
        <color theme="4"/>
      </top>
      <bottom style="medium">
        <color theme="4"/>
      </bottom>
      <diagonal/>
    </border>
    <border>
      <left style="medium">
        <color rgb="FF0070C0"/>
      </left>
      <right/>
      <top style="medium">
        <color theme="4"/>
      </top>
      <bottom style="medium">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9" fontId="19" fillId="0" borderId="0" applyFont="0" applyFill="0" applyBorder="0" applyAlignment="0" applyProtection="0"/>
    <xf numFmtId="0" fontId="24" fillId="0" borderId="0" applyNumberFormat="0" applyFill="0" applyBorder="0" applyAlignment="0" applyProtection="0"/>
    <xf numFmtId="43" fontId="19" fillId="0" borderId="0" applyFont="0" applyFill="0" applyBorder="0" applyAlignment="0" applyProtection="0"/>
  </cellStyleXfs>
  <cellXfs count="34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6" fillId="0" borderId="0" xfId="0" applyFont="1"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horizontal="left" vertical="center" wrapText="1"/>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xf>
    <xf numFmtId="3" fontId="8" fillId="0" borderId="5" xfId="0" applyNumberFormat="1" applyFont="1" applyBorder="1" applyAlignment="1">
      <alignment horizontal="center" vertical="center"/>
    </xf>
    <xf numFmtId="0" fontId="7" fillId="0" borderId="6" xfId="0" applyFont="1" applyBorder="1" applyAlignment="1">
      <alignment horizontal="center" vertical="center"/>
    </xf>
    <xf numFmtId="3" fontId="7" fillId="0" borderId="7" xfId="0" applyNumberFormat="1" applyFont="1" applyBorder="1" applyAlignment="1">
      <alignment horizontal="center" vertical="center" wrapText="1"/>
    </xf>
    <xf numFmtId="0" fontId="7" fillId="0" borderId="10" xfId="0" applyFont="1" applyBorder="1" applyAlignment="1">
      <alignment horizontal="center" vertical="center"/>
    </xf>
    <xf numFmtId="0" fontId="14" fillId="0" borderId="11" xfId="0" applyFont="1" applyBorder="1" applyAlignment="1">
      <alignment horizontal="left" vertical="center"/>
    </xf>
    <xf numFmtId="3" fontId="7" fillId="0" borderId="11" xfId="0" applyNumberFormat="1" applyFont="1" applyBorder="1" applyAlignment="1">
      <alignment horizontal="center" vertical="center" wrapText="1"/>
    </xf>
    <xf numFmtId="0" fontId="6" fillId="0" borderId="7" xfId="0" applyFont="1" applyBorder="1" applyAlignment="1">
      <alignment horizontal="left" vertical="center" wrapText="1"/>
    </xf>
    <xf numFmtId="167" fontId="8" fillId="0" borderId="0" xfId="0" applyNumberFormat="1" applyFont="1" applyAlignment="1">
      <alignment horizontal="center" vertical="center"/>
    </xf>
    <xf numFmtId="167" fontId="8" fillId="0" borderId="7"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0" fillId="0" borderId="0" xfId="0" applyAlignment="1">
      <alignment horizontal="centerContinuous"/>
    </xf>
    <xf numFmtId="0" fontId="3" fillId="0" borderId="0" xfId="0" applyFont="1" applyAlignment="1">
      <alignment horizontal="centerContinuous" vertical="center"/>
    </xf>
    <xf numFmtId="0" fontId="8" fillId="0" borderId="0" xfId="0" applyFont="1" applyAlignment="1">
      <alignment horizontal="center" vertical="center" wrapText="1"/>
    </xf>
    <xf numFmtId="3" fontId="7" fillId="0" borderId="7" xfId="0" applyNumberFormat="1" applyFont="1" applyBorder="1" applyAlignment="1">
      <alignment horizontal="center" vertical="center"/>
    </xf>
    <xf numFmtId="3" fontId="7" fillId="0" borderId="11" xfId="0" applyNumberFormat="1" applyFont="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2" fillId="0" borderId="0" xfId="0" applyFont="1" applyAlignment="1">
      <alignment horizontal="centerContinuous" vertical="center"/>
    </xf>
    <xf numFmtId="0" fontId="4" fillId="0" borderId="0" xfId="0" applyFont="1" applyAlignment="1">
      <alignment horizontal="centerContinuous" vertical="center"/>
    </xf>
    <xf numFmtId="0" fontId="22" fillId="0" borderId="0" xfId="0" applyFont="1" applyAlignment="1">
      <alignment horizontal="centerContinuous"/>
    </xf>
    <xf numFmtId="165" fontId="8" fillId="0" borderId="0" xfId="0" applyNumberFormat="1" applyFont="1" applyAlignment="1">
      <alignment horizontal="center" vertical="center"/>
    </xf>
    <xf numFmtId="165" fontId="8" fillId="0" borderId="5" xfId="0" applyNumberFormat="1" applyFont="1" applyBorder="1" applyAlignment="1">
      <alignment horizontal="center" vertical="center"/>
    </xf>
    <xf numFmtId="0" fontId="8" fillId="0" borderId="14" xfId="0" applyFont="1" applyBorder="1" applyAlignment="1">
      <alignment horizontal="center" vertical="center"/>
    </xf>
    <xf numFmtId="165" fontId="7" fillId="0" borderId="7" xfId="0" applyNumberFormat="1" applyFont="1" applyBorder="1" applyAlignment="1">
      <alignment horizontal="center" vertical="center"/>
    </xf>
    <xf numFmtId="165" fontId="7" fillId="0" borderId="8" xfId="0" applyNumberFormat="1" applyFont="1" applyBorder="1" applyAlignment="1">
      <alignment horizontal="center" vertical="center"/>
    </xf>
    <xf numFmtId="0" fontId="3" fillId="0" borderId="0" xfId="0" applyFont="1" applyAlignment="1">
      <alignment horizontal="centerContinuous" vertical="center" wrapText="1"/>
    </xf>
    <xf numFmtId="0" fontId="7" fillId="0" borderId="12" xfId="0" applyFont="1" applyBorder="1" applyAlignment="1">
      <alignment horizontal="center" vertical="center" wrapText="1"/>
    </xf>
    <xf numFmtId="0" fontId="8" fillId="2" borderId="5" xfId="0" applyFont="1" applyFill="1" applyBorder="1" applyAlignment="1">
      <alignment horizontal="center" vertical="center"/>
    </xf>
    <xf numFmtId="0" fontId="11" fillId="2" borderId="0" xfId="0" applyFont="1" applyFill="1" applyAlignment="1">
      <alignment horizontal="center" vertical="center" wrapText="1"/>
    </xf>
    <xf numFmtId="0" fontId="8"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23" fillId="0" borderId="0" xfId="0" applyFont="1" applyAlignment="1">
      <alignment horizontal="centerContinuous" vertical="center" wrapText="1"/>
    </xf>
    <xf numFmtId="0" fontId="12" fillId="2" borderId="10" xfId="0" applyFont="1" applyFill="1" applyBorder="1" applyAlignment="1">
      <alignment horizontal="center" vertical="center"/>
    </xf>
    <xf numFmtId="0" fontId="7" fillId="2" borderId="12" xfId="0" applyFont="1" applyFill="1" applyBorder="1" applyAlignment="1">
      <alignment horizontal="center" vertical="center"/>
    </xf>
    <xf numFmtId="0" fontId="2" fillId="0" borderId="2" xfId="0" applyFont="1" applyBorder="1" applyAlignment="1">
      <alignment vertical="center"/>
    </xf>
    <xf numFmtId="167" fontId="8" fillId="0" borderId="5" xfId="0" applyNumberFormat="1" applyFont="1" applyBorder="1" applyAlignment="1">
      <alignment horizontal="center" vertical="center"/>
    </xf>
    <xf numFmtId="0" fontId="8" fillId="0" borderId="10" xfId="0" applyFont="1" applyBorder="1" applyAlignment="1">
      <alignment horizontal="center" vertical="center" wrapText="1"/>
    </xf>
    <xf numFmtId="167" fontId="7" fillId="0" borderId="11" xfId="0" applyNumberFormat="1" applyFont="1" applyBorder="1" applyAlignment="1">
      <alignment horizontal="center" vertical="center"/>
    </xf>
    <xf numFmtId="167" fontId="7" fillId="0" borderId="12" xfId="0" applyNumberFormat="1" applyFont="1" applyBorder="1" applyAlignment="1">
      <alignment horizontal="center" vertical="center"/>
    </xf>
    <xf numFmtId="0" fontId="20" fillId="0" borderId="0" xfId="0" applyFont="1" applyAlignment="1">
      <alignment vertical="center"/>
    </xf>
    <xf numFmtId="0" fontId="5" fillId="0" borderId="0" xfId="0" applyFont="1" applyAlignment="1">
      <alignment horizontal="centerContinuous" vertical="center"/>
    </xf>
    <xf numFmtId="0" fontId="0" fillId="0" borderId="0" xfId="0" applyAlignment="1">
      <alignment horizontal="centerContinuous" wrapText="1"/>
    </xf>
    <xf numFmtId="0" fontId="8" fillId="0" borderId="16" xfId="0" applyFont="1" applyBorder="1" applyAlignment="1">
      <alignment horizontal="center" vertical="center" wrapText="1"/>
    </xf>
    <xf numFmtId="0" fontId="8" fillId="0" borderId="16" xfId="0" applyFont="1" applyBorder="1" applyAlignment="1">
      <alignment horizontal="center" vertical="center"/>
    </xf>
    <xf numFmtId="3" fontId="8"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xf>
    <xf numFmtId="3" fontId="8" fillId="0" borderId="17" xfId="0" applyNumberFormat="1" applyFont="1" applyBorder="1" applyAlignment="1">
      <alignment horizontal="center" vertical="center" wrapText="1"/>
    </xf>
    <xf numFmtId="3" fontId="8" fillId="0" borderId="17" xfId="0" applyNumberFormat="1" applyFont="1" applyBorder="1" applyAlignment="1">
      <alignment horizontal="center" vertical="center"/>
    </xf>
    <xf numFmtId="0" fontId="2" fillId="0" borderId="17" xfId="0" applyFont="1" applyBorder="1" applyAlignment="1">
      <alignment vertical="center"/>
    </xf>
    <xf numFmtId="3" fontId="26" fillId="0" borderId="17" xfId="0" applyNumberFormat="1" applyFont="1" applyBorder="1" applyAlignment="1">
      <alignment horizontal="center" vertical="center" wrapText="1"/>
    </xf>
    <xf numFmtId="3" fontId="26" fillId="0" borderId="17" xfId="0" applyNumberFormat="1" applyFont="1" applyBorder="1" applyAlignment="1">
      <alignment horizontal="center" vertical="center"/>
    </xf>
    <xf numFmtId="167" fontId="8" fillId="0" borderId="16" xfId="0" applyNumberFormat="1" applyFont="1" applyBorder="1" applyAlignment="1">
      <alignment horizontal="center" vertical="center"/>
    </xf>
    <xf numFmtId="167" fontId="8" fillId="0" borderId="17" xfId="0" applyNumberFormat="1" applyFont="1" applyBorder="1" applyAlignment="1">
      <alignment horizontal="center" vertical="center"/>
    </xf>
    <xf numFmtId="3" fontId="8" fillId="0" borderId="21"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26" fillId="0" borderId="19" xfId="0" applyNumberFormat="1" applyFont="1" applyBorder="1" applyAlignment="1">
      <alignment horizontal="center" vertical="center"/>
    </xf>
    <xf numFmtId="3" fontId="26" fillId="0" borderId="7" xfId="0" applyNumberFormat="1" applyFont="1" applyBorder="1" applyAlignment="1">
      <alignment horizontal="center" vertical="center" wrapText="1"/>
    </xf>
    <xf numFmtId="3" fontId="26" fillId="0" borderId="7" xfId="0" applyNumberFormat="1" applyFont="1" applyBorder="1" applyAlignment="1">
      <alignment horizontal="center" vertical="center"/>
    </xf>
    <xf numFmtId="3" fontId="26" fillId="0" borderId="8" xfId="0" applyNumberFormat="1" applyFont="1" applyBorder="1" applyAlignment="1">
      <alignment horizontal="center" vertical="center"/>
    </xf>
    <xf numFmtId="0" fontId="26" fillId="0" borderId="0" xfId="0" applyFont="1" applyAlignment="1">
      <alignment horizontal="center" vertical="center"/>
    </xf>
    <xf numFmtId="3" fontId="26" fillId="0" borderId="0" xfId="0" applyNumberFormat="1" applyFont="1" applyAlignment="1">
      <alignment horizontal="center" vertical="center" wrapText="1"/>
    </xf>
    <xf numFmtId="3" fontId="26" fillId="0" borderId="0" xfId="0" applyNumberFormat="1" applyFont="1" applyAlignment="1">
      <alignment horizontal="center" vertical="center"/>
    </xf>
    <xf numFmtId="0" fontId="26" fillId="0" borderId="0" xfId="0" applyFont="1" applyAlignment="1">
      <alignment horizontal="center" vertical="center" wrapText="1"/>
    </xf>
    <xf numFmtId="0" fontId="8" fillId="0" borderId="22"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alignment horizontal="centerContinuous"/>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7" fillId="0" borderId="22" xfId="0" applyFont="1" applyBorder="1" applyAlignment="1">
      <alignment horizontal="center" vertical="center"/>
    </xf>
    <xf numFmtId="167" fontId="8" fillId="2" borderId="0" xfId="0" applyNumberFormat="1" applyFont="1" applyFill="1" applyAlignment="1">
      <alignment horizontal="center" vertical="center"/>
    </xf>
    <xf numFmtId="167" fontId="7" fillId="2" borderId="11" xfId="0" applyNumberFormat="1" applyFont="1" applyFill="1" applyBorder="1" applyAlignment="1">
      <alignment horizontal="center" vertical="center"/>
    </xf>
    <xf numFmtId="0" fontId="8" fillId="0" borderId="7" xfId="0" applyFont="1" applyBorder="1" applyAlignment="1">
      <alignment horizontal="center" vertical="center" wrapText="1"/>
    </xf>
    <xf numFmtId="165" fontId="0" fillId="0" borderId="0" xfId="1" applyNumberFormat="1" applyFont="1"/>
    <xf numFmtId="43" fontId="0" fillId="0" borderId="0" xfId="3" applyFont="1"/>
    <xf numFmtId="165" fontId="0" fillId="0" borderId="0" xfId="1" applyNumberFormat="1" applyFont="1" applyAlignment="1">
      <alignment horizontal="center"/>
    </xf>
    <xf numFmtId="167" fontId="8" fillId="2" borderId="3" xfId="0" applyNumberFormat="1" applyFont="1" applyFill="1" applyBorder="1" applyAlignment="1">
      <alignment horizontal="center" vertical="center"/>
    </xf>
    <xf numFmtId="167" fontId="2" fillId="0" borderId="11" xfId="0" applyNumberFormat="1" applyFont="1" applyBorder="1"/>
    <xf numFmtId="167" fontId="2" fillId="0" borderId="12" xfId="0" applyNumberFormat="1" applyFont="1" applyBorder="1"/>
    <xf numFmtId="0" fontId="18" fillId="0" borderId="0" xfId="0" applyFont="1" applyAlignment="1">
      <alignment horizontal="justify" vertical="center" wrapText="1"/>
    </xf>
    <xf numFmtId="3" fontId="7" fillId="0" borderId="12" xfId="0" applyNumberFormat="1" applyFont="1" applyBorder="1" applyAlignment="1">
      <alignment horizontal="center" vertical="center"/>
    </xf>
    <xf numFmtId="3" fontId="7" fillId="0" borderId="8" xfId="0" applyNumberFormat="1" applyFont="1" applyBorder="1" applyAlignment="1">
      <alignment horizontal="center" vertical="center"/>
    </xf>
    <xf numFmtId="0" fontId="0" fillId="0" borderId="0" xfId="0" applyAlignment="1">
      <alignment horizontal="centerContinuous" vertical="center"/>
    </xf>
    <xf numFmtId="0" fontId="2" fillId="0" borderId="0" xfId="0" applyFont="1" applyAlignment="1">
      <alignment horizontal="centerContinuous"/>
    </xf>
    <xf numFmtId="0" fontId="3" fillId="0" borderId="0" xfId="0" applyFont="1" applyAlignment="1">
      <alignment horizontal="centerContinuous" wrapText="1"/>
    </xf>
    <xf numFmtId="0" fontId="2" fillId="0" borderId="0" xfId="0" applyFont="1" applyAlignment="1">
      <alignment vertical="center"/>
    </xf>
    <xf numFmtId="164" fontId="18" fillId="0" borderId="4" xfId="0" applyNumberFormat="1" applyFont="1" applyBorder="1" applyAlignment="1">
      <alignment horizontal="center" vertical="center"/>
    </xf>
    <xf numFmtId="165" fontId="18" fillId="0" borderId="5" xfId="0" applyNumberFormat="1" applyFont="1" applyBorder="1" applyAlignment="1">
      <alignment horizontal="center" vertical="center"/>
    </xf>
    <xf numFmtId="0" fontId="18" fillId="0" borderId="10" xfId="0" applyFont="1" applyBorder="1" applyAlignment="1">
      <alignment horizontal="center" vertical="center" wrapText="1"/>
    </xf>
    <xf numFmtId="0" fontId="18" fillId="0" borderId="12" xfId="0" applyFont="1" applyBorder="1" applyAlignment="1">
      <alignment horizontal="center" vertical="center" wrapText="1"/>
    </xf>
    <xf numFmtId="164" fontId="18" fillId="0" borderId="10" xfId="0" applyNumberFormat="1" applyFont="1" applyBorder="1" applyAlignment="1">
      <alignment horizontal="center" vertical="center"/>
    </xf>
    <xf numFmtId="165" fontId="18" fillId="0" borderId="12" xfId="0" applyNumberFormat="1" applyFont="1" applyBorder="1" applyAlignment="1">
      <alignment horizontal="center" vertical="center"/>
    </xf>
    <xf numFmtId="0" fontId="18" fillId="0" borderId="1" xfId="0" applyFont="1" applyBorder="1" applyAlignment="1">
      <alignment horizontal="center" vertical="center" wrapText="1"/>
    </xf>
    <xf numFmtId="0" fontId="0" fillId="0" borderId="15" xfId="0" applyBorder="1" applyAlignment="1">
      <alignment horizontal="center" vertical="center"/>
    </xf>
    <xf numFmtId="0" fontId="1" fillId="0" borderId="1" xfId="0" applyFont="1" applyBorder="1" applyAlignment="1">
      <alignment horizontal="center" vertical="center"/>
    </xf>
    <xf numFmtId="0" fontId="22" fillId="0" borderId="0" xfId="0" applyFont="1" applyAlignment="1">
      <alignment horizontal="centerContinuous" vertical="center"/>
    </xf>
    <xf numFmtId="0" fontId="27" fillId="0" borderId="0" xfId="0" applyFont="1" applyAlignment="1">
      <alignment horizontal="centerContinuous" vertical="center" wrapText="1"/>
    </xf>
    <xf numFmtId="0" fontId="22" fillId="0" borderId="0" xfId="0" applyFont="1" applyAlignment="1">
      <alignment horizontal="center" vertical="center"/>
    </xf>
    <xf numFmtId="0" fontId="0" fillId="0" borderId="0" xfId="0" applyAlignment="1">
      <alignment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xf>
    <xf numFmtId="0" fontId="14" fillId="0" borderId="10" xfId="0" applyFont="1" applyBorder="1" applyAlignment="1">
      <alignment horizontal="left" vertical="center"/>
    </xf>
    <xf numFmtId="167" fontId="7" fillId="0" borderId="7" xfId="0" applyNumberFormat="1" applyFont="1" applyBorder="1" applyAlignment="1">
      <alignment horizontal="center" vertical="center"/>
    </xf>
    <xf numFmtId="166" fontId="7" fillId="0" borderId="6" xfId="0" applyNumberFormat="1" applyFont="1" applyBorder="1" applyAlignment="1">
      <alignment horizontal="center" vertical="center"/>
    </xf>
    <xf numFmtId="167" fontId="8" fillId="0" borderId="4" xfId="0" applyNumberFormat="1" applyFont="1" applyBorder="1" applyAlignment="1">
      <alignment horizontal="center" vertical="center"/>
    </xf>
    <xf numFmtId="1" fontId="8" fillId="2" borderId="5" xfId="0" applyNumberFormat="1" applyFont="1" applyFill="1" applyBorder="1" applyAlignment="1">
      <alignment horizontal="center" vertical="center"/>
    </xf>
    <xf numFmtId="3" fontId="28" fillId="0" borderId="0" xfId="0" applyNumberFormat="1" applyFont="1"/>
    <xf numFmtId="166" fontId="26" fillId="0" borderId="7" xfId="0" applyNumberFormat="1" applyFont="1" applyBorder="1" applyAlignment="1">
      <alignment horizontal="center" vertical="center"/>
    </xf>
    <xf numFmtId="166" fontId="8" fillId="0" borderId="17" xfId="0" applyNumberFormat="1" applyFont="1" applyBorder="1" applyAlignment="1">
      <alignment horizontal="center" vertical="center"/>
    </xf>
    <xf numFmtId="3" fontId="0" fillId="0" borderId="0" xfId="0" applyNumberFormat="1"/>
    <xf numFmtId="9" fontId="0" fillId="0" borderId="0" xfId="1" applyFont="1"/>
    <xf numFmtId="166" fontId="8" fillId="0" borderId="4" xfId="0" applyNumberFormat="1" applyFont="1" applyBorder="1" applyAlignment="1">
      <alignment horizontal="center" vertical="center"/>
    </xf>
    <xf numFmtId="168" fontId="0" fillId="0" borderId="0" xfId="0" applyNumberFormat="1"/>
    <xf numFmtId="0" fontId="8" fillId="0" borderId="26" xfId="0" applyFont="1" applyBorder="1" applyAlignment="1">
      <alignment horizontal="center" vertical="center"/>
    </xf>
    <xf numFmtId="3" fontId="8" fillId="0" borderId="31" xfId="0" applyNumberFormat="1" applyFont="1" applyBorder="1" applyAlignment="1">
      <alignment horizontal="center" vertical="center"/>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3" fontId="7" fillId="0" borderId="32" xfId="0" applyNumberFormat="1" applyFont="1" applyBorder="1" applyAlignment="1">
      <alignment horizontal="center" vertical="center" wrapText="1"/>
    </xf>
    <xf numFmtId="3" fontId="7" fillId="0" borderId="33" xfId="0" applyNumberFormat="1" applyFont="1" applyBorder="1" applyAlignment="1">
      <alignment horizontal="center" vertical="center"/>
    </xf>
    <xf numFmtId="0" fontId="3" fillId="0" borderId="0" xfId="0" applyFont="1" applyAlignment="1">
      <alignment horizontal="left" vertical="center" indent="2"/>
    </xf>
    <xf numFmtId="166" fontId="8" fillId="0" borderId="0" xfId="0" applyNumberFormat="1" applyFont="1" applyAlignment="1">
      <alignment horizontal="center" vertical="center"/>
    </xf>
    <xf numFmtId="3" fontId="29" fillId="0" borderId="4" xfId="0" applyNumberFormat="1" applyFont="1" applyBorder="1" applyAlignment="1">
      <alignment horizontal="center" vertical="center"/>
    </xf>
    <xf numFmtId="3" fontId="7" fillId="0" borderId="32" xfId="0" applyNumberFormat="1" applyFont="1" applyBorder="1" applyAlignment="1">
      <alignment horizontal="center" wrapText="1"/>
    </xf>
    <xf numFmtId="3" fontId="7" fillId="0" borderId="11" xfId="0" applyNumberFormat="1" applyFont="1" applyBorder="1" applyAlignment="1">
      <alignment horizontal="center" wrapText="1"/>
    </xf>
    <xf numFmtId="3" fontId="30" fillId="0" borderId="4" xfId="0" applyNumberFormat="1" applyFont="1" applyBorder="1" applyAlignment="1">
      <alignment horizontal="center" vertical="center"/>
    </xf>
    <xf numFmtId="3" fontId="29" fillId="0" borderId="0" xfId="0" applyNumberFormat="1" applyFont="1" applyAlignment="1">
      <alignment horizontal="center" vertical="center"/>
    </xf>
    <xf numFmtId="3" fontId="30" fillId="0" borderId="0" xfId="0" applyNumberFormat="1" applyFont="1" applyAlignment="1">
      <alignment horizontal="center" vertical="center"/>
    </xf>
    <xf numFmtId="167" fontId="7" fillId="0" borderId="32" xfId="0" applyNumberFormat="1" applyFont="1" applyBorder="1" applyAlignment="1">
      <alignment horizontal="center" vertical="center"/>
    </xf>
    <xf numFmtId="2" fontId="0" fillId="0" borderId="0" xfId="1" applyNumberFormat="1" applyFont="1"/>
    <xf numFmtId="167" fontId="7" fillId="0" borderId="6" xfId="0" applyNumberFormat="1" applyFont="1" applyBorder="1" applyAlignment="1">
      <alignment horizontal="center" vertical="center"/>
    </xf>
    <xf numFmtId="0" fontId="0" fillId="0" borderId="3" xfId="0" applyBorder="1"/>
    <xf numFmtId="2" fontId="2" fillId="0" borderId="0" xfId="0" applyNumberFormat="1" applyFont="1" applyAlignment="1">
      <alignment vertical="center"/>
    </xf>
    <xf numFmtId="9" fontId="2" fillId="0" borderId="0" xfId="1" applyFont="1" applyAlignment="1">
      <alignment vertical="center"/>
    </xf>
    <xf numFmtId="167"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indent="3"/>
    </xf>
    <xf numFmtId="0" fontId="0" fillId="0" borderId="4" xfId="0" applyBorder="1"/>
    <xf numFmtId="0" fontId="21" fillId="0" borderId="0" xfId="0" applyFont="1" applyAlignment="1">
      <alignment vertical="center"/>
    </xf>
    <xf numFmtId="0" fontId="1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167" fontId="8" fillId="2" borderId="13" xfId="0" applyNumberFormat="1" applyFont="1" applyFill="1" applyBorder="1" applyAlignment="1">
      <alignment horizontal="center" vertical="center"/>
    </xf>
    <xf numFmtId="167" fontId="8" fillId="2" borderId="5" xfId="0" applyNumberFormat="1" applyFont="1" applyFill="1" applyBorder="1" applyAlignment="1">
      <alignment horizontal="center" vertical="center"/>
    </xf>
    <xf numFmtId="167" fontId="7" fillId="2" borderId="12" xfId="0" applyNumberFormat="1" applyFont="1" applyFill="1" applyBorder="1" applyAlignment="1">
      <alignment horizontal="center" vertical="center"/>
    </xf>
    <xf numFmtId="0" fontId="11" fillId="2" borderId="4" xfId="0"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4" xfId="0" applyNumberFormat="1" applyFont="1" applyFill="1" applyBorder="1" applyAlignment="1">
      <alignment horizontal="center" vertical="center"/>
    </xf>
    <xf numFmtId="167" fontId="7" fillId="2" borderId="10" xfId="0" applyNumberFormat="1" applyFont="1" applyFill="1" applyBorder="1" applyAlignment="1">
      <alignment horizontal="center" vertical="center"/>
    </xf>
    <xf numFmtId="167" fontId="7" fillId="0" borderId="10" xfId="0" applyNumberFormat="1" applyFont="1" applyBorder="1" applyAlignment="1">
      <alignment horizontal="center" vertical="center"/>
    </xf>
    <xf numFmtId="167" fontId="8" fillId="0" borderId="6" xfId="0" applyNumberFormat="1" applyFont="1" applyBorder="1" applyAlignment="1">
      <alignment horizontal="center" vertical="center"/>
    </xf>
    <xf numFmtId="3" fontId="7" fillId="0" borderId="12"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0" fontId="8" fillId="0" borderId="35" xfId="0" applyFont="1" applyBorder="1" applyAlignment="1">
      <alignment horizontal="center" vertical="center" wrapText="1"/>
    </xf>
    <xf numFmtId="0" fontId="6" fillId="0" borderId="6" xfId="0" applyFont="1" applyBorder="1" applyAlignment="1">
      <alignment horizontal="left" vertical="center" wrapText="1"/>
    </xf>
    <xf numFmtId="0" fontId="8" fillId="0" borderId="35" xfId="0" applyFont="1" applyBorder="1" applyAlignment="1">
      <alignment horizontal="center" vertical="center"/>
    </xf>
    <xf numFmtId="166" fontId="8" fillId="0" borderId="34" xfId="0" applyNumberFormat="1" applyFont="1" applyBorder="1" applyAlignment="1">
      <alignment horizontal="center" vertical="center"/>
    </xf>
    <xf numFmtId="0" fontId="2" fillId="0" borderId="34" xfId="0" applyFont="1" applyBorder="1" applyAlignment="1">
      <alignment vertical="center"/>
    </xf>
    <xf numFmtId="166" fontId="26" fillId="0" borderId="6" xfId="0" applyNumberFormat="1" applyFont="1" applyBorder="1" applyAlignment="1">
      <alignment horizontal="center" vertical="center"/>
    </xf>
    <xf numFmtId="0" fontId="8" fillId="0" borderId="2" xfId="0" applyFont="1" applyBorder="1" applyAlignment="1">
      <alignment horizontal="center" vertical="center"/>
    </xf>
    <xf numFmtId="0" fontId="8" fillId="0" borderId="34" xfId="0" applyFont="1" applyBorder="1" applyAlignment="1">
      <alignment horizontal="center" vertical="center"/>
    </xf>
    <xf numFmtId="0" fontId="7" fillId="0" borderId="34" xfId="0" applyFont="1" applyBorder="1" applyAlignment="1">
      <alignment horizontal="center" vertical="center"/>
    </xf>
    <xf numFmtId="167" fontId="8" fillId="0" borderId="35" xfId="0" applyNumberFormat="1" applyFont="1" applyBorder="1" applyAlignment="1">
      <alignment horizontal="center" vertical="center"/>
    </xf>
    <xf numFmtId="167" fontId="8" fillId="0" borderId="34" xfId="0" applyNumberFormat="1" applyFont="1" applyBorder="1" applyAlignment="1">
      <alignment horizontal="center" vertical="center"/>
    </xf>
    <xf numFmtId="3" fontId="8" fillId="0" borderId="8" xfId="0" applyNumberFormat="1" applyFont="1" applyBorder="1" applyAlignment="1">
      <alignment horizontal="center" vertical="center"/>
    </xf>
    <xf numFmtId="3" fontId="7" fillId="0" borderId="12" xfId="0" applyNumberFormat="1" applyFont="1" applyBorder="1" applyAlignment="1">
      <alignment horizontal="center" wrapText="1"/>
    </xf>
    <xf numFmtId="167" fontId="7" fillId="0" borderId="36" xfId="0" applyNumberFormat="1" applyFont="1" applyBorder="1" applyAlignment="1">
      <alignment horizontal="center" vertical="center"/>
    </xf>
    <xf numFmtId="3" fontId="7" fillId="0" borderId="37" xfId="0" applyNumberFormat="1" applyFont="1" applyBorder="1" applyAlignment="1">
      <alignment horizontal="center" wrapText="1"/>
    </xf>
    <xf numFmtId="167" fontId="7" fillId="0" borderId="8" xfId="0" applyNumberFormat="1" applyFont="1" applyBorder="1" applyAlignment="1">
      <alignment horizontal="center" vertical="center"/>
    </xf>
    <xf numFmtId="0" fontId="9" fillId="0" borderId="2" xfId="0" applyFont="1" applyBorder="1" applyAlignment="1">
      <alignment horizontal="center" vertical="center" wrapText="1"/>
    </xf>
    <xf numFmtId="167" fontId="6" fillId="0" borderId="0" xfId="0" applyNumberFormat="1" applyFont="1" applyAlignment="1">
      <alignment horizontal="right" vertical="center"/>
    </xf>
    <xf numFmtId="0" fontId="7" fillId="0" borderId="12" xfId="0" applyFont="1" applyBorder="1" applyAlignment="1">
      <alignment horizontal="center" vertical="center"/>
    </xf>
    <xf numFmtId="0" fontId="9" fillId="0" borderId="6" xfId="0" applyFont="1" applyBorder="1" applyAlignment="1">
      <alignment horizontal="center" vertical="center" wrapText="1"/>
    </xf>
    <xf numFmtId="9" fontId="20" fillId="0" borderId="0" xfId="1" applyFont="1" applyAlignment="1">
      <alignment horizontal="center"/>
    </xf>
    <xf numFmtId="0" fontId="8" fillId="0" borderId="0" xfId="0" applyFont="1" applyAlignment="1">
      <alignment horizontal="right" vertical="center"/>
    </xf>
    <xf numFmtId="9" fontId="20" fillId="0" borderId="0" xfId="1" applyFont="1" applyBorder="1" applyAlignment="1">
      <alignment horizontal="center"/>
    </xf>
    <xf numFmtId="2" fontId="0" fillId="0" borderId="0" xfId="0" applyNumberFormat="1"/>
    <xf numFmtId="0" fontId="8" fillId="0" borderId="8"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6" xfId="0" applyFont="1" applyBorder="1" applyAlignment="1">
      <alignment horizontal="center" vertical="center" wrapText="1"/>
    </xf>
    <xf numFmtId="0" fontId="7" fillId="0" borderId="10" xfId="0" applyFont="1" applyBorder="1" applyAlignment="1">
      <alignment vertical="center" wrapText="1"/>
    </xf>
    <xf numFmtId="3" fontId="8" fillId="0" borderId="3" xfId="0" applyNumberFormat="1" applyFont="1" applyBorder="1" applyAlignment="1">
      <alignment horizontal="center" vertical="center"/>
    </xf>
    <xf numFmtId="166" fontId="8" fillId="0" borderId="13" xfId="0" applyNumberFormat="1" applyFont="1" applyBorder="1" applyAlignment="1">
      <alignment horizontal="center" vertical="center"/>
    </xf>
    <xf numFmtId="165" fontId="0" fillId="0" borderId="0" xfId="1" applyNumberFormat="1" applyFont="1" applyAlignment="1">
      <alignment wrapText="1"/>
    </xf>
    <xf numFmtId="166" fontId="8" fillId="0" borderId="5" xfId="0" applyNumberFormat="1" applyFont="1" applyBorder="1" applyAlignment="1">
      <alignment horizontal="center" vertical="center"/>
    </xf>
    <xf numFmtId="165" fontId="0" fillId="0" borderId="0" xfId="0" applyNumberFormat="1" applyAlignment="1">
      <alignment wrapText="1"/>
    </xf>
    <xf numFmtId="166" fontId="7" fillId="0" borderId="8" xfId="0" applyNumberFormat="1" applyFont="1" applyBorder="1" applyAlignment="1">
      <alignment horizontal="center" vertical="center"/>
    </xf>
    <xf numFmtId="0" fontId="7" fillId="0" borderId="15" xfId="0" applyFont="1" applyBorder="1" applyAlignment="1">
      <alignment horizontal="center" vertical="center"/>
    </xf>
    <xf numFmtId="3" fontId="7" fillId="0" borderId="0" xfId="0" applyNumberFormat="1" applyFont="1" applyAlignment="1">
      <alignment horizontal="center" vertical="center"/>
    </xf>
    <xf numFmtId="166" fontId="7" fillId="0" borderId="5" xfId="0" applyNumberFormat="1" applyFont="1" applyBorder="1" applyAlignment="1">
      <alignment horizontal="center" vertical="center"/>
    </xf>
    <xf numFmtId="167" fontId="7" fillId="0" borderId="38" xfId="0" applyNumberFormat="1" applyFont="1" applyBorder="1" applyAlignment="1">
      <alignment horizontal="center" vertical="center"/>
    </xf>
    <xf numFmtId="167" fontId="7" fillId="0" borderId="39" xfId="0" applyNumberFormat="1" applyFont="1" applyBorder="1" applyAlignment="1">
      <alignment horizontal="center" vertical="center"/>
    </xf>
    <xf numFmtId="0" fontId="8" fillId="0" borderId="9" xfId="0" applyFont="1" applyBorder="1" applyAlignment="1">
      <alignment horizontal="center" vertical="center"/>
    </xf>
    <xf numFmtId="0" fontId="8" fillId="0" borderId="4" xfId="0" applyFont="1" applyBorder="1" applyAlignment="1">
      <alignment horizontal="left" vertical="center" indent="1"/>
    </xf>
    <xf numFmtId="166" fontId="7" fillId="0" borderId="0" xfId="1" applyNumberFormat="1" applyFont="1" applyFill="1" applyBorder="1" applyAlignment="1">
      <alignment horizontal="center" vertical="center"/>
    </xf>
    <xf numFmtId="166" fontId="8" fillId="0" borderId="4" xfId="1" applyNumberFormat="1" applyFont="1" applyFill="1" applyBorder="1" applyAlignment="1">
      <alignment horizontal="center" vertical="center"/>
    </xf>
    <xf numFmtId="166" fontId="8" fillId="0" borderId="5"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6" xfId="0" applyFont="1" applyBorder="1" applyAlignment="1">
      <alignment horizontal="left" vertical="center" indent="1"/>
    </xf>
    <xf numFmtId="166" fontId="7" fillId="0" borderId="7"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166" fontId="8" fillId="0" borderId="8" xfId="1" applyNumberFormat="1" applyFont="1" applyFill="1" applyBorder="1" applyAlignment="1">
      <alignment horizontal="center" vertical="center"/>
    </xf>
    <xf numFmtId="166" fontId="8" fillId="0" borderId="7" xfId="1" applyNumberFormat="1" applyFont="1" applyFill="1" applyBorder="1" applyAlignment="1">
      <alignment horizontal="center" vertical="center"/>
    </xf>
    <xf numFmtId="166"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3" fontId="8" fillId="0" borderId="3" xfId="0" applyNumberFormat="1" applyFont="1" applyBorder="1" applyAlignment="1">
      <alignment horizontal="center" vertical="center" wrapText="1"/>
    </xf>
    <xf numFmtId="167" fontId="8" fillId="0" borderId="2" xfId="0" applyNumberFormat="1" applyFont="1" applyBorder="1" applyAlignment="1">
      <alignment horizontal="center" vertical="center"/>
    </xf>
    <xf numFmtId="3" fontId="8" fillId="0" borderId="13" xfId="0" applyNumberFormat="1" applyFont="1" applyBorder="1" applyAlignment="1">
      <alignment horizontal="center" vertical="center"/>
    </xf>
    <xf numFmtId="0" fontId="0" fillId="0" borderId="0" xfId="0" applyAlignment="1">
      <alignment vertical="top" wrapText="1"/>
    </xf>
    <xf numFmtId="166" fontId="8" fillId="0" borderId="8" xfId="0" quotePrefix="1" applyNumberFormat="1" applyFont="1" applyBorder="1" applyAlignment="1">
      <alignment horizontal="center" vertical="center"/>
    </xf>
    <xf numFmtId="167" fontId="8" fillId="0" borderId="0" xfId="0" applyNumberFormat="1" applyFont="1" applyAlignment="1">
      <alignment horizontal="center" vertical="center" wrapText="1"/>
    </xf>
    <xf numFmtId="167" fontId="8" fillId="0" borderId="8" xfId="0" applyNumberFormat="1" applyFont="1" applyBorder="1" applyAlignment="1">
      <alignment horizontal="center" vertical="center"/>
    </xf>
    <xf numFmtId="0" fontId="24" fillId="0" borderId="0" xfId="2" applyFill="1"/>
    <xf numFmtId="0" fontId="32" fillId="0" borderId="0" xfId="0" applyFont="1"/>
    <xf numFmtId="0" fontId="31" fillId="0" borderId="0" xfId="0" applyFont="1"/>
    <xf numFmtId="0" fontId="17" fillId="0" borderId="0" xfId="0" applyFont="1" applyAlignment="1">
      <alignment vertical="center"/>
    </xf>
    <xf numFmtId="0" fontId="25" fillId="0" borderId="0" xfId="0" applyFont="1" applyAlignment="1">
      <alignment vertical="center"/>
    </xf>
    <xf numFmtId="0" fontId="18" fillId="0" borderId="2" xfId="0" applyFont="1" applyBorder="1" applyAlignment="1">
      <alignment horizontal="center" vertical="center" wrapText="1"/>
    </xf>
    <xf numFmtId="0" fontId="1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lignment horizontal="center" vertical="center" wrapText="1"/>
    </xf>
    <xf numFmtId="0" fontId="20" fillId="0" borderId="3" xfId="0" applyFont="1" applyBorder="1" applyAlignment="1">
      <alignment horizontal="left"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9" xfId="0" applyFont="1" applyBorder="1" applyAlignment="1">
      <alignment horizontal="center" vertical="center"/>
    </xf>
    <xf numFmtId="0" fontId="20" fillId="0" borderId="3" xfId="0" applyFont="1" applyBorder="1" applyAlignment="1">
      <alignment horizontal="left" vertical="center" wrapText="1"/>
    </xf>
    <xf numFmtId="0" fontId="3" fillId="0" borderId="0" xfId="0" applyFont="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0" borderId="0" xfId="0" applyFont="1" applyAlignment="1">
      <alignment horizontal="center" vertical="center"/>
    </xf>
    <xf numFmtId="0" fontId="8" fillId="0" borderId="13" xfId="0" applyFont="1" applyBorder="1" applyAlignment="1">
      <alignment horizontal="center" vertical="center" wrapText="1"/>
    </xf>
    <xf numFmtId="0" fontId="22" fillId="0" borderId="7" xfId="0" applyFont="1" applyBorder="1" applyAlignment="1">
      <alignment horizontal="center" vertical="center"/>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0" xfId="0" applyFont="1" applyAlignment="1">
      <alignment horizontal="center" vertical="center" wrapText="1"/>
    </xf>
    <xf numFmtId="0" fontId="7" fillId="0" borderId="34" xfId="0" applyFont="1" applyBorder="1" applyAlignment="1">
      <alignment horizontal="center" vertical="center" wrapText="1"/>
    </xf>
    <xf numFmtId="0" fontId="33"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22" fillId="0" borderId="0" xfId="0" applyFont="1" applyAlignment="1">
      <alignment horizontal="center" vertical="center"/>
    </xf>
    <xf numFmtId="0" fontId="20" fillId="0" borderId="25" xfId="0" applyFont="1" applyBorder="1" applyAlignment="1">
      <alignment horizontal="left" vertical="center"/>
    </xf>
    <xf numFmtId="0" fontId="8"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0" fillId="0" borderId="0" xfId="0" applyAlignment="1">
      <alignment horizontal="center" wrapText="1"/>
    </xf>
    <xf numFmtId="0" fontId="20" fillId="0" borderId="3" xfId="0" applyFont="1" applyBorder="1" applyAlignment="1">
      <alignment horizontal="justify" vertical="center" wrapText="1"/>
    </xf>
    <xf numFmtId="0" fontId="20" fillId="0" borderId="0" xfId="0" applyFont="1" applyAlignment="1">
      <alignment horizontal="justify"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xf numFmtId="0" fontId="35" fillId="3" borderId="0" xfId="0" applyFont="1" applyFill="1" applyAlignment="1">
      <alignment vertical="center"/>
    </xf>
    <xf numFmtId="0" fontId="24" fillId="0" borderId="0" xfId="2" applyFill="1" applyAlignment="1">
      <alignment vertical="center"/>
    </xf>
    <xf numFmtId="0" fontId="36" fillId="4" borderId="0" xfId="0" applyFont="1" applyFill="1" applyAlignment="1">
      <alignment horizontal="centerContinuous" vertical="center" wrapText="1"/>
    </xf>
    <xf numFmtId="0" fontId="18" fillId="4" borderId="0" xfId="0" applyFont="1" applyFill="1"/>
    <xf numFmtId="0" fontId="16" fillId="4" borderId="0" xfId="0" applyFont="1" applyFill="1" applyAlignment="1">
      <alignment horizontal="centerContinuous" vertical="center"/>
    </xf>
    <xf numFmtId="0" fontId="38" fillId="4" borderId="0" xfId="0" applyFont="1" applyFill="1" applyAlignment="1">
      <alignment horizontal="centerContinuous" vertical="center"/>
    </xf>
    <xf numFmtId="0" fontId="36" fillId="4" borderId="0" xfId="0" applyFont="1" applyFill="1" applyAlignment="1">
      <alignment horizontal="centerContinuous" vertical="center"/>
    </xf>
    <xf numFmtId="0" fontId="39" fillId="4" borderId="10" xfId="0" applyFont="1" applyFill="1" applyBorder="1" applyAlignment="1">
      <alignment horizontal="center" vertical="center" wrapText="1"/>
    </xf>
    <xf numFmtId="0" fontId="39" fillId="4" borderId="11" xfId="0" applyFont="1" applyFill="1" applyBorder="1" applyAlignment="1">
      <alignment horizontal="center" vertical="center" wrapText="1"/>
    </xf>
    <xf numFmtId="0" fontId="39" fillId="4" borderId="12" xfId="0" applyFont="1" applyFill="1" applyBorder="1" applyAlignment="1">
      <alignment horizontal="center" vertical="center" wrapText="1"/>
    </xf>
    <xf numFmtId="0" fontId="33" fillId="4" borderId="4" xfId="0" applyFont="1" applyFill="1" applyBorder="1" applyAlignment="1">
      <alignment horizontal="center" vertical="center"/>
    </xf>
    <xf numFmtId="165" fontId="33" fillId="4" borderId="0" xfId="1" applyNumberFormat="1" applyFont="1" applyFill="1" applyAlignment="1">
      <alignment horizontal="center" vertical="center"/>
    </xf>
    <xf numFmtId="0" fontId="33" fillId="4" borderId="3" xfId="0" applyFont="1" applyFill="1" applyBorder="1" applyAlignment="1">
      <alignment horizontal="left" vertical="center" wrapText="1"/>
    </xf>
    <xf numFmtId="165" fontId="18" fillId="4" borderId="0" xfId="0" applyNumberFormat="1" applyFont="1" applyFill="1"/>
    <xf numFmtId="165" fontId="18" fillId="4" borderId="0" xfId="1" applyNumberFormat="1" applyFont="1" applyFill="1"/>
    <xf numFmtId="0" fontId="39" fillId="4" borderId="2" xfId="0" applyFont="1" applyFill="1" applyBorder="1" applyAlignment="1">
      <alignment horizontal="center" vertical="center" wrapText="1"/>
    </xf>
    <xf numFmtId="0" fontId="39" fillId="4" borderId="3" xfId="0" applyFont="1" applyFill="1" applyBorder="1" applyAlignment="1">
      <alignment horizontal="center" vertical="center" wrapText="1"/>
    </xf>
    <xf numFmtId="0" fontId="33" fillId="4" borderId="41" xfId="0" applyFont="1" applyFill="1" applyBorder="1" applyAlignment="1">
      <alignment horizontal="center" vertical="center"/>
    </xf>
    <xf numFmtId="0" fontId="33" fillId="4" borderId="44" xfId="0" applyFont="1" applyFill="1" applyBorder="1" applyAlignment="1">
      <alignment horizontal="center" vertical="center"/>
    </xf>
    <xf numFmtId="1" fontId="40" fillId="4" borderId="42" xfId="0" applyNumberFormat="1" applyFont="1" applyFill="1" applyBorder="1" applyAlignment="1">
      <alignment horizontal="center" vertical="center"/>
    </xf>
    <xf numFmtId="1" fontId="40" fillId="4" borderId="43" xfId="0" applyNumberFormat="1" applyFont="1" applyFill="1" applyBorder="1" applyAlignment="1">
      <alignment horizontal="center" vertical="center"/>
    </xf>
    <xf numFmtId="1" fontId="40" fillId="4" borderId="0" xfId="0" applyNumberFormat="1" applyFont="1" applyFill="1" applyBorder="1" applyAlignment="1">
      <alignment horizontal="center" vertical="center"/>
    </xf>
    <xf numFmtId="1" fontId="40" fillId="4" borderId="45" xfId="0" applyNumberFormat="1" applyFont="1" applyFill="1" applyBorder="1" applyAlignment="1">
      <alignment horizontal="center" vertical="center"/>
    </xf>
    <xf numFmtId="1" fontId="40" fillId="4" borderId="45" xfId="3" applyNumberFormat="1" applyFont="1" applyFill="1" applyBorder="1" applyAlignment="1">
      <alignment horizontal="center" vertical="center"/>
    </xf>
    <xf numFmtId="1" fontId="40" fillId="4" borderId="0" xfId="3" applyNumberFormat="1" applyFont="1" applyFill="1" applyBorder="1" applyAlignment="1">
      <alignment horizontal="center"/>
    </xf>
    <xf numFmtId="1" fontId="40" fillId="4" borderId="0" xfId="3" applyNumberFormat="1" applyFont="1" applyFill="1" applyBorder="1" applyAlignment="1">
      <alignment horizontal="center" vertical="center"/>
    </xf>
    <xf numFmtId="0" fontId="40" fillId="4" borderId="0" xfId="0" applyFont="1" applyFill="1" applyBorder="1" applyAlignment="1">
      <alignment horizontal="center"/>
    </xf>
    <xf numFmtId="0" fontId="41" fillId="4" borderId="41" xfId="0" applyFont="1" applyFill="1" applyBorder="1" applyAlignment="1">
      <alignment horizontal="right"/>
    </xf>
    <xf numFmtId="0" fontId="41" fillId="4" borderId="46" xfId="0" applyFont="1" applyFill="1" applyBorder="1" applyAlignment="1">
      <alignment horizontal="right"/>
    </xf>
    <xf numFmtId="2" fontId="42" fillId="5" borderId="41" xfId="0" applyNumberFormat="1" applyFont="1" applyFill="1" applyBorder="1" applyAlignment="1">
      <alignment horizontal="center"/>
    </xf>
    <xf numFmtId="2" fontId="42" fillId="5" borderId="42" xfId="0" applyNumberFormat="1" applyFont="1" applyFill="1" applyBorder="1" applyAlignment="1">
      <alignment horizontal="center"/>
    </xf>
    <xf numFmtId="2" fontId="42" fillId="5" borderId="43" xfId="0" applyNumberFormat="1" applyFont="1" applyFill="1" applyBorder="1" applyAlignment="1">
      <alignment horizontal="center"/>
    </xf>
    <xf numFmtId="2" fontId="42" fillId="5" borderId="46" xfId="1" applyNumberFormat="1" applyFont="1" applyFill="1" applyBorder="1" applyAlignment="1">
      <alignment horizontal="center"/>
    </xf>
    <xf numFmtId="2" fontId="42" fillId="5" borderId="47" xfId="1" applyNumberFormat="1" applyFont="1" applyFill="1" applyBorder="1" applyAlignment="1">
      <alignment horizontal="center"/>
    </xf>
    <xf numFmtId="2" fontId="42" fillId="5" borderId="48" xfId="1" applyNumberFormat="1" applyFont="1" applyFill="1" applyBorder="1" applyAlignment="1">
      <alignment horizontal="center"/>
    </xf>
    <xf numFmtId="0" fontId="41" fillId="4" borderId="0" xfId="0" applyFont="1" applyFill="1" applyBorder="1" applyAlignment="1">
      <alignment horizontal="right"/>
    </xf>
    <xf numFmtId="2" fontId="42" fillId="5" borderId="0" xfId="1" applyNumberFormat="1" applyFont="1" applyFill="1" applyBorder="1" applyAlignment="1">
      <alignment horizontal="center"/>
    </xf>
    <xf numFmtId="2" fontId="42" fillId="5" borderId="0" xfId="0" applyNumberFormat="1" applyFont="1" applyFill="1" applyBorder="1" applyAlignment="1">
      <alignment horizontal="center"/>
    </xf>
    <xf numFmtId="0" fontId="33" fillId="4" borderId="0" xfId="0" applyFont="1" applyFill="1" applyBorder="1" applyAlignment="1">
      <alignment horizontal="left" vertical="center" wrapText="1"/>
    </xf>
    <xf numFmtId="0" fontId="39" fillId="4" borderId="40" xfId="0" applyFont="1" applyFill="1" applyBorder="1" applyAlignment="1">
      <alignment horizontal="center" vertical="center" wrapText="1"/>
    </xf>
    <xf numFmtId="1" fontId="40" fillId="4" borderId="49" xfId="0" applyNumberFormat="1" applyFont="1" applyFill="1" applyBorder="1" applyAlignment="1">
      <alignment horizontal="center" vertical="center"/>
    </xf>
    <xf numFmtId="1" fontId="40" fillId="4" borderId="50" xfId="0" applyNumberFormat="1" applyFont="1" applyFill="1" applyBorder="1" applyAlignment="1">
      <alignment horizontal="center" vertical="center"/>
    </xf>
    <xf numFmtId="1" fontId="40" fillId="4" borderId="51" xfId="0" applyNumberFormat="1" applyFont="1" applyFill="1" applyBorder="1" applyAlignment="1">
      <alignment horizontal="center" vertical="center"/>
    </xf>
  </cellXfs>
  <cellStyles count="4">
    <cellStyle name="Collegamento ipertestuale" xfId="2" builtinId="8"/>
    <cellStyle name="Migliaia" xfId="3" builtinId="3"/>
    <cellStyle name="Normale" xfId="0" builtinId="0"/>
    <cellStyle name="Percentual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97247892244975E-2"/>
          <c:y val="4.0009079946087822E-2"/>
          <c:w val="0.8193317635938594"/>
          <c:h val="0.72515450252503011"/>
        </c:manualLayout>
      </c:layout>
      <c:barChart>
        <c:barDir val="col"/>
        <c:grouping val="stacked"/>
        <c:varyColors val="0"/>
        <c:ser>
          <c:idx val="5"/>
          <c:order val="3"/>
          <c:tx>
            <c:v>Esp non cedute (asse dx) </c:v>
          </c:tx>
          <c:spPr>
            <a:solidFill>
              <a:schemeClr val="accent2"/>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Fig.1!$E$6:$E$20</c:f>
              <c:numCache>
                <c:formatCode>#,##0,,</c:formatCode>
                <c:ptCount val="15"/>
                <c:pt idx="0">
                  <c:v>8803040402</c:v>
                </c:pt>
                <c:pt idx="1">
                  <c:v>7442770518</c:v>
                </c:pt>
                <c:pt idx="2">
                  <c:v>6225493473</c:v>
                </c:pt>
                <c:pt idx="3">
                  <c:v>5892617853</c:v>
                </c:pt>
                <c:pt idx="4">
                  <c:v>6454267206</c:v>
                </c:pt>
                <c:pt idx="5">
                  <c:v>8441794414</c:v>
                </c:pt>
                <c:pt idx="6">
                  <c:v>6206683948</c:v>
                </c:pt>
                <c:pt idx="7">
                  <c:v>7228959124</c:v>
                </c:pt>
                <c:pt idx="8">
                  <c:v>9462846090</c:v>
                </c:pt>
                <c:pt idx="9">
                  <c:v>8157372643</c:v>
                </c:pt>
                <c:pt idx="10">
                  <c:v>9154968848</c:v>
                </c:pt>
                <c:pt idx="11">
                  <c:v>10348998626</c:v>
                </c:pt>
                <c:pt idx="12">
                  <c:v>10794203636</c:v>
                </c:pt>
                <c:pt idx="13">
                  <c:v>6848646257</c:v>
                </c:pt>
                <c:pt idx="14">
                  <c:v>5408410427</c:v>
                </c:pt>
              </c:numCache>
            </c:numRef>
          </c:val>
          <c:extLst>
            <c:ext xmlns:c16="http://schemas.microsoft.com/office/drawing/2014/chart" uri="{C3380CC4-5D6E-409C-BE32-E72D297353CC}">
              <c16:uniqueId val="{00000000-A0E9-43FE-A53D-FF4B0C3CB8D3}"/>
            </c:ext>
          </c:extLst>
        </c:ser>
        <c:ser>
          <c:idx val="4"/>
          <c:order val="4"/>
          <c:tx>
            <c:v>Esp cedute (asse dx)</c:v>
          </c:tx>
          <c:spPr>
            <a:solidFill>
              <a:schemeClr val="accent1"/>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Fig.1!$C$6:$C$20</c:f>
              <c:numCache>
                <c:formatCode>#,##0,,</c:formatCode>
                <c:ptCount val="15"/>
                <c:pt idx="0">
                  <c:v>236068123</c:v>
                </c:pt>
                <c:pt idx="1">
                  <c:v>1298764521</c:v>
                </c:pt>
                <c:pt idx="2">
                  <c:v>354965552</c:v>
                </c:pt>
                <c:pt idx="3">
                  <c:v>216283928</c:v>
                </c:pt>
                <c:pt idx="4">
                  <c:v>212601734</c:v>
                </c:pt>
                <c:pt idx="5">
                  <c:v>276187901</c:v>
                </c:pt>
                <c:pt idx="6">
                  <c:v>1265786059</c:v>
                </c:pt>
                <c:pt idx="7">
                  <c:v>454084164</c:v>
                </c:pt>
                <c:pt idx="8">
                  <c:v>4149678117</c:v>
                </c:pt>
                <c:pt idx="9">
                  <c:v>5100781018</c:v>
                </c:pt>
                <c:pt idx="10">
                  <c:v>7557258123</c:v>
                </c:pt>
                <c:pt idx="11">
                  <c:v>33010733708</c:v>
                </c:pt>
                <c:pt idx="12">
                  <c:v>67222799218</c:v>
                </c:pt>
                <c:pt idx="13">
                  <c:v>27274696332</c:v>
                </c:pt>
                <c:pt idx="14">
                  <c:v>19613935792</c:v>
                </c:pt>
              </c:numCache>
            </c:numRef>
          </c:val>
          <c:extLst>
            <c:ext xmlns:c16="http://schemas.microsoft.com/office/drawing/2014/chart" uri="{C3380CC4-5D6E-409C-BE32-E72D297353CC}">
              <c16:uniqueId val="{00000001-A0E9-43FE-A53D-FF4B0C3CB8D3}"/>
            </c:ext>
          </c:extLst>
        </c:ser>
        <c:dLbls>
          <c:showLegendKey val="0"/>
          <c:showVal val="0"/>
          <c:showCatName val="0"/>
          <c:showSerName val="0"/>
          <c:showPercent val="0"/>
          <c:showBubbleSize val="0"/>
        </c:dLbls>
        <c:gapWidth val="0"/>
        <c:overlap val="100"/>
        <c:axId val="184718464"/>
        <c:axId val="184712576"/>
      </c:barChart>
      <c:lineChart>
        <c:grouping val="standard"/>
        <c:varyColors val="0"/>
        <c:ser>
          <c:idx val="0"/>
          <c:order val="0"/>
          <c:tx>
            <c:v>Tassi rec. cedute (asse sx) </c:v>
          </c:tx>
          <c:marker>
            <c:symbol val="x"/>
            <c:size val="6"/>
          </c:marker>
          <c:cat>
            <c:numRef>
              <c:f>Fig.1!$B$6:$B$20</c:f>
              <c:numCache>
                <c:formatCode>General</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Fig.1!$D$6:$D$20</c:f>
              <c:numCache>
                <c:formatCode>0.0%</c:formatCode>
                <c:ptCount val="15"/>
                <c:pt idx="0">
                  <c:v>0.30227427193415324</c:v>
                </c:pt>
                <c:pt idx="1">
                  <c:v>0.22068757843792428</c:v>
                </c:pt>
                <c:pt idx="2">
                  <c:v>0.37444579549835644</c:v>
                </c:pt>
                <c:pt idx="3">
                  <c:v>0.28905616049994265</c:v>
                </c:pt>
                <c:pt idx="4">
                  <c:v>0.26715557148368846</c:v>
                </c:pt>
                <c:pt idx="5">
                  <c:v>0.23314946852274565</c:v>
                </c:pt>
                <c:pt idx="6">
                  <c:v>0.29830151403232452</c:v>
                </c:pt>
                <c:pt idx="7">
                  <c:v>0.23823038659070131</c:v>
                </c:pt>
                <c:pt idx="8">
                  <c:v>0.22431414198193633</c:v>
                </c:pt>
                <c:pt idx="9">
                  <c:v>0.20274932290179268</c:v>
                </c:pt>
                <c:pt idx="10">
                  <c:v>0.23478547675193198</c:v>
                </c:pt>
                <c:pt idx="11">
                  <c:v>0.26096954166716974</c:v>
                </c:pt>
                <c:pt idx="12">
                  <c:v>0.3044237786560301</c:v>
                </c:pt>
                <c:pt idx="13">
                  <c:v>0.27729589455140996</c:v>
                </c:pt>
                <c:pt idx="14">
                  <c:v>0.32935096842343392</c:v>
                </c:pt>
              </c:numCache>
            </c:numRef>
          </c:val>
          <c:smooth val="0"/>
          <c:extLst>
            <c:ext xmlns:c16="http://schemas.microsoft.com/office/drawing/2014/chart" uri="{C3380CC4-5D6E-409C-BE32-E72D297353CC}">
              <c16:uniqueId val="{00000002-A0E9-43FE-A53D-FF4B0C3CB8D3}"/>
            </c:ext>
          </c:extLst>
        </c:ser>
        <c:ser>
          <c:idx val="1"/>
          <c:order val="1"/>
          <c:tx>
            <c:v>Tassi rec. non cedute (asse sx) </c:v>
          </c:tx>
          <c:marker>
            <c:symbol val="circle"/>
            <c:size val="6"/>
          </c:marker>
          <c:cat>
            <c:numRef>
              <c:f>Fig.1!$B$6:$B$20</c:f>
              <c:numCache>
                <c:formatCode>General</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Fig.1!$F$6:$F$20</c:f>
              <c:numCache>
                <c:formatCode>0.0%</c:formatCode>
                <c:ptCount val="15"/>
                <c:pt idx="0">
                  <c:v>0.48449569775839807</c:v>
                </c:pt>
                <c:pt idx="1">
                  <c:v>0.5013784312362739</c:v>
                </c:pt>
                <c:pt idx="2">
                  <c:v>0.44765824020096834</c:v>
                </c:pt>
                <c:pt idx="3">
                  <c:v>0.50011913027749477</c:v>
                </c:pt>
                <c:pt idx="4">
                  <c:v>0.49343478017336601</c:v>
                </c:pt>
                <c:pt idx="5">
                  <c:v>0.46130599814811601</c:v>
                </c:pt>
                <c:pt idx="6">
                  <c:v>0.52967813481762527</c:v>
                </c:pt>
                <c:pt idx="7">
                  <c:v>0.46899052250971834</c:v>
                </c:pt>
                <c:pt idx="8">
                  <c:v>0.39038161830029861</c:v>
                </c:pt>
                <c:pt idx="9">
                  <c:v>0.4493145870875398</c:v>
                </c:pt>
                <c:pt idx="10">
                  <c:v>0.43523465800981925</c:v>
                </c:pt>
                <c:pt idx="11">
                  <c:v>0.44271322435544724</c:v>
                </c:pt>
                <c:pt idx="12">
                  <c:v>0.45851203507695543</c:v>
                </c:pt>
                <c:pt idx="13">
                  <c:v>0.43892310760357028</c:v>
                </c:pt>
                <c:pt idx="14">
                  <c:v>0.44923026039966824</c:v>
                </c:pt>
              </c:numCache>
            </c:numRef>
          </c:val>
          <c:smooth val="0"/>
          <c:extLst>
            <c:ext xmlns:c16="http://schemas.microsoft.com/office/drawing/2014/chart" uri="{C3380CC4-5D6E-409C-BE32-E72D297353CC}">
              <c16:uniqueId val="{00000003-A0E9-43FE-A53D-FF4B0C3CB8D3}"/>
            </c:ext>
          </c:extLst>
        </c:ser>
        <c:ser>
          <c:idx val="2"/>
          <c:order val="2"/>
          <c:tx>
            <c:v>Tassi rec. totali (asse sx) </c:v>
          </c:tx>
          <c:marker>
            <c:symbol val="diamond"/>
            <c:size val="6"/>
          </c:marker>
          <c:cat>
            <c:numRef>
              <c:f>Fig.1!$B$6:$B$20</c:f>
              <c:numCache>
                <c:formatCode>General</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Fig.1!$H$6:$H$20</c:f>
              <c:numCache>
                <c:formatCode>0.0%</c:formatCode>
                <c:ptCount val="15"/>
                <c:pt idx="0">
                  <c:v>0.47973674726612997</c:v>
                </c:pt>
                <c:pt idx="1">
                  <c:v>0.45967507829456516</c:v>
                </c:pt>
                <c:pt idx="2">
                  <c:v>0.44370898745911547</c:v>
                </c:pt>
                <c:pt idx="3">
                  <c:v>0.49264650593430848</c:v>
                </c:pt>
                <c:pt idx="4">
                  <c:v>0.48621889629016313</c:v>
                </c:pt>
                <c:pt idx="5">
                  <c:v>0.45407794115742278</c:v>
                </c:pt>
                <c:pt idx="6">
                  <c:v>0.49048449460304988</c:v>
                </c:pt>
                <c:pt idx="7">
                  <c:v>0.45535210873597648</c:v>
                </c:pt>
                <c:pt idx="8">
                  <c:v>0.3397571667331637</c:v>
                </c:pt>
                <c:pt idx="9">
                  <c:v>0.35445406190322415</c:v>
                </c:pt>
                <c:pt idx="10">
                  <c:v>0.34459166914074091</c:v>
                </c:pt>
                <c:pt idx="11">
                  <c:v>0.30434769511002102</c:v>
                </c:pt>
                <c:pt idx="12">
                  <c:v>0.32574297776492522</c:v>
                </c:pt>
                <c:pt idx="13">
                  <c:v>0.30973490912953772</c:v>
                </c:pt>
                <c:pt idx="14">
                  <c:v>0.35526206433071289</c:v>
                </c:pt>
              </c:numCache>
            </c:numRef>
          </c:val>
          <c:smooth val="0"/>
          <c:extLst>
            <c:ext xmlns:c16="http://schemas.microsoft.com/office/drawing/2014/chart" uri="{C3380CC4-5D6E-409C-BE32-E72D297353CC}">
              <c16:uniqueId val="{00000004-A0E9-43FE-A53D-FF4B0C3CB8D3}"/>
            </c:ext>
          </c:extLst>
        </c:ser>
        <c:dLbls>
          <c:showLegendKey val="0"/>
          <c:showVal val="0"/>
          <c:showCatName val="0"/>
          <c:showSerName val="0"/>
          <c:showPercent val="0"/>
          <c:showBubbleSize val="0"/>
        </c:dLbls>
        <c:marker val="1"/>
        <c:smooth val="0"/>
        <c:axId val="184709504"/>
        <c:axId val="184711040"/>
      </c:lineChart>
      <c:catAx>
        <c:axId val="184709504"/>
        <c:scaling>
          <c:orientation val="minMax"/>
        </c:scaling>
        <c:delete val="0"/>
        <c:axPos val="b"/>
        <c:majorGridlines>
          <c:spPr>
            <a:ln w="6350">
              <a:solidFill>
                <a:schemeClr val="bg1">
                  <a:lumMod val="95000"/>
                </a:schemeClr>
              </a:solidFill>
            </a:ln>
          </c:spPr>
        </c:majorGridlines>
        <c:numFmt formatCode="General" sourceLinked="1"/>
        <c:majorTickMark val="out"/>
        <c:minorTickMark val="none"/>
        <c:tickLblPos val="nextTo"/>
        <c:txPr>
          <a:bodyPr rot="0" vert="horz" anchor="ctr" anchorCtr="0"/>
          <a:lstStyle/>
          <a:p>
            <a:pPr>
              <a:defRPr/>
            </a:pPr>
            <a:endParaRPr lang="it-IT"/>
          </a:p>
        </c:txPr>
        <c:crossAx val="184711040"/>
        <c:crosses val="autoZero"/>
        <c:auto val="1"/>
        <c:lblAlgn val="ctr"/>
        <c:lblOffset val="100"/>
        <c:noMultiLvlLbl val="0"/>
      </c:catAx>
      <c:valAx>
        <c:axId val="184711040"/>
        <c:scaling>
          <c:orientation val="minMax"/>
        </c:scaling>
        <c:delete val="0"/>
        <c:axPos val="l"/>
        <c:majorGridlines>
          <c:spPr>
            <a:ln>
              <a:solidFill>
                <a:schemeClr val="bg1">
                  <a:lumMod val="95000"/>
                </a:schemeClr>
              </a:solidFill>
            </a:ln>
          </c:spPr>
        </c:majorGridlines>
        <c:numFmt formatCode="0%" sourceLinked="0"/>
        <c:majorTickMark val="out"/>
        <c:minorTickMark val="none"/>
        <c:tickLblPos val="nextTo"/>
        <c:crossAx val="184709504"/>
        <c:crosses val="autoZero"/>
        <c:crossBetween val="between"/>
      </c:valAx>
      <c:valAx>
        <c:axId val="184712576"/>
        <c:scaling>
          <c:orientation val="minMax"/>
        </c:scaling>
        <c:delete val="0"/>
        <c:axPos val="r"/>
        <c:numFmt formatCode="#,##0,," sourceLinked="1"/>
        <c:majorTickMark val="out"/>
        <c:minorTickMark val="none"/>
        <c:tickLblPos val="nextTo"/>
        <c:crossAx val="184718464"/>
        <c:crosses val="max"/>
        <c:crossBetween val="between"/>
      </c:valAx>
      <c:catAx>
        <c:axId val="184718464"/>
        <c:scaling>
          <c:orientation val="minMax"/>
        </c:scaling>
        <c:delete val="1"/>
        <c:axPos val="b"/>
        <c:numFmt formatCode="General" sourceLinked="1"/>
        <c:majorTickMark val="out"/>
        <c:minorTickMark val="none"/>
        <c:tickLblPos val="nextTo"/>
        <c:crossAx val="184712576"/>
        <c:crosses val="autoZero"/>
        <c:auto val="1"/>
        <c:lblAlgn val="ctr"/>
        <c:lblOffset val="100"/>
        <c:noMultiLvlLbl val="0"/>
      </c:catAx>
    </c:plotArea>
    <c:legend>
      <c:legendPos val="b"/>
      <c:layout>
        <c:manualLayout>
          <c:xMode val="edge"/>
          <c:yMode val="edge"/>
          <c:x val="2.1541124563730606E-2"/>
          <c:y val="0.85555706887990357"/>
          <c:w val="0.97209945531002173"/>
          <c:h val="0.12282130949847485"/>
        </c:manualLayout>
      </c:layout>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571499</xdr:colOff>
      <xdr:row>27</xdr:row>
      <xdr:rowOff>196561</xdr:rowOff>
    </xdr:from>
    <xdr:to>
      <xdr:col>7</xdr:col>
      <xdr:colOff>232834</xdr:colOff>
      <xdr:row>43</xdr:row>
      <xdr:rowOff>82261</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
  <sheetViews>
    <sheetView showGridLines="0" zoomScale="90" zoomScaleNormal="90" workbookViewId="0"/>
  </sheetViews>
  <sheetFormatPr defaultRowHeight="14.5" x14ac:dyDescent="0.35"/>
  <cols>
    <col min="1" max="1" width="113.26953125" customWidth="1"/>
  </cols>
  <sheetData>
    <row r="1" spans="1:1" ht="21" x14ac:dyDescent="0.35">
      <c r="A1" s="236" t="s">
        <v>140</v>
      </c>
    </row>
    <row r="2" spans="1:1" x14ac:dyDescent="0.35">
      <c r="A2" s="4"/>
    </row>
    <row r="3" spans="1:1" ht="144.75" customHeight="1" x14ac:dyDescent="0.35">
      <c r="A3" s="100" t="s">
        <v>121</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K22"/>
  <sheetViews>
    <sheetView zoomScale="90" zoomScaleNormal="90" workbookViewId="0"/>
  </sheetViews>
  <sheetFormatPr defaultRowHeight="14.5" x14ac:dyDescent="0.35"/>
  <cols>
    <col min="2" max="6" width="16.1796875" customWidth="1"/>
    <col min="7" max="7" width="12" customWidth="1"/>
    <col min="8" max="8" width="10.81640625" customWidth="1"/>
  </cols>
  <sheetData>
    <row r="2" spans="2:11" ht="27" customHeight="1" x14ac:dyDescent="0.35">
      <c r="B2" s="142" t="s">
        <v>96</v>
      </c>
      <c r="C2" s="25"/>
      <c r="D2" s="26"/>
      <c r="E2" s="25"/>
      <c r="F2" s="25"/>
    </row>
    <row r="3" spans="2:11" ht="15" thickBot="1" x14ac:dyDescent="0.4">
      <c r="D3" s="118" t="s">
        <v>18</v>
      </c>
    </row>
    <row r="4" spans="2:11" ht="24" customHeight="1" thickBot="1" x14ac:dyDescent="0.4">
      <c r="B4" s="50"/>
      <c r="C4" s="248" t="s">
        <v>22</v>
      </c>
      <c r="D4" s="250"/>
      <c r="E4" s="249" t="s">
        <v>23</v>
      </c>
      <c r="F4" s="250"/>
    </row>
    <row r="5" spans="2:11" ht="44.25" customHeight="1" thickBot="1" x14ac:dyDescent="0.4">
      <c r="B5" s="52" t="s">
        <v>7</v>
      </c>
      <c r="C5" s="52" t="s">
        <v>24</v>
      </c>
      <c r="D5" s="24" t="s">
        <v>25</v>
      </c>
      <c r="E5" s="23" t="s">
        <v>24</v>
      </c>
      <c r="F5" s="24" t="s">
        <v>25</v>
      </c>
      <c r="G5" s="159"/>
    </row>
    <row r="6" spans="2:11" x14ac:dyDescent="0.35">
      <c r="B6" s="12">
        <v>2006</v>
      </c>
      <c r="C6" s="125">
        <v>47</v>
      </c>
      <c r="D6" s="51">
        <v>61.9</v>
      </c>
      <c r="E6" s="20">
        <v>24</v>
      </c>
      <c r="F6" s="51">
        <v>41.6</v>
      </c>
      <c r="G6" s="144"/>
      <c r="H6" s="148"/>
      <c r="I6" s="148"/>
      <c r="J6" s="148"/>
    </row>
    <row r="7" spans="2:11" x14ac:dyDescent="0.35">
      <c r="B7" s="12">
        <v>2007</v>
      </c>
      <c r="C7" s="125">
        <v>45.3</v>
      </c>
      <c r="D7" s="51">
        <v>60.9</v>
      </c>
      <c r="E7" s="20">
        <v>20.100000000000001</v>
      </c>
      <c r="F7" s="51">
        <v>44.4</v>
      </c>
      <c r="G7" s="144"/>
      <c r="H7" s="148"/>
      <c r="I7" s="148"/>
      <c r="J7" s="148"/>
    </row>
    <row r="8" spans="2:11" x14ac:dyDescent="0.35">
      <c r="B8" s="12">
        <v>2008</v>
      </c>
      <c r="C8" s="125">
        <v>47.4</v>
      </c>
      <c r="D8" s="51">
        <v>56.4</v>
      </c>
      <c r="E8" s="20">
        <v>22.7</v>
      </c>
      <c r="F8" s="51">
        <v>36.700000000000003</v>
      </c>
      <c r="G8" s="144"/>
      <c r="H8" s="148"/>
      <c r="I8" s="148"/>
      <c r="J8" s="148"/>
    </row>
    <row r="9" spans="2:11" x14ac:dyDescent="0.35">
      <c r="B9" s="12">
        <v>2009</v>
      </c>
      <c r="C9" s="125">
        <v>41.8</v>
      </c>
      <c r="D9" s="51">
        <v>60.9</v>
      </c>
      <c r="E9" s="20">
        <v>25.5</v>
      </c>
      <c r="F9" s="51">
        <v>41.1</v>
      </c>
      <c r="G9" s="144"/>
      <c r="H9" s="148"/>
      <c r="I9" s="148"/>
      <c r="J9" s="148"/>
    </row>
    <row r="10" spans="2:11" x14ac:dyDescent="0.35">
      <c r="B10" s="12">
        <v>2010</v>
      </c>
      <c r="C10" s="125">
        <v>32.200000000000003</v>
      </c>
      <c r="D10" s="51">
        <v>59.4</v>
      </c>
      <c r="E10" s="20">
        <v>23.4</v>
      </c>
      <c r="F10" s="51">
        <v>43</v>
      </c>
      <c r="G10" s="144"/>
      <c r="H10" s="148"/>
      <c r="I10" s="148"/>
      <c r="J10" s="148"/>
    </row>
    <row r="11" spans="2:11" x14ac:dyDescent="0.35">
      <c r="B11" s="12">
        <v>2011</v>
      </c>
      <c r="C11" s="125">
        <v>33.9</v>
      </c>
      <c r="D11" s="51">
        <v>55.7</v>
      </c>
      <c r="E11" s="20">
        <v>17.600000000000001</v>
      </c>
      <c r="F11" s="51">
        <v>39</v>
      </c>
      <c r="G11" s="144"/>
      <c r="H11" s="148"/>
      <c r="I11" s="148"/>
      <c r="J11" s="148"/>
    </row>
    <row r="12" spans="2:11" x14ac:dyDescent="0.35">
      <c r="B12" s="12">
        <v>2012</v>
      </c>
      <c r="C12" s="125">
        <v>51.9</v>
      </c>
      <c r="D12" s="51">
        <v>61.5</v>
      </c>
      <c r="E12" s="20">
        <v>16.600000000000001</v>
      </c>
      <c r="F12" s="51">
        <v>46.7</v>
      </c>
      <c r="G12" s="144"/>
      <c r="H12" s="148"/>
      <c r="I12" s="148"/>
      <c r="J12" s="148"/>
    </row>
    <row r="13" spans="2:11" x14ac:dyDescent="0.35">
      <c r="B13" s="12">
        <v>2013</v>
      </c>
      <c r="C13" s="125">
        <v>39</v>
      </c>
      <c r="D13" s="51">
        <v>58.8</v>
      </c>
      <c r="E13" s="20">
        <v>14.2</v>
      </c>
      <c r="F13" s="51">
        <v>39</v>
      </c>
      <c r="G13" s="144"/>
      <c r="H13" s="148"/>
      <c r="I13" s="148"/>
      <c r="J13" s="148"/>
    </row>
    <row r="14" spans="2:11" x14ac:dyDescent="0.35">
      <c r="B14" s="12">
        <v>2014</v>
      </c>
      <c r="C14" s="125">
        <v>31.1</v>
      </c>
      <c r="D14" s="51">
        <v>52</v>
      </c>
      <c r="E14" s="20">
        <v>16.5</v>
      </c>
      <c r="F14" s="51">
        <v>30.4</v>
      </c>
      <c r="G14" s="144"/>
      <c r="H14" s="148"/>
      <c r="I14" s="148"/>
      <c r="J14" s="148"/>
    </row>
    <row r="15" spans="2:11" x14ac:dyDescent="0.35">
      <c r="B15" s="12">
        <v>2015</v>
      </c>
      <c r="C15" s="125">
        <v>30.5</v>
      </c>
      <c r="D15" s="51">
        <v>52</v>
      </c>
      <c r="E15" s="20">
        <v>15.3</v>
      </c>
      <c r="F15" s="51">
        <v>39.5</v>
      </c>
      <c r="G15" s="144"/>
      <c r="H15" s="148"/>
      <c r="I15" s="148"/>
      <c r="J15" s="148"/>
      <c r="K15" s="131"/>
    </row>
    <row r="16" spans="2:11" x14ac:dyDescent="0.35">
      <c r="B16" s="12">
        <v>2016</v>
      </c>
      <c r="C16" s="125">
        <v>36.6</v>
      </c>
      <c r="D16" s="51">
        <v>53.6</v>
      </c>
      <c r="E16" s="20">
        <v>15.2</v>
      </c>
      <c r="F16" s="51">
        <v>32.200000000000003</v>
      </c>
      <c r="G16" s="144"/>
      <c r="H16" s="148"/>
      <c r="I16" s="148"/>
      <c r="J16" s="148"/>
      <c r="K16" s="131"/>
    </row>
    <row r="17" spans="2:11" x14ac:dyDescent="0.35">
      <c r="B17" s="12">
        <v>2017</v>
      </c>
      <c r="C17" s="125">
        <v>33.345905909107103</v>
      </c>
      <c r="D17" s="51">
        <v>54.557792995627238</v>
      </c>
      <c r="E17" s="20">
        <v>18.101289587914962</v>
      </c>
      <c r="F17" s="51">
        <v>30.978039607426016</v>
      </c>
      <c r="G17" s="144"/>
      <c r="H17" s="148"/>
      <c r="I17" s="148"/>
      <c r="J17" s="148"/>
      <c r="K17" s="131"/>
    </row>
    <row r="18" spans="2:11" x14ac:dyDescent="0.35">
      <c r="B18" s="12">
        <v>2018</v>
      </c>
      <c r="C18" s="125">
        <v>35.460797217740726</v>
      </c>
      <c r="D18" s="51">
        <v>52.44981127537438</v>
      </c>
      <c r="E18" s="20">
        <v>18.813134843017103</v>
      </c>
      <c r="F18" s="51">
        <v>36.122811289356918</v>
      </c>
      <c r="G18" s="144"/>
      <c r="H18" s="148"/>
      <c r="I18" s="148"/>
      <c r="J18" s="148"/>
      <c r="K18" s="131"/>
    </row>
    <row r="19" spans="2:11" x14ac:dyDescent="0.35">
      <c r="B19" s="12">
        <v>2019</v>
      </c>
      <c r="C19" s="125">
        <v>31.731492978096032</v>
      </c>
      <c r="D19" s="51">
        <v>48.017743423496448</v>
      </c>
      <c r="E19" s="20">
        <v>16.231638271355095</v>
      </c>
      <c r="F19" s="51">
        <v>35.016979373129814</v>
      </c>
      <c r="G19" s="144"/>
      <c r="H19" s="148"/>
      <c r="I19" s="148"/>
      <c r="J19" s="148"/>
      <c r="K19" s="131"/>
    </row>
    <row r="20" spans="2:11" ht="15" thickBot="1" x14ac:dyDescent="0.4">
      <c r="B20" s="12">
        <v>2020</v>
      </c>
      <c r="C20" s="125">
        <v>37.80296923211089</v>
      </c>
      <c r="D20" s="51">
        <v>48.463247182137373</v>
      </c>
      <c r="E20" s="20">
        <v>22.785036943021833</v>
      </c>
      <c r="F20" s="51">
        <v>38.035473818904002</v>
      </c>
      <c r="G20" s="144"/>
      <c r="H20" s="148"/>
      <c r="I20" s="148"/>
      <c r="J20" s="148"/>
      <c r="K20" s="131"/>
    </row>
    <row r="21" spans="2:11" ht="15" thickBot="1" x14ac:dyDescent="0.4">
      <c r="B21" s="16" t="s">
        <v>13</v>
      </c>
      <c r="C21" s="170">
        <v>34.693332393767307</v>
      </c>
      <c r="D21" s="54">
        <v>54.869399777647573</v>
      </c>
      <c r="E21" s="53">
        <v>18.225419570308485</v>
      </c>
      <c r="F21" s="54">
        <v>38.159109202527517</v>
      </c>
      <c r="G21" s="147"/>
      <c r="H21" s="149"/>
      <c r="I21" s="149"/>
      <c r="J21" s="149"/>
    </row>
    <row r="22" spans="2:11" x14ac:dyDescent="0.35">
      <c r="B22" s="55" t="s">
        <v>52</v>
      </c>
      <c r="C22" s="55"/>
      <c r="D22" s="55"/>
      <c r="E22" s="55"/>
      <c r="F22" s="55"/>
      <c r="G22" s="55"/>
    </row>
  </sheetData>
  <mergeCells count="2">
    <mergeCell ref="C4:D4"/>
    <mergeCell ref="E4:F4"/>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30"/>
  <sheetViews>
    <sheetView zoomScale="90" zoomScaleNormal="90" workbookViewId="0"/>
  </sheetViews>
  <sheetFormatPr defaultRowHeight="14.5" x14ac:dyDescent="0.35"/>
  <cols>
    <col min="2" max="2" width="16.26953125" customWidth="1"/>
    <col min="3" max="11" width="13.54296875" customWidth="1"/>
  </cols>
  <sheetData>
    <row r="2" spans="2:11" s="2" customFormat="1" ht="22.5" customHeight="1" x14ac:dyDescent="0.35">
      <c r="B2" s="272" t="s">
        <v>97</v>
      </c>
      <c r="C2" s="272"/>
      <c r="D2" s="272"/>
      <c r="E2" s="272"/>
      <c r="F2" s="272"/>
      <c r="G2" s="272"/>
      <c r="H2" s="272"/>
      <c r="I2" s="272"/>
      <c r="J2" s="272"/>
      <c r="K2" s="272"/>
    </row>
    <row r="3" spans="2:11" ht="15" thickBot="1" x14ac:dyDescent="0.4">
      <c r="B3" s="34" t="s">
        <v>0</v>
      </c>
      <c r="C3" s="25"/>
      <c r="D3" s="25"/>
      <c r="E3" s="25"/>
      <c r="F3" s="56"/>
      <c r="G3" s="25"/>
      <c r="H3" s="25"/>
      <c r="I3" s="25"/>
      <c r="J3" s="25"/>
      <c r="K3" s="25"/>
    </row>
    <row r="4" spans="2:11" ht="17.25" customHeight="1" x14ac:dyDescent="0.35">
      <c r="B4" s="240" t="s">
        <v>7</v>
      </c>
      <c r="C4" s="248" t="s">
        <v>1</v>
      </c>
      <c r="D4" s="249"/>
      <c r="E4" s="250"/>
      <c r="F4" s="248" t="s">
        <v>26</v>
      </c>
      <c r="G4" s="249"/>
      <c r="H4" s="250"/>
      <c r="I4" s="249" t="s">
        <v>26</v>
      </c>
      <c r="J4" s="249"/>
      <c r="K4" s="250"/>
    </row>
    <row r="5" spans="2:11" ht="17.25" customHeight="1" thickBot="1" x14ac:dyDescent="0.4">
      <c r="B5" s="241"/>
      <c r="C5" s="251"/>
      <c r="D5" s="252"/>
      <c r="E5" s="253"/>
      <c r="F5" s="251" t="s">
        <v>27</v>
      </c>
      <c r="G5" s="252"/>
      <c r="H5" s="253"/>
      <c r="I5" s="252" t="s">
        <v>28</v>
      </c>
      <c r="J5" s="252"/>
      <c r="K5" s="253"/>
    </row>
    <row r="6" spans="2:11" ht="15" thickBot="1" x14ac:dyDescent="0.4">
      <c r="B6" s="241"/>
      <c r="C6" s="162" t="s">
        <v>5</v>
      </c>
      <c r="D6" s="244" t="s">
        <v>6</v>
      </c>
      <c r="E6" s="245"/>
      <c r="F6" s="162" t="s">
        <v>5</v>
      </c>
      <c r="G6" s="244" t="s">
        <v>6</v>
      </c>
      <c r="H6" s="245"/>
      <c r="I6" s="11" t="s">
        <v>5</v>
      </c>
      <c r="J6" s="244" t="s">
        <v>6</v>
      </c>
      <c r="K6" s="245"/>
    </row>
    <row r="7" spans="2:11" x14ac:dyDescent="0.35">
      <c r="B7" s="241"/>
      <c r="C7" s="120" t="s">
        <v>8</v>
      </c>
      <c r="D7" s="27" t="s">
        <v>9</v>
      </c>
      <c r="E7" s="246" t="s">
        <v>10</v>
      </c>
      <c r="F7" s="120" t="s">
        <v>8</v>
      </c>
      <c r="G7" s="27" t="s">
        <v>9</v>
      </c>
      <c r="H7" s="246" t="s">
        <v>10</v>
      </c>
      <c r="I7" s="27" t="s">
        <v>8</v>
      </c>
      <c r="J7" s="27" t="s">
        <v>9</v>
      </c>
      <c r="K7" s="273" t="s">
        <v>10</v>
      </c>
    </row>
    <row r="8" spans="2:11" ht="15" thickBot="1" x14ac:dyDescent="0.4">
      <c r="B8" s="242"/>
      <c r="C8" s="171"/>
      <c r="D8" s="21" t="s">
        <v>11</v>
      </c>
      <c r="E8" s="247"/>
      <c r="F8" s="171"/>
      <c r="G8" s="21" t="s">
        <v>11</v>
      </c>
      <c r="H8" s="247"/>
      <c r="I8" s="21"/>
      <c r="J8" s="21" t="s">
        <v>11</v>
      </c>
      <c r="K8" s="247"/>
    </row>
    <row r="9" spans="2:11" x14ac:dyDescent="0.35">
      <c r="B9" s="22">
        <v>2006</v>
      </c>
      <c r="C9" s="125">
        <v>48</v>
      </c>
      <c r="D9" s="9">
        <v>9039</v>
      </c>
      <c r="E9" s="13">
        <v>198588</v>
      </c>
      <c r="F9" s="12">
        <v>61.6</v>
      </c>
      <c r="G9" s="9">
        <v>3038</v>
      </c>
      <c r="H9" s="13">
        <v>18707</v>
      </c>
      <c r="I9" s="6">
        <v>41.1</v>
      </c>
      <c r="J9" s="11">
        <v>6001</v>
      </c>
      <c r="K9" s="13">
        <v>179881</v>
      </c>
    </row>
    <row r="10" spans="2:11" x14ac:dyDescent="0.35">
      <c r="B10" s="22">
        <v>2007</v>
      </c>
      <c r="C10" s="125">
        <v>46</v>
      </c>
      <c r="D10" s="9">
        <v>8742</v>
      </c>
      <c r="E10" s="13">
        <v>161209</v>
      </c>
      <c r="F10" s="12">
        <v>60.3</v>
      </c>
      <c r="G10" s="9">
        <v>2690</v>
      </c>
      <c r="H10" s="13">
        <v>16617</v>
      </c>
      <c r="I10" s="6">
        <v>39.6</v>
      </c>
      <c r="J10" s="9">
        <v>6051</v>
      </c>
      <c r="K10" s="13">
        <v>144592</v>
      </c>
    </row>
    <row r="11" spans="2:11" x14ac:dyDescent="0.35">
      <c r="B11" s="22">
        <v>2008</v>
      </c>
      <c r="C11" s="125">
        <v>44.4</v>
      </c>
      <c r="D11" s="9">
        <v>6580</v>
      </c>
      <c r="E11" s="13">
        <v>123615</v>
      </c>
      <c r="F11" s="12">
        <v>55.7</v>
      </c>
      <c r="G11" s="9">
        <v>2752</v>
      </c>
      <c r="H11" s="13">
        <v>13183</v>
      </c>
      <c r="I11" s="6">
        <v>36.200000000000003</v>
      </c>
      <c r="J11" s="27">
        <v>3828</v>
      </c>
      <c r="K11" s="13">
        <v>110432</v>
      </c>
    </row>
    <row r="12" spans="2:11" x14ac:dyDescent="0.35">
      <c r="B12" s="22">
        <v>2009</v>
      </c>
      <c r="C12" s="125">
        <v>49.3</v>
      </c>
      <c r="D12" s="9">
        <v>6109</v>
      </c>
      <c r="E12" s="13">
        <v>133976</v>
      </c>
      <c r="F12" s="12">
        <v>60.6</v>
      </c>
      <c r="G12" s="9">
        <v>2698</v>
      </c>
      <c r="H12" s="13">
        <v>13544</v>
      </c>
      <c r="I12" s="6">
        <v>40.299999999999997</v>
      </c>
      <c r="J12" s="27">
        <v>3411</v>
      </c>
      <c r="K12" s="13">
        <v>120432</v>
      </c>
    </row>
    <row r="13" spans="2:11" x14ac:dyDescent="0.35">
      <c r="B13" s="22">
        <v>2010</v>
      </c>
      <c r="C13" s="125">
        <v>48.6</v>
      </c>
      <c r="D13" s="9">
        <v>6667</v>
      </c>
      <c r="E13" s="13">
        <v>128168</v>
      </c>
      <c r="F13" s="12">
        <v>58.6</v>
      </c>
      <c r="G13" s="9">
        <v>2564</v>
      </c>
      <c r="H13" s="13">
        <v>12539</v>
      </c>
      <c r="I13" s="6">
        <v>42.4</v>
      </c>
      <c r="J13" s="27">
        <v>4103</v>
      </c>
      <c r="K13" s="13">
        <v>115629</v>
      </c>
    </row>
    <row r="14" spans="2:11" x14ac:dyDescent="0.35">
      <c r="B14" s="22">
        <v>2011</v>
      </c>
      <c r="C14" s="125">
        <v>45.4</v>
      </c>
      <c r="D14" s="9">
        <v>8718</v>
      </c>
      <c r="E14" s="13">
        <v>145538</v>
      </c>
      <c r="F14" s="12">
        <v>55.2</v>
      </c>
      <c r="G14" s="9">
        <v>3706</v>
      </c>
      <c r="H14" s="13">
        <v>13672</v>
      </c>
      <c r="I14" s="6">
        <v>38.200000000000003</v>
      </c>
      <c r="J14" s="27">
        <v>5012</v>
      </c>
      <c r="K14" s="13">
        <v>131866</v>
      </c>
    </row>
    <row r="15" spans="2:11" x14ac:dyDescent="0.35">
      <c r="B15" s="22">
        <v>2012</v>
      </c>
      <c r="C15" s="125">
        <v>49</v>
      </c>
      <c r="D15" s="9">
        <v>7472</v>
      </c>
      <c r="E15" s="13">
        <v>128653</v>
      </c>
      <c r="F15" s="12">
        <v>60</v>
      </c>
      <c r="G15" s="9">
        <v>3111</v>
      </c>
      <c r="H15" s="13">
        <v>14858</v>
      </c>
      <c r="I15" s="6">
        <v>41.2</v>
      </c>
      <c r="J15" s="9">
        <v>4361</v>
      </c>
      <c r="K15" s="13">
        <v>113795</v>
      </c>
    </row>
    <row r="16" spans="2:11" x14ac:dyDescent="0.35">
      <c r="B16" s="22">
        <v>2013</v>
      </c>
      <c r="C16" s="125">
        <v>45.5</v>
      </c>
      <c r="D16" s="9">
        <v>7683</v>
      </c>
      <c r="E16" s="13">
        <v>112331</v>
      </c>
      <c r="F16" s="12">
        <v>57.6</v>
      </c>
      <c r="G16" s="9">
        <v>3060</v>
      </c>
      <c r="H16" s="13">
        <v>13154</v>
      </c>
      <c r="I16" s="6">
        <v>37.5</v>
      </c>
      <c r="J16" s="27">
        <v>4623</v>
      </c>
      <c r="K16" s="13">
        <v>99177</v>
      </c>
    </row>
    <row r="17" spans="2:11" x14ac:dyDescent="0.35">
      <c r="B17" s="22">
        <v>2014</v>
      </c>
      <c r="C17" s="125">
        <v>34</v>
      </c>
      <c r="D17" s="9">
        <v>13613</v>
      </c>
      <c r="E17" s="13">
        <v>287685</v>
      </c>
      <c r="F17" s="12">
        <v>45.6</v>
      </c>
      <c r="G17" s="9">
        <v>5469</v>
      </c>
      <c r="H17" s="13">
        <v>23942</v>
      </c>
      <c r="I17" s="6">
        <v>26.2</v>
      </c>
      <c r="J17" s="9">
        <v>8144</v>
      </c>
      <c r="K17" s="13">
        <v>263743</v>
      </c>
    </row>
    <row r="18" spans="2:11" x14ac:dyDescent="0.35">
      <c r="B18" s="22">
        <v>2015</v>
      </c>
      <c r="C18" s="125">
        <v>35.4</v>
      </c>
      <c r="D18" s="9">
        <v>13258</v>
      </c>
      <c r="E18" s="13">
        <v>257965</v>
      </c>
      <c r="F18" s="12">
        <v>45.1</v>
      </c>
      <c r="G18" s="9">
        <v>5221</v>
      </c>
      <c r="H18" s="13">
        <v>19352</v>
      </c>
      <c r="I18" s="6">
        <v>29.2</v>
      </c>
      <c r="J18" s="9">
        <v>8038</v>
      </c>
      <c r="K18" s="13">
        <v>238613</v>
      </c>
    </row>
    <row r="19" spans="2:11" x14ac:dyDescent="0.35">
      <c r="B19" s="22">
        <v>2016</v>
      </c>
      <c r="C19" s="125">
        <v>34.5</v>
      </c>
      <c r="D19" s="9">
        <v>16712</v>
      </c>
      <c r="E19" s="13">
        <v>278584</v>
      </c>
      <c r="F19" s="12">
        <v>47.2</v>
      </c>
      <c r="G19" s="9">
        <v>7777</v>
      </c>
      <c r="H19" s="13">
        <v>24174</v>
      </c>
      <c r="I19" s="6">
        <v>23.4</v>
      </c>
      <c r="J19" s="9">
        <v>8936</v>
      </c>
      <c r="K19" s="13">
        <v>254410</v>
      </c>
    </row>
    <row r="20" spans="2:11" x14ac:dyDescent="0.35">
      <c r="B20" s="22">
        <v>2017</v>
      </c>
      <c r="C20" s="125">
        <v>30.434769511001868</v>
      </c>
      <c r="D20" s="9">
        <v>43359.732334</v>
      </c>
      <c r="E20" s="13">
        <v>370741</v>
      </c>
      <c r="F20" s="125">
        <v>38.692214123243154</v>
      </c>
      <c r="G20" s="9">
        <v>23148.168233</v>
      </c>
      <c r="H20" s="13">
        <v>55367</v>
      </c>
      <c r="I20" s="20">
        <v>20.977573813347593</v>
      </c>
      <c r="J20" s="9">
        <v>20211.564101</v>
      </c>
      <c r="K20" s="13">
        <v>315374</v>
      </c>
    </row>
    <row r="21" spans="2:11" x14ac:dyDescent="0.35">
      <c r="B21" s="22">
        <v>2018</v>
      </c>
      <c r="C21" s="125">
        <v>32.574297776492415</v>
      </c>
      <c r="D21" s="9">
        <v>78017.002854000006</v>
      </c>
      <c r="E21" s="13">
        <v>441621</v>
      </c>
      <c r="F21" s="125">
        <v>37.5073901855054</v>
      </c>
      <c r="G21" s="9">
        <v>53390.253680000002</v>
      </c>
      <c r="H21" s="13">
        <v>128058</v>
      </c>
      <c r="I21" s="20">
        <v>21.879461308910596</v>
      </c>
      <c r="J21" s="9">
        <v>24626.749174</v>
      </c>
      <c r="K21" s="13">
        <v>313563</v>
      </c>
    </row>
    <row r="22" spans="2:11" x14ac:dyDescent="0.35">
      <c r="B22" s="22">
        <v>2019</v>
      </c>
      <c r="C22" s="125">
        <v>30.973490912953771</v>
      </c>
      <c r="D22" s="9">
        <v>34123.342589</v>
      </c>
      <c r="E22" s="13">
        <v>281630</v>
      </c>
      <c r="F22" s="125">
        <v>34.788535737978108</v>
      </c>
      <c r="G22" s="9">
        <v>24908.067371000001</v>
      </c>
      <c r="H22" s="13">
        <v>105636</v>
      </c>
      <c r="I22" s="20">
        <v>20.661764862767011</v>
      </c>
      <c r="J22" s="9">
        <v>9215.2752180000007</v>
      </c>
      <c r="K22" s="13">
        <v>175994</v>
      </c>
    </row>
    <row r="23" spans="2:11" ht="15" thickBot="1" x14ac:dyDescent="0.4">
      <c r="B23" s="22">
        <v>2020</v>
      </c>
      <c r="C23" s="125">
        <v>35.52620643307128</v>
      </c>
      <c r="D23" s="9">
        <v>25022.346218999999</v>
      </c>
      <c r="E23" s="13">
        <v>212617</v>
      </c>
      <c r="F23" s="125">
        <v>40.065861383666793</v>
      </c>
      <c r="G23" s="9">
        <v>16828.586316000001</v>
      </c>
      <c r="H23" s="13">
        <v>35702</v>
      </c>
      <c r="I23" s="20">
        <v>26.202528892436689</v>
      </c>
      <c r="J23" s="9">
        <v>8193.7599030000001</v>
      </c>
      <c r="K23" s="13">
        <v>176915</v>
      </c>
    </row>
    <row r="24" spans="2:11" ht="15" thickBot="1" x14ac:dyDescent="0.4">
      <c r="B24" s="80" t="s">
        <v>12</v>
      </c>
      <c r="C24" s="122"/>
      <c r="D24" s="18">
        <v>285115.42399600003</v>
      </c>
      <c r="E24" s="172">
        <v>3262921</v>
      </c>
      <c r="F24" s="122"/>
      <c r="G24" s="18">
        <v>160361.07560000001</v>
      </c>
      <c r="H24" s="172">
        <v>508505</v>
      </c>
      <c r="I24" s="17"/>
      <c r="J24" s="18">
        <v>124755.34839599999</v>
      </c>
      <c r="K24" s="101">
        <v>2754416</v>
      </c>
    </row>
    <row r="25" spans="2:11" ht="15" thickBot="1" x14ac:dyDescent="0.4">
      <c r="B25" s="86" t="s">
        <v>13</v>
      </c>
      <c r="C25" s="152">
        <v>35.706407174935855</v>
      </c>
      <c r="D25" s="15">
        <v>19007.694933066668</v>
      </c>
      <c r="E25" s="173">
        <v>217528.06666666668</v>
      </c>
      <c r="F25" s="152">
        <v>41.623245742502945</v>
      </c>
      <c r="G25" s="15">
        <v>10690.738373333334</v>
      </c>
      <c r="H25" s="173">
        <v>33900.333333333336</v>
      </c>
      <c r="I25" s="123">
        <v>28.101836184982087</v>
      </c>
      <c r="J25" s="15">
        <v>8317.0232263999987</v>
      </c>
      <c r="K25" s="102">
        <v>183627.73333333334</v>
      </c>
    </row>
    <row r="26" spans="2:11" x14ac:dyDescent="0.35">
      <c r="B26" s="55" t="s">
        <v>54</v>
      </c>
    </row>
    <row r="30" spans="2:11" x14ac:dyDescent="0.35">
      <c r="F30" s="195"/>
      <c r="G30" s="194"/>
    </row>
  </sheetData>
  <mergeCells count="13">
    <mergeCell ref="B2:K2"/>
    <mergeCell ref="K7:K8"/>
    <mergeCell ref="I4:K4"/>
    <mergeCell ref="I5:K5"/>
    <mergeCell ref="J6:K6"/>
    <mergeCell ref="F5:H5"/>
    <mergeCell ref="B4:B8"/>
    <mergeCell ref="D6:E6"/>
    <mergeCell ref="G6:H6"/>
    <mergeCell ref="E7:E8"/>
    <mergeCell ref="H7:H8"/>
    <mergeCell ref="C4:E5"/>
    <mergeCell ref="F4:H4"/>
  </mergeCells>
  <pageMargins left="0.7" right="0.7" top="0.75" bottom="0.75" header="0.3" footer="0.3"/>
  <pageSetup paperSize="9" scale="9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2:K31"/>
  <sheetViews>
    <sheetView zoomScale="90" zoomScaleNormal="90" workbookViewId="0"/>
  </sheetViews>
  <sheetFormatPr defaultRowHeight="14.5" x14ac:dyDescent="0.35"/>
  <cols>
    <col min="2" max="2" width="16.26953125" customWidth="1"/>
    <col min="3" max="11" width="13.54296875" customWidth="1"/>
  </cols>
  <sheetData>
    <row r="2" spans="2:11" ht="24.75" customHeight="1" x14ac:dyDescent="0.35">
      <c r="B2" s="258" t="s">
        <v>98</v>
      </c>
      <c r="C2" s="258"/>
      <c r="D2" s="258"/>
      <c r="E2" s="258"/>
      <c r="F2" s="258"/>
      <c r="G2" s="258"/>
      <c r="H2" s="258"/>
      <c r="I2" s="258"/>
      <c r="J2" s="258"/>
      <c r="K2" s="258"/>
    </row>
    <row r="3" spans="2:11" ht="16.5" customHeight="1" thickBot="1" x14ac:dyDescent="0.4">
      <c r="B3" s="274" t="s">
        <v>0</v>
      </c>
      <c r="C3" s="274"/>
      <c r="D3" s="274"/>
      <c r="E3" s="274"/>
      <c r="F3" s="274"/>
      <c r="G3" s="274"/>
      <c r="H3" s="274"/>
      <c r="I3" s="274"/>
      <c r="J3" s="274"/>
      <c r="K3" s="274"/>
    </row>
    <row r="4" spans="2:11" ht="17.25" customHeight="1" x14ac:dyDescent="0.35">
      <c r="B4" s="240" t="s">
        <v>7</v>
      </c>
      <c r="C4" s="249" t="s">
        <v>1</v>
      </c>
      <c r="D4" s="249"/>
      <c r="E4" s="249"/>
      <c r="F4" s="248" t="s">
        <v>26</v>
      </c>
      <c r="G4" s="249"/>
      <c r="H4" s="250"/>
      <c r="I4" s="249" t="s">
        <v>26</v>
      </c>
      <c r="J4" s="249"/>
      <c r="K4" s="250"/>
    </row>
    <row r="5" spans="2:11" ht="17.25" customHeight="1" thickBot="1" x14ac:dyDescent="0.4">
      <c r="B5" s="241"/>
      <c r="C5" s="275"/>
      <c r="D5" s="275"/>
      <c r="E5" s="275"/>
      <c r="F5" s="280" t="s">
        <v>65</v>
      </c>
      <c r="G5" s="275"/>
      <c r="H5" s="276"/>
      <c r="I5" s="275" t="s">
        <v>66</v>
      </c>
      <c r="J5" s="275"/>
      <c r="K5" s="276"/>
    </row>
    <row r="6" spans="2:11" ht="26.25" customHeight="1" thickBot="1" x14ac:dyDescent="0.4">
      <c r="B6" s="241"/>
      <c r="C6" s="58" t="s">
        <v>5</v>
      </c>
      <c r="D6" s="277" t="s">
        <v>6</v>
      </c>
      <c r="E6" s="277"/>
      <c r="F6" s="174" t="s">
        <v>5</v>
      </c>
      <c r="G6" s="277" t="s">
        <v>6</v>
      </c>
      <c r="H6" s="278"/>
      <c r="I6" s="58" t="s">
        <v>5</v>
      </c>
      <c r="J6" s="277" t="s">
        <v>6</v>
      </c>
      <c r="K6" s="278"/>
    </row>
    <row r="7" spans="2:11" x14ac:dyDescent="0.35">
      <c r="B7" s="241"/>
      <c r="C7" s="27" t="s">
        <v>8</v>
      </c>
      <c r="D7" s="58" t="s">
        <v>9</v>
      </c>
      <c r="E7" s="279" t="s">
        <v>10</v>
      </c>
      <c r="F7" s="120" t="s">
        <v>8</v>
      </c>
      <c r="G7" s="27" t="s">
        <v>9</v>
      </c>
      <c r="H7" s="246" t="s">
        <v>10</v>
      </c>
      <c r="I7" s="27" t="s">
        <v>8</v>
      </c>
      <c r="J7" s="27" t="s">
        <v>9</v>
      </c>
      <c r="K7" s="246" t="s">
        <v>10</v>
      </c>
    </row>
    <row r="8" spans="2:11" ht="15" thickBot="1" x14ac:dyDescent="0.4">
      <c r="B8" s="242"/>
      <c r="C8" s="19"/>
      <c r="D8" s="93" t="s">
        <v>11</v>
      </c>
      <c r="E8" s="264"/>
      <c r="F8" s="175"/>
      <c r="G8" s="93" t="s">
        <v>11</v>
      </c>
      <c r="H8" s="247"/>
      <c r="I8" s="19"/>
      <c r="J8" s="93" t="s">
        <v>11</v>
      </c>
      <c r="K8" s="247"/>
    </row>
    <row r="9" spans="2:11" x14ac:dyDescent="0.35">
      <c r="B9" s="37">
        <v>2006</v>
      </c>
      <c r="C9" s="67">
        <v>48</v>
      </c>
      <c r="D9" s="60">
        <v>9039</v>
      </c>
      <c r="E9" s="61">
        <v>198588</v>
      </c>
      <c r="F9" s="176">
        <v>43.7</v>
      </c>
      <c r="G9" s="60">
        <v>6555</v>
      </c>
      <c r="H9" s="69">
        <v>76415</v>
      </c>
      <c r="I9" s="59">
        <v>59.2</v>
      </c>
      <c r="J9" s="60">
        <v>2484</v>
      </c>
      <c r="K9" s="69">
        <v>122173</v>
      </c>
    </row>
    <row r="10" spans="2:11" x14ac:dyDescent="0.35">
      <c r="B10" s="22">
        <v>2007</v>
      </c>
      <c r="C10" s="20">
        <v>46</v>
      </c>
      <c r="D10" s="9">
        <v>8742</v>
      </c>
      <c r="E10" s="10">
        <v>161209</v>
      </c>
      <c r="F10" s="12">
        <v>41.8</v>
      </c>
      <c r="G10" s="9">
        <v>6510</v>
      </c>
      <c r="H10" s="13">
        <v>66183</v>
      </c>
      <c r="I10" s="6">
        <v>58.2</v>
      </c>
      <c r="J10" s="9">
        <v>2231</v>
      </c>
      <c r="K10" s="13">
        <v>95026</v>
      </c>
    </row>
    <row r="11" spans="2:11" x14ac:dyDescent="0.35">
      <c r="B11" s="22">
        <v>2008</v>
      </c>
      <c r="C11" s="20">
        <v>44.4</v>
      </c>
      <c r="D11" s="9">
        <v>6580</v>
      </c>
      <c r="E11" s="10">
        <v>123615</v>
      </c>
      <c r="F11" s="12">
        <v>40.799999999999997</v>
      </c>
      <c r="G11" s="9">
        <v>5029</v>
      </c>
      <c r="H11" s="13">
        <v>46749</v>
      </c>
      <c r="I11" s="6">
        <v>55.9</v>
      </c>
      <c r="J11" s="9">
        <v>1551</v>
      </c>
      <c r="K11" s="13">
        <v>76866</v>
      </c>
    </row>
    <row r="12" spans="2:11" x14ac:dyDescent="0.35">
      <c r="B12" s="22">
        <v>2009</v>
      </c>
      <c r="C12" s="20">
        <v>49.3</v>
      </c>
      <c r="D12" s="9">
        <v>6109</v>
      </c>
      <c r="E12" s="10">
        <v>133976</v>
      </c>
      <c r="F12" s="12">
        <v>44.9</v>
      </c>
      <c r="G12" s="9">
        <v>4594</v>
      </c>
      <c r="H12" s="13">
        <v>46278</v>
      </c>
      <c r="I12" s="6">
        <v>62.6</v>
      </c>
      <c r="J12" s="9">
        <v>1515</v>
      </c>
      <c r="K12" s="13">
        <v>87698</v>
      </c>
    </row>
    <row r="13" spans="2:11" x14ac:dyDescent="0.35">
      <c r="B13" s="22">
        <v>2010</v>
      </c>
      <c r="C13" s="20">
        <v>48.6</v>
      </c>
      <c r="D13" s="9">
        <v>6667</v>
      </c>
      <c r="E13" s="10">
        <v>128168</v>
      </c>
      <c r="F13" s="12">
        <v>46.5</v>
      </c>
      <c r="G13" s="9">
        <v>5135</v>
      </c>
      <c r="H13" s="13">
        <v>47265</v>
      </c>
      <c r="I13" s="6">
        <v>55.8</v>
      </c>
      <c r="J13" s="9">
        <v>1532</v>
      </c>
      <c r="K13" s="13">
        <v>80903</v>
      </c>
    </row>
    <row r="14" spans="2:11" x14ac:dyDescent="0.35">
      <c r="B14" s="22">
        <v>2011</v>
      </c>
      <c r="C14" s="20">
        <v>45.4</v>
      </c>
      <c r="D14" s="9">
        <v>8718</v>
      </c>
      <c r="E14" s="10">
        <v>145538</v>
      </c>
      <c r="F14" s="12">
        <v>41.9</v>
      </c>
      <c r="G14" s="9">
        <v>7100</v>
      </c>
      <c r="H14" s="13">
        <v>55902</v>
      </c>
      <c r="I14" s="6">
        <v>60.7</v>
      </c>
      <c r="J14" s="9">
        <v>1618</v>
      </c>
      <c r="K14" s="13">
        <v>89636</v>
      </c>
    </row>
    <row r="15" spans="2:11" x14ac:dyDescent="0.35">
      <c r="B15" s="22">
        <v>2012</v>
      </c>
      <c r="C15" s="20">
        <v>49</v>
      </c>
      <c r="D15" s="9">
        <v>7472</v>
      </c>
      <c r="E15" s="10">
        <v>128653</v>
      </c>
      <c r="F15" s="12">
        <v>44.6</v>
      </c>
      <c r="G15" s="9">
        <v>5807</v>
      </c>
      <c r="H15" s="13">
        <v>52589</v>
      </c>
      <c r="I15" s="6">
        <v>64.5</v>
      </c>
      <c r="J15" s="9">
        <v>1666</v>
      </c>
      <c r="K15" s="13">
        <v>76064</v>
      </c>
    </row>
    <row r="16" spans="2:11" x14ac:dyDescent="0.35">
      <c r="B16" s="22">
        <v>2013</v>
      </c>
      <c r="C16" s="20">
        <v>45.5</v>
      </c>
      <c r="D16" s="9">
        <v>7683</v>
      </c>
      <c r="E16" s="10">
        <v>112331</v>
      </c>
      <c r="F16" s="12">
        <v>41</v>
      </c>
      <c r="G16" s="9">
        <v>5948</v>
      </c>
      <c r="H16" s="13">
        <v>47467</v>
      </c>
      <c r="I16" s="6">
        <v>61.2</v>
      </c>
      <c r="J16" s="9">
        <v>1735</v>
      </c>
      <c r="K16" s="13">
        <v>64864</v>
      </c>
    </row>
    <row r="17" spans="2:11" x14ac:dyDescent="0.35">
      <c r="B17" s="22">
        <v>2014</v>
      </c>
      <c r="C17" s="20">
        <v>34</v>
      </c>
      <c r="D17" s="9">
        <v>13613</v>
      </c>
      <c r="E17" s="10">
        <v>287685</v>
      </c>
      <c r="F17" s="12">
        <v>32.5</v>
      </c>
      <c r="G17" s="9">
        <v>9852</v>
      </c>
      <c r="H17" s="13">
        <v>87755</v>
      </c>
      <c r="I17" s="6">
        <v>37.9</v>
      </c>
      <c r="J17" s="9">
        <v>3760</v>
      </c>
      <c r="K17" s="13">
        <v>199930</v>
      </c>
    </row>
    <row r="18" spans="2:11" x14ac:dyDescent="0.35">
      <c r="B18" s="22">
        <v>2015</v>
      </c>
      <c r="C18" s="20">
        <v>35.4</v>
      </c>
      <c r="D18" s="9">
        <v>13258</v>
      </c>
      <c r="E18" s="10">
        <v>257965</v>
      </c>
      <c r="F18" s="12">
        <v>34.299999999999997</v>
      </c>
      <c r="G18" s="9">
        <v>10222</v>
      </c>
      <c r="H18" s="13">
        <v>89519</v>
      </c>
      <c r="I18" s="6">
        <v>39.4</v>
      </c>
      <c r="J18" s="9">
        <v>3036</v>
      </c>
      <c r="K18" s="13">
        <v>168446</v>
      </c>
    </row>
    <row r="19" spans="2:11" x14ac:dyDescent="0.35">
      <c r="B19" s="22">
        <v>2016</v>
      </c>
      <c r="C19" s="20">
        <v>34.5</v>
      </c>
      <c r="D19" s="9">
        <v>16712</v>
      </c>
      <c r="E19" s="10">
        <v>278584</v>
      </c>
      <c r="F19" s="12">
        <v>33.6</v>
      </c>
      <c r="G19" s="9">
        <v>12996</v>
      </c>
      <c r="H19" s="13">
        <v>95545</v>
      </c>
      <c r="I19" s="6">
        <v>37.6</v>
      </c>
      <c r="J19" s="9">
        <v>3716</v>
      </c>
      <c r="K19" s="13">
        <v>183039</v>
      </c>
    </row>
    <row r="20" spans="2:11" x14ac:dyDescent="0.35">
      <c r="B20" s="22">
        <v>2017</v>
      </c>
      <c r="C20" s="20">
        <v>30.434769511001868</v>
      </c>
      <c r="D20" s="9">
        <v>43359.732334</v>
      </c>
      <c r="E20" s="10">
        <v>370741</v>
      </c>
      <c r="F20" s="125">
        <v>29.292657993555476</v>
      </c>
      <c r="G20" s="9">
        <v>37374.994013000003</v>
      </c>
      <c r="H20" s="13">
        <v>169002</v>
      </c>
      <c r="I20" s="20">
        <v>37.567313799021505</v>
      </c>
      <c r="J20" s="10">
        <v>5984.7383209999998</v>
      </c>
      <c r="K20" s="13">
        <v>201739</v>
      </c>
    </row>
    <row r="21" spans="2:11" x14ac:dyDescent="0.35">
      <c r="B21" s="22">
        <v>2018</v>
      </c>
      <c r="C21" s="20">
        <v>32.574297776492415</v>
      </c>
      <c r="D21" s="9">
        <v>78017.002854000006</v>
      </c>
      <c r="E21" s="10">
        <v>441621</v>
      </c>
      <c r="F21" s="125">
        <v>30.419582328925536</v>
      </c>
      <c r="G21" s="9">
        <v>64828.584702</v>
      </c>
      <c r="H21" s="13">
        <v>221806</v>
      </c>
      <c r="I21" s="20">
        <v>43.165951096199187</v>
      </c>
      <c r="J21" s="10">
        <v>13188.418152</v>
      </c>
      <c r="K21" s="13">
        <v>219815</v>
      </c>
    </row>
    <row r="22" spans="2:11" x14ac:dyDescent="0.35">
      <c r="B22" s="22">
        <v>2019</v>
      </c>
      <c r="C22" s="20">
        <v>30.973490912953771</v>
      </c>
      <c r="D22" s="9">
        <v>34123.342589</v>
      </c>
      <c r="E22" s="10">
        <v>281630</v>
      </c>
      <c r="F22" s="125">
        <v>31.510714690226997</v>
      </c>
      <c r="G22" s="9">
        <v>23279.482021</v>
      </c>
      <c r="H22" s="13">
        <v>106359</v>
      </c>
      <c r="I22" s="20">
        <v>29.820184746219063</v>
      </c>
      <c r="J22" s="10">
        <v>10843.860568</v>
      </c>
      <c r="K22" s="13">
        <v>175271</v>
      </c>
    </row>
    <row r="23" spans="2:11" ht="15" thickBot="1" x14ac:dyDescent="0.4">
      <c r="B23" s="79">
        <v>2020</v>
      </c>
      <c r="C23" s="68">
        <v>35.52620643307128</v>
      </c>
      <c r="D23" s="62">
        <v>25022.346218999999</v>
      </c>
      <c r="E23" s="63">
        <v>212617</v>
      </c>
      <c r="F23" s="177">
        <v>34.139307695266609</v>
      </c>
      <c r="G23" s="62">
        <v>21633.747869999999</v>
      </c>
      <c r="H23" s="70">
        <v>86585</v>
      </c>
      <c r="I23" s="129">
        <v>44.380551069030552</v>
      </c>
      <c r="J23" s="62">
        <v>3388.5983489999999</v>
      </c>
      <c r="K23" s="70">
        <v>126032</v>
      </c>
    </row>
    <row r="24" spans="2:11" ht="16" thickBot="1" x14ac:dyDescent="0.4">
      <c r="B24" s="90" t="s">
        <v>12</v>
      </c>
      <c r="C24" s="64"/>
      <c r="D24" s="65">
        <v>285115.42399600003</v>
      </c>
      <c r="E24" s="66">
        <v>3262921</v>
      </c>
      <c r="F24" s="178"/>
      <c r="G24" s="65">
        <v>226864.80860600001</v>
      </c>
      <c r="H24" s="71">
        <v>1295419</v>
      </c>
      <c r="I24" s="64"/>
      <c r="J24" s="65">
        <v>58249.615389999999</v>
      </c>
      <c r="K24" s="71">
        <v>1967502</v>
      </c>
    </row>
    <row r="25" spans="2:11" ht="15" thickBot="1" x14ac:dyDescent="0.4">
      <c r="B25" s="86" t="s">
        <v>13</v>
      </c>
      <c r="C25" s="128">
        <v>35.706407174935855</v>
      </c>
      <c r="D25" s="72">
        <v>19007.694933066668</v>
      </c>
      <c r="E25" s="73">
        <v>217528.06666666668</v>
      </c>
      <c r="F25" s="179">
        <v>33.745246453254815</v>
      </c>
      <c r="G25" s="72">
        <v>15124.320573733334</v>
      </c>
      <c r="H25" s="74">
        <v>86361.266666666663</v>
      </c>
      <c r="I25" s="128">
        <v>43.356390015053812</v>
      </c>
      <c r="J25" s="72">
        <v>3883.3076926666668</v>
      </c>
      <c r="K25" s="74">
        <v>131166.79999999999</v>
      </c>
    </row>
    <row r="26" spans="2:11" x14ac:dyDescent="0.35">
      <c r="B26" s="55" t="s">
        <v>54</v>
      </c>
      <c r="C26" s="75"/>
      <c r="D26" s="76"/>
      <c r="E26" s="77"/>
      <c r="F26" s="131"/>
      <c r="G26" s="131"/>
      <c r="H26" s="77"/>
      <c r="I26" s="75"/>
      <c r="J26" s="78"/>
      <c r="K26" s="77"/>
    </row>
    <row r="27" spans="2:11" x14ac:dyDescent="0.35">
      <c r="F27" s="131"/>
      <c r="G27" s="131"/>
      <c r="H27" s="131"/>
    </row>
    <row r="28" spans="2:11" x14ac:dyDescent="0.35">
      <c r="F28" s="131"/>
      <c r="G28" s="131"/>
      <c r="H28" s="131"/>
    </row>
    <row r="29" spans="2:11" x14ac:dyDescent="0.35">
      <c r="G29" s="131"/>
      <c r="H29" s="131"/>
    </row>
    <row r="30" spans="2:11" x14ac:dyDescent="0.35">
      <c r="G30" s="131"/>
      <c r="H30" s="131"/>
    </row>
    <row r="31" spans="2:11" x14ac:dyDescent="0.35">
      <c r="G31" s="131"/>
    </row>
  </sheetData>
  <mergeCells count="14">
    <mergeCell ref="B2:K2"/>
    <mergeCell ref="B3:K3"/>
    <mergeCell ref="K7:K8"/>
    <mergeCell ref="B4:B8"/>
    <mergeCell ref="I4:K4"/>
    <mergeCell ref="I5:K5"/>
    <mergeCell ref="J6:K6"/>
    <mergeCell ref="D6:E6"/>
    <mergeCell ref="G6:H6"/>
    <mergeCell ref="E7:E8"/>
    <mergeCell ref="H7:H8"/>
    <mergeCell ref="C4:E5"/>
    <mergeCell ref="F4:H4"/>
    <mergeCell ref="F5:H5"/>
  </mergeCells>
  <pageMargins left="0.7"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K33"/>
  <sheetViews>
    <sheetView zoomScale="90" zoomScaleNormal="90" workbookViewId="0"/>
  </sheetViews>
  <sheetFormatPr defaultRowHeight="14.5" x14ac:dyDescent="0.35"/>
  <cols>
    <col min="2" max="2" width="16.26953125" customWidth="1"/>
    <col min="3" max="11" width="13.54296875" customWidth="1"/>
  </cols>
  <sheetData>
    <row r="2" spans="2:11" ht="22.5" customHeight="1" x14ac:dyDescent="0.35">
      <c r="B2" s="258" t="s">
        <v>111</v>
      </c>
      <c r="C2" s="258"/>
      <c r="D2" s="258"/>
      <c r="E2" s="258"/>
      <c r="F2" s="258"/>
      <c r="G2" s="258"/>
      <c r="H2" s="258"/>
      <c r="I2" s="258"/>
      <c r="J2" s="258"/>
      <c r="K2" s="258"/>
    </row>
    <row r="3" spans="2:11" ht="16.5" customHeight="1" thickBot="1" x14ac:dyDescent="0.4">
      <c r="B3" s="274" t="s">
        <v>0</v>
      </c>
      <c r="C3" s="274"/>
      <c r="D3" s="274"/>
      <c r="E3" s="274"/>
      <c r="F3" s="274"/>
      <c r="G3" s="274"/>
      <c r="H3" s="274"/>
      <c r="I3" s="274"/>
      <c r="J3" s="274"/>
      <c r="K3" s="274"/>
    </row>
    <row r="4" spans="2:11" ht="17.25" customHeight="1" x14ac:dyDescent="0.35">
      <c r="B4" s="240" t="s">
        <v>7</v>
      </c>
      <c r="C4" s="249" t="s">
        <v>29</v>
      </c>
      <c r="D4" s="249"/>
      <c r="E4" s="250"/>
      <c r="F4" s="249" t="s">
        <v>26</v>
      </c>
      <c r="G4" s="249"/>
      <c r="H4" s="250"/>
      <c r="I4" s="249" t="s">
        <v>26</v>
      </c>
      <c r="J4" s="249"/>
      <c r="K4" s="250"/>
    </row>
    <row r="5" spans="2:11" ht="17.25" customHeight="1" thickBot="1" x14ac:dyDescent="0.4">
      <c r="B5" s="241"/>
      <c r="C5" s="275"/>
      <c r="D5" s="275"/>
      <c r="E5" s="276"/>
      <c r="F5" s="275" t="s">
        <v>27</v>
      </c>
      <c r="G5" s="275"/>
      <c r="H5" s="276"/>
      <c r="I5" s="275" t="s">
        <v>30</v>
      </c>
      <c r="J5" s="275"/>
      <c r="K5" s="276"/>
    </row>
    <row r="6" spans="2:11" ht="27" customHeight="1" thickBot="1" x14ac:dyDescent="0.4">
      <c r="B6" s="241"/>
      <c r="C6" s="58" t="s">
        <v>5</v>
      </c>
      <c r="D6" s="277" t="s">
        <v>6</v>
      </c>
      <c r="E6" s="278"/>
      <c r="F6" s="58" t="s">
        <v>5</v>
      </c>
      <c r="G6" s="277" t="s">
        <v>6</v>
      </c>
      <c r="H6" s="278"/>
      <c r="I6" s="58" t="s">
        <v>5</v>
      </c>
      <c r="J6" s="277" t="s">
        <v>6</v>
      </c>
      <c r="K6" s="278"/>
    </row>
    <row r="7" spans="2:11" x14ac:dyDescent="0.35">
      <c r="B7" s="241"/>
      <c r="C7" s="27" t="s">
        <v>8</v>
      </c>
      <c r="D7" s="58" t="s">
        <v>9</v>
      </c>
      <c r="E7" s="246" t="s">
        <v>10</v>
      </c>
      <c r="F7" s="27" t="s">
        <v>8</v>
      </c>
      <c r="G7" s="27" t="s">
        <v>9</v>
      </c>
      <c r="H7" s="246" t="s">
        <v>10</v>
      </c>
      <c r="I7" s="27" t="s">
        <v>8</v>
      </c>
      <c r="J7" s="27" t="s">
        <v>9</v>
      </c>
      <c r="K7" s="246" t="s">
        <v>10</v>
      </c>
    </row>
    <row r="8" spans="2:11" ht="15" thickBot="1" x14ac:dyDescent="0.4">
      <c r="B8" s="242"/>
      <c r="C8" s="19"/>
      <c r="D8" s="93" t="s">
        <v>11</v>
      </c>
      <c r="E8" s="247"/>
      <c r="F8" s="19"/>
      <c r="G8" s="93" t="s">
        <v>11</v>
      </c>
      <c r="H8" s="247"/>
      <c r="I8" s="19"/>
      <c r="J8" s="93" t="s">
        <v>11</v>
      </c>
      <c r="K8" s="247"/>
    </row>
    <row r="9" spans="2:11" x14ac:dyDescent="0.35">
      <c r="B9" s="37">
        <v>2006</v>
      </c>
      <c r="C9" s="67">
        <v>59.2</v>
      </c>
      <c r="D9" s="60">
        <v>2484</v>
      </c>
      <c r="E9" s="69">
        <v>122173</v>
      </c>
      <c r="F9" s="59">
        <v>76.599999999999994</v>
      </c>
      <c r="G9" s="58">
        <v>884</v>
      </c>
      <c r="H9" s="69">
        <v>10492</v>
      </c>
      <c r="I9" s="59">
        <v>28.1</v>
      </c>
      <c r="J9" s="60">
        <v>100</v>
      </c>
      <c r="K9" s="69">
        <v>10473</v>
      </c>
    </row>
    <row r="10" spans="2:11" x14ac:dyDescent="0.35">
      <c r="B10" s="22">
        <v>2007</v>
      </c>
      <c r="C10" s="20">
        <v>58.2</v>
      </c>
      <c r="D10" s="9">
        <v>2231</v>
      </c>
      <c r="E10" s="13">
        <v>95026</v>
      </c>
      <c r="F10" s="6">
        <v>74.2</v>
      </c>
      <c r="G10" s="27">
        <v>828</v>
      </c>
      <c r="H10" s="13">
        <v>9544</v>
      </c>
      <c r="I10" s="6">
        <v>28.1</v>
      </c>
      <c r="J10" s="9">
        <v>265</v>
      </c>
      <c r="K10" s="13">
        <v>15659</v>
      </c>
    </row>
    <row r="11" spans="2:11" x14ac:dyDescent="0.35">
      <c r="B11" s="22">
        <v>2008</v>
      </c>
      <c r="C11" s="20">
        <v>55.9</v>
      </c>
      <c r="D11" s="9">
        <v>1551</v>
      </c>
      <c r="E11" s="13">
        <v>76866</v>
      </c>
      <c r="F11" s="6">
        <v>74.7</v>
      </c>
      <c r="G11" s="27">
        <v>638</v>
      </c>
      <c r="H11" s="13">
        <v>7216</v>
      </c>
      <c r="I11" s="6">
        <v>32.9</v>
      </c>
      <c r="J11" s="9">
        <v>93</v>
      </c>
      <c r="K11" s="13">
        <v>9416</v>
      </c>
    </row>
    <row r="12" spans="2:11" x14ac:dyDescent="0.35">
      <c r="B12" s="22">
        <v>2009</v>
      </c>
      <c r="C12" s="20">
        <v>62.6</v>
      </c>
      <c r="D12" s="9">
        <v>1515</v>
      </c>
      <c r="E12" s="13">
        <v>87698</v>
      </c>
      <c r="F12" s="6">
        <v>74.2</v>
      </c>
      <c r="G12" s="27">
        <v>732</v>
      </c>
      <c r="H12" s="13">
        <v>7576</v>
      </c>
      <c r="I12" s="6">
        <v>30.3</v>
      </c>
      <c r="J12" s="9">
        <v>114</v>
      </c>
      <c r="K12" s="13">
        <v>11689</v>
      </c>
    </row>
    <row r="13" spans="2:11" x14ac:dyDescent="0.35">
      <c r="B13" s="22">
        <v>2010</v>
      </c>
      <c r="C13" s="20">
        <v>55.8</v>
      </c>
      <c r="D13" s="9">
        <v>1532</v>
      </c>
      <c r="E13" s="13">
        <v>80903</v>
      </c>
      <c r="F13" s="6">
        <v>75.400000000000006</v>
      </c>
      <c r="G13" s="27">
        <v>701</v>
      </c>
      <c r="H13" s="13">
        <v>6994</v>
      </c>
      <c r="I13" s="6">
        <v>28.299999999999997</v>
      </c>
      <c r="J13" s="9">
        <v>84</v>
      </c>
      <c r="K13" s="13">
        <v>15796</v>
      </c>
    </row>
    <row r="14" spans="2:11" x14ac:dyDescent="0.35">
      <c r="B14" s="22">
        <v>2011</v>
      </c>
      <c r="C14" s="20">
        <v>60.7</v>
      </c>
      <c r="D14" s="9">
        <v>1618</v>
      </c>
      <c r="E14" s="13">
        <v>89636</v>
      </c>
      <c r="F14" s="6">
        <v>74.099999999999994</v>
      </c>
      <c r="G14" s="27">
        <v>748</v>
      </c>
      <c r="H14" s="13">
        <v>7099</v>
      </c>
      <c r="I14" s="6">
        <v>21.099999999999998</v>
      </c>
      <c r="J14" s="9">
        <v>96</v>
      </c>
      <c r="K14" s="13">
        <v>12958</v>
      </c>
    </row>
    <row r="15" spans="2:11" x14ac:dyDescent="0.35">
      <c r="B15" s="22">
        <v>2012</v>
      </c>
      <c r="C15" s="20">
        <v>64.5</v>
      </c>
      <c r="D15" s="9">
        <v>1666</v>
      </c>
      <c r="E15" s="13">
        <v>76064</v>
      </c>
      <c r="F15" s="6">
        <v>78.7</v>
      </c>
      <c r="G15" s="27">
        <v>826</v>
      </c>
      <c r="H15" s="13">
        <v>8163</v>
      </c>
      <c r="I15" s="6">
        <v>37.200000000000003</v>
      </c>
      <c r="J15" s="9">
        <v>294</v>
      </c>
      <c r="K15" s="13">
        <v>15811</v>
      </c>
    </row>
    <row r="16" spans="2:11" x14ac:dyDescent="0.35">
      <c r="B16" s="22">
        <v>2013</v>
      </c>
      <c r="C16" s="20">
        <v>61.2</v>
      </c>
      <c r="D16" s="9">
        <v>1735</v>
      </c>
      <c r="E16" s="13">
        <v>64864</v>
      </c>
      <c r="F16" s="6">
        <v>73.099999999999994</v>
      </c>
      <c r="G16" s="27">
        <v>916</v>
      </c>
      <c r="H16" s="13">
        <v>7555</v>
      </c>
      <c r="I16" s="6">
        <v>21.8</v>
      </c>
      <c r="J16" s="9">
        <v>119</v>
      </c>
      <c r="K16" s="13">
        <v>10131</v>
      </c>
    </row>
    <row r="17" spans="2:11" x14ac:dyDescent="0.35">
      <c r="B17" s="22">
        <v>2014</v>
      </c>
      <c r="C17" s="20">
        <v>37.9</v>
      </c>
      <c r="D17" s="9">
        <v>3760</v>
      </c>
      <c r="E17" s="13">
        <v>199930</v>
      </c>
      <c r="F17" s="6">
        <v>50.6</v>
      </c>
      <c r="G17" s="9">
        <v>1574</v>
      </c>
      <c r="H17" s="13">
        <v>13767</v>
      </c>
      <c r="I17" s="6">
        <v>23.200000000000003</v>
      </c>
      <c r="J17" s="9">
        <v>749</v>
      </c>
      <c r="K17" s="13">
        <v>23280</v>
      </c>
    </row>
    <row r="18" spans="2:11" x14ac:dyDescent="0.35">
      <c r="B18" s="22">
        <v>2015</v>
      </c>
      <c r="C18" s="20">
        <v>39.4</v>
      </c>
      <c r="D18" s="9">
        <v>3036</v>
      </c>
      <c r="E18" s="13">
        <v>168446</v>
      </c>
      <c r="F18" s="6">
        <v>52.2</v>
      </c>
      <c r="G18" s="9">
        <v>1278</v>
      </c>
      <c r="H18" s="13">
        <v>10288</v>
      </c>
      <c r="I18" s="6">
        <v>21.4</v>
      </c>
      <c r="J18" s="9">
        <v>884</v>
      </c>
      <c r="K18" s="13">
        <v>38670</v>
      </c>
    </row>
    <row r="19" spans="2:11" x14ac:dyDescent="0.35">
      <c r="B19" s="22">
        <v>2016</v>
      </c>
      <c r="C19" s="20">
        <v>37.6</v>
      </c>
      <c r="D19" s="9">
        <v>3716</v>
      </c>
      <c r="E19" s="13">
        <v>183039</v>
      </c>
      <c r="F19" s="6">
        <v>58.4</v>
      </c>
      <c r="G19" s="9">
        <v>1555</v>
      </c>
      <c r="H19" s="13">
        <v>12844</v>
      </c>
      <c r="I19" s="6">
        <v>19.900000000000002</v>
      </c>
      <c r="J19" s="9">
        <v>1956</v>
      </c>
      <c r="K19" s="13">
        <v>130923</v>
      </c>
    </row>
    <row r="20" spans="2:11" x14ac:dyDescent="0.35">
      <c r="B20" s="22">
        <v>2017</v>
      </c>
      <c r="C20" s="20">
        <v>37.567313799021505</v>
      </c>
      <c r="D20" s="9">
        <v>5984.7383209999998</v>
      </c>
      <c r="E20" s="13">
        <v>201739</v>
      </c>
      <c r="F20" s="20">
        <v>47.02131734469593</v>
      </c>
      <c r="G20" s="9">
        <v>3545.9853079999998</v>
      </c>
      <c r="H20" s="13">
        <v>28107</v>
      </c>
      <c r="I20" s="20">
        <v>28.434138141620497</v>
      </c>
      <c r="J20" s="9">
        <v>3829.1919910000001</v>
      </c>
      <c r="K20" s="13">
        <v>139298</v>
      </c>
    </row>
    <row r="21" spans="2:11" x14ac:dyDescent="0.35">
      <c r="B21" s="22">
        <v>2018</v>
      </c>
      <c r="C21" s="20">
        <v>43.165951096199187</v>
      </c>
      <c r="D21" s="9">
        <v>13188.418152</v>
      </c>
      <c r="E21" s="13">
        <v>219815</v>
      </c>
      <c r="F21" s="20">
        <v>47.526399450393455</v>
      </c>
      <c r="G21" s="9">
        <v>10372.119825</v>
      </c>
      <c r="H21" s="13">
        <v>64146</v>
      </c>
      <c r="I21" s="20">
        <v>41.05035062727768</v>
      </c>
      <c r="J21" s="9">
        <v>10792.949632</v>
      </c>
      <c r="K21" s="13">
        <v>164289</v>
      </c>
    </row>
    <row r="22" spans="2:11" x14ac:dyDescent="0.35">
      <c r="B22" s="22">
        <v>2019</v>
      </c>
      <c r="C22" s="20">
        <v>29.820184746219063</v>
      </c>
      <c r="D22" s="9">
        <v>10843.860568</v>
      </c>
      <c r="E22" s="13">
        <v>175271</v>
      </c>
      <c r="F22" s="20">
        <v>31.648865705869405</v>
      </c>
      <c r="G22" s="9">
        <v>9451.5737239999999</v>
      </c>
      <c r="H22" s="13">
        <v>77624</v>
      </c>
      <c r="I22" s="20">
        <v>27.401223014457905</v>
      </c>
      <c r="J22" s="9">
        <v>9358.1902699999991</v>
      </c>
      <c r="K22" s="13">
        <v>140842</v>
      </c>
    </row>
    <row r="23" spans="2:11" ht="15" thickBot="1" x14ac:dyDescent="0.4">
      <c r="B23" s="79">
        <v>2020</v>
      </c>
      <c r="C23" s="68">
        <v>44.380551069030552</v>
      </c>
      <c r="D23" s="62">
        <v>3388.5983489999999</v>
      </c>
      <c r="E23" s="70">
        <v>126032</v>
      </c>
      <c r="F23" s="129">
        <v>53.476855369789163</v>
      </c>
      <c r="G23" s="62">
        <v>2158.9417039999998</v>
      </c>
      <c r="H23" s="70">
        <v>14981</v>
      </c>
      <c r="I23" s="129">
        <v>38.752400670208495</v>
      </c>
      <c r="J23" s="62">
        <v>2428.4256049999999</v>
      </c>
      <c r="K23" s="70">
        <v>80876</v>
      </c>
    </row>
    <row r="24" spans="2:11" ht="16" thickBot="1" x14ac:dyDescent="0.4">
      <c r="B24" s="90" t="s">
        <v>12</v>
      </c>
      <c r="C24" s="64"/>
      <c r="D24" s="65">
        <v>58249.615389999999</v>
      </c>
      <c r="E24" s="71">
        <v>1967502</v>
      </c>
      <c r="F24" s="64"/>
      <c r="G24" s="65">
        <v>36208.620560999996</v>
      </c>
      <c r="H24" s="71">
        <v>286396</v>
      </c>
      <c r="I24" s="64"/>
      <c r="J24" s="65">
        <v>31162.757497999999</v>
      </c>
      <c r="K24" s="71">
        <v>820111</v>
      </c>
    </row>
    <row r="25" spans="2:11" ht="15" thickBot="1" x14ac:dyDescent="0.4">
      <c r="B25" s="86" t="s">
        <v>13</v>
      </c>
      <c r="C25" s="128">
        <v>35.706407174935855</v>
      </c>
      <c r="D25" s="72">
        <v>3883.3076926666668</v>
      </c>
      <c r="E25" s="74">
        <v>131166.79999999999</v>
      </c>
      <c r="F25" s="128">
        <v>49.237236424694366</v>
      </c>
      <c r="G25" s="72">
        <v>2413.9080373999996</v>
      </c>
      <c r="H25" s="74">
        <v>19093.066666666666</v>
      </c>
      <c r="I25" s="128">
        <v>32.487186714678771</v>
      </c>
      <c r="J25" s="72">
        <v>2077.5171665333332</v>
      </c>
      <c r="K25" s="74">
        <v>54674.066666666666</v>
      </c>
    </row>
    <row r="26" spans="2:11" x14ac:dyDescent="0.35">
      <c r="B26" s="281" t="s">
        <v>52</v>
      </c>
      <c r="C26" s="281"/>
      <c r="D26" s="281"/>
      <c r="E26" s="281"/>
      <c r="F26" s="281"/>
      <c r="G26" s="281"/>
      <c r="H26" s="281"/>
      <c r="I26" s="281"/>
      <c r="J26" s="281"/>
      <c r="K26" s="281"/>
    </row>
    <row r="30" spans="2:11" x14ac:dyDescent="0.35">
      <c r="G30" s="131"/>
    </row>
    <row r="31" spans="2:11" x14ac:dyDescent="0.35">
      <c r="G31" s="131"/>
    </row>
    <row r="32" spans="2:11" x14ac:dyDescent="0.35">
      <c r="G32" s="131"/>
    </row>
    <row r="33" spans="7:7" x14ac:dyDescent="0.35">
      <c r="G33" s="131"/>
    </row>
  </sheetData>
  <mergeCells count="15">
    <mergeCell ref="B26:K26"/>
    <mergeCell ref="B2:K2"/>
    <mergeCell ref="B3:K3"/>
    <mergeCell ref="B4:B8"/>
    <mergeCell ref="F5:H5"/>
    <mergeCell ref="F4:H4"/>
    <mergeCell ref="I4:K4"/>
    <mergeCell ref="D6:E6"/>
    <mergeCell ref="G6:H6"/>
    <mergeCell ref="J6:K6"/>
    <mergeCell ref="C4:E5"/>
    <mergeCell ref="I5:K5"/>
    <mergeCell ref="K7:K8"/>
    <mergeCell ref="E7:E8"/>
    <mergeCell ref="H7:H8"/>
  </mergeCells>
  <pageMargins left="0.7" right="0.7" top="0.75" bottom="0.75" header="0.3" footer="0.3"/>
  <pageSetup paperSize="9"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K33"/>
  <sheetViews>
    <sheetView zoomScale="90" zoomScaleNormal="90" workbookViewId="0"/>
  </sheetViews>
  <sheetFormatPr defaultRowHeight="14.5" x14ac:dyDescent="0.35"/>
  <cols>
    <col min="2" max="2" width="16.26953125" customWidth="1"/>
    <col min="3" max="11" width="13.54296875" customWidth="1"/>
  </cols>
  <sheetData>
    <row r="2" spans="2:11" ht="24.75" customHeight="1" x14ac:dyDescent="0.35">
      <c r="B2" s="272" t="s">
        <v>110</v>
      </c>
      <c r="C2" s="272"/>
      <c r="D2" s="272"/>
      <c r="E2" s="272"/>
      <c r="F2" s="272"/>
      <c r="G2" s="272"/>
      <c r="H2" s="272"/>
      <c r="I2" s="272"/>
      <c r="J2" s="272"/>
      <c r="K2" s="272"/>
    </row>
    <row r="3" spans="2:11" ht="16.5" customHeight="1" thickBot="1" x14ac:dyDescent="0.4">
      <c r="B3" s="274" t="s">
        <v>0</v>
      </c>
      <c r="C3" s="274"/>
      <c r="D3" s="274"/>
      <c r="E3" s="274"/>
      <c r="F3" s="274"/>
      <c r="G3" s="274"/>
      <c r="H3" s="274"/>
      <c r="I3" s="274"/>
      <c r="J3" s="274"/>
      <c r="K3" s="274"/>
    </row>
    <row r="4" spans="2:11" ht="17.25" customHeight="1" x14ac:dyDescent="0.35">
      <c r="B4" s="282" t="s">
        <v>7</v>
      </c>
      <c r="C4" s="248" t="s">
        <v>31</v>
      </c>
      <c r="D4" s="249"/>
      <c r="E4" s="250"/>
      <c r="F4" s="248" t="s">
        <v>26</v>
      </c>
      <c r="G4" s="249"/>
      <c r="H4" s="250"/>
      <c r="I4" s="249" t="s">
        <v>26</v>
      </c>
      <c r="J4" s="249"/>
      <c r="K4" s="250"/>
    </row>
    <row r="5" spans="2:11" ht="17.25" customHeight="1" thickBot="1" x14ac:dyDescent="0.4">
      <c r="B5" s="283"/>
      <c r="C5" s="280"/>
      <c r="D5" s="275"/>
      <c r="E5" s="276"/>
      <c r="F5" s="280" t="s">
        <v>27</v>
      </c>
      <c r="G5" s="275"/>
      <c r="H5" s="276"/>
      <c r="I5" s="275" t="s">
        <v>30</v>
      </c>
      <c r="J5" s="275"/>
      <c r="K5" s="276"/>
    </row>
    <row r="6" spans="2:11" ht="26.25" customHeight="1" thickBot="1" x14ac:dyDescent="0.4">
      <c r="B6" s="283"/>
      <c r="C6" s="174" t="s">
        <v>5</v>
      </c>
      <c r="D6" s="277" t="s">
        <v>6</v>
      </c>
      <c r="E6" s="278"/>
      <c r="F6" s="174" t="s">
        <v>5</v>
      </c>
      <c r="G6" s="277" t="s">
        <v>6</v>
      </c>
      <c r="H6" s="278"/>
      <c r="I6" s="58" t="s">
        <v>5</v>
      </c>
      <c r="J6" s="277" t="s">
        <v>6</v>
      </c>
      <c r="K6" s="278"/>
    </row>
    <row r="7" spans="2:11" x14ac:dyDescent="0.35">
      <c r="B7" s="283"/>
      <c r="C7" s="120" t="s">
        <v>8</v>
      </c>
      <c r="D7" s="58" t="s">
        <v>9</v>
      </c>
      <c r="E7" s="246" t="s">
        <v>10</v>
      </c>
      <c r="F7" s="120" t="s">
        <v>8</v>
      </c>
      <c r="G7" s="27" t="s">
        <v>9</v>
      </c>
      <c r="H7" s="246" t="s">
        <v>10</v>
      </c>
      <c r="I7" s="27" t="s">
        <v>8</v>
      </c>
      <c r="J7" s="27" t="s">
        <v>9</v>
      </c>
      <c r="K7" s="246" t="s">
        <v>10</v>
      </c>
    </row>
    <row r="8" spans="2:11" ht="15" thickBot="1" x14ac:dyDescent="0.4">
      <c r="B8" s="284"/>
      <c r="C8" s="175"/>
      <c r="D8" s="93" t="s">
        <v>11</v>
      </c>
      <c r="E8" s="247"/>
      <c r="F8" s="175"/>
      <c r="G8" s="93" t="s">
        <v>11</v>
      </c>
      <c r="H8" s="247"/>
      <c r="I8" s="19"/>
      <c r="J8" s="93" t="s">
        <v>11</v>
      </c>
      <c r="K8" s="247"/>
    </row>
    <row r="9" spans="2:11" x14ac:dyDescent="0.35">
      <c r="B9" s="180">
        <v>2006</v>
      </c>
      <c r="C9" s="183">
        <v>43.7</v>
      </c>
      <c r="D9" s="60">
        <v>6555</v>
      </c>
      <c r="E9" s="69">
        <v>76415</v>
      </c>
      <c r="F9" s="176">
        <v>55.5</v>
      </c>
      <c r="G9" s="60">
        <v>2154</v>
      </c>
      <c r="H9" s="69">
        <v>8215</v>
      </c>
      <c r="I9" s="59">
        <v>31.8</v>
      </c>
      <c r="J9" s="60">
        <v>136</v>
      </c>
      <c r="K9" s="69">
        <v>4770</v>
      </c>
    </row>
    <row r="10" spans="2:11" x14ac:dyDescent="0.35">
      <c r="B10" s="12">
        <v>2007</v>
      </c>
      <c r="C10" s="125">
        <v>41.8</v>
      </c>
      <c r="D10" s="9">
        <v>6510</v>
      </c>
      <c r="E10" s="13">
        <v>66183</v>
      </c>
      <c r="F10" s="12">
        <v>54.2</v>
      </c>
      <c r="G10" s="9">
        <v>1863</v>
      </c>
      <c r="H10" s="13">
        <v>7073</v>
      </c>
      <c r="I10" s="6">
        <v>20.5</v>
      </c>
      <c r="J10" s="9">
        <v>1034</v>
      </c>
      <c r="K10" s="13">
        <v>9567</v>
      </c>
    </row>
    <row r="11" spans="2:11" x14ac:dyDescent="0.35">
      <c r="B11" s="12">
        <v>2008</v>
      </c>
      <c r="C11" s="125">
        <v>40.799999999999997</v>
      </c>
      <c r="D11" s="9">
        <v>5029</v>
      </c>
      <c r="E11" s="13">
        <v>46749</v>
      </c>
      <c r="F11" s="12">
        <v>50</v>
      </c>
      <c r="G11" s="9">
        <v>2114</v>
      </c>
      <c r="H11" s="13">
        <v>5967</v>
      </c>
      <c r="I11" s="6">
        <v>39</v>
      </c>
      <c r="J11" s="9">
        <v>262</v>
      </c>
      <c r="K11" s="13">
        <v>3690</v>
      </c>
    </row>
    <row r="12" spans="2:11" x14ac:dyDescent="0.35">
      <c r="B12" s="12">
        <v>2009</v>
      </c>
      <c r="C12" s="125">
        <v>44.9</v>
      </c>
      <c r="D12" s="9">
        <v>4594</v>
      </c>
      <c r="E12" s="13">
        <v>46278</v>
      </c>
      <c r="F12" s="12">
        <v>55.6</v>
      </c>
      <c r="G12" s="9">
        <v>1966</v>
      </c>
      <c r="H12" s="13">
        <v>5968</v>
      </c>
      <c r="I12" s="6">
        <v>27.3</v>
      </c>
      <c r="J12" s="9">
        <v>103</v>
      </c>
      <c r="K12" s="13">
        <v>4580</v>
      </c>
    </row>
    <row r="13" spans="2:11" x14ac:dyDescent="0.35">
      <c r="B13" s="12">
        <v>2010</v>
      </c>
      <c r="C13" s="125">
        <v>46.5</v>
      </c>
      <c r="D13" s="9">
        <v>5135</v>
      </c>
      <c r="E13" s="13">
        <v>47265</v>
      </c>
      <c r="F13" s="12">
        <v>52.2</v>
      </c>
      <c r="G13" s="9">
        <v>1863</v>
      </c>
      <c r="H13" s="13">
        <v>5545</v>
      </c>
      <c r="I13" s="6">
        <v>25.6</v>
      </c>
      <c r="J13" s="9">
        <v>128</v>
      </c>
      <c r="K13" s="13">
        <v>3781</v>
      </c>
    </row>
    <row r="14" spans="2:11" x14ac:dyDescent="0.35">
      <c r="B14" s="12">
        <v>2011</v>
      </c>
      <c r="C14" s="125">
        <v>41.9</v>
      </c>
      <c r="D14" s="9">
        <v>7100</v>
      </c>
      <c r="E14" s="13">
        <v>55902</v>
      </c>
      <c r="F14" s="12">
        <v>50.4</v>
      </c>
      <c r="G14" s="9">
        <v>2958</v>
      </c>
      <c r="H14" s="13">
        <v>6573</v>
      </c>
      <c r="I14" s="6">
        <v>24.5</v>
      </c>
      <c r="J14" s="9">
        <v>180</v>
      </c>
      <c r="K14" s="13">
        <v>4658</v>
      </c>
    </row>
    <row r="15" spans="2:11" x14ac:dyDescent="0.35">
      <c r="B15" s="12">
        <v>2012</v>
      </c>
      <c r="C15" s="125">
        <v>44.6</v>
      </c>
      <c r="D15" s="9">
        <v>5807</v>
      </c>
      <c r="E15" s="13">
        <v>52589</v>
      </c>
      <c r="F15" s="12">
        <v>53.2</v>
      </c>
      <c r="G15" s="9">
        <v>2285</v>
      </c>
      <c r="H15" s="13">
        <v>6695</v>
      </c>
      <c r="I15" s="6">
        <v>27.6</v>
      </c>
      <c r="J15" s="9">
        <v>971</v>
      </c>
      <c r="K15" s="13">
        <v>10332</v>
      </c>
    </row>
    <row r="16" spans="2:11" x14ac:dyDescent="0.35">
      <c r="B16" s="12">
        <v>2013</v>
      </c>
      <c r="C16" s="125">
        <v>41</v>
      </c>
      <c r="D16" s="9">
        <v>5948</v>
      </c>
      <c r="E16" s="13">
        <v>47467</v>
      </c>
      <c r="F16" s="12">
        <v>51.1</v>
      </c>
      <c r="G16" s="9">
        <v>2144</v>
      </c>
      <c r="H16" s="13">
        <v>5599</v>
      </c>
      <c r="I16" s="6">
        <v>24.6</v>
      </c>
      <c r="J16" s="9">
        <v>335</v>
      </c>
      <c r="K16" s="13">
        <v>5486</v>
      </c>
    </row>
    <row r="17" spans="2:11" x14ac:dyDescent="0.35">
      <c r="B17" s="12">
        <v>2014</v>
      </c>
      <c r="C17" s="125">
        <v>32.5</v>
      </c>
      <c r="D17" s="9">
        <v>9852</v>
      </c>
      <c r="E17" s="13">
        <v>87755</v>
      </c>
      <c r="F17" s="12">
        <v>43.5</v>
      </c>
      <c r="G17" s="9">
        <v>3894</v>
      </c>
      <c r="H17" s="13">
        <v>10175</v>
      </c>
      <c r="I17" s="6">
        <v>22.3</v>
      </c>
      <c r="J17" s="9">
        <v>3400</v>
      </c>
      <c r="K17" s="13">
        <v>23349</v>
      </c>
    </row>
    <row r="18" spans="2:11" x14ac:dyDescent="0.35">
      <c r="B18" s="12">
        <v>2015</v>
      </c>
      <c r="C18" s="125">
        <v>34.299999999999997</v>
      </c>
      <c r="D18" s="9">
        <v>10222</v>
      </c>
      <c r="E18" s="13">
        <v>89519</v>
      </c>
      <c r="F18" s="12">
        <v>42.8</v>
      </c>
      <c r="G18" s="9">
        <v>3943</v>
      </c>
      <c r="H18" s="13">
        <v>9064</v>
      </c>
      <c r="I18" s="6">
        <v>20</v>
      </c>
      <c r="J18" s="9">
        <v>4216</v>
      </c>
      <c r="K18" s="13">
        <v>38397</v>
      </c>
    </row>
    <row r="19" spans="2:11" x14ac:dyDescent="0.35">
      <c r="B19" s="12">
        <v>2016</v>
      </c>
      <c r="C19" s="125">
        <v>33.6</v>
      </c>
      <c r="D19" s="9">
        <v>12996</v>
      </c>
      <c r="E19" s="13">
        <v>95545</v>
      </c>
      <c r="F19" s="12">
        <v>44.4</v>
      </c>
      <c r="G19" s="9">
        <v>6222</v>
      </c>
      <c r="H19" s="13">
        <v>11330</v>
      </c>
      <c r="I19" s="6">
        <v>24.7</v>
      </c>
      <c r="J19" s="9">
        <v>5601</v>
      </c>
      <c r="K19" s="13">
        <v>47736</v>
      </c>
    </row>
    <row r="20" spans="2:11" x14ac:dyDescent="0.35">
      <c r="B20" s="12">
        <v>2017</v>
      </c>
      <c r="C20" s="125">
        <v>29.292657993555476</v>
      </c>
      <c r="D20" s="9">
        <v>37374.994013000003</v>
      </c>
      <c r="E20" s="13">
        <v>169002</v>
      </c>
      <c r="F20" s="132">
        <v>37.185500418698695</v>
      </c>
      <c r="G20" s="9">
        <v>19602.182925000001</v>
      </c>
      <c r="H20" s="13">
        <v>27260</v>
      </c>
      <c r="I20" s="143">
        <v>25.790269679482318</v>
      </c>
      <c r="J20" s="9">
        <v>29181.541717</v>
      </c>
      <c r="K20" s="13">
        <v>121238</v>
      </c>
    </row>
    <row r="21" spans="2:11" x14ac:dyDescent="0.35">
      <c r="B21" s="12">
        <v>2018</v>
      </c>
      <c r="C21" s="125">
        <v>30.419582328925536</v>
      </c>
      <c r="D21" s="9">
        <v>64828.584702</v>
      </c>
      <c r="E21" s="13">
        <v>221806</v>
      </c>
      <c r="F21" s="132">
        <v>35.091702769275784</v>
      </c>
      <c r="G21" s="9">
        <v>43018.133855</v>
      </c>
      <c r="H21" s="13">
        <v>63912</v>
      </c>
      <c r="I21" s="143">
        <v>28.413463796996592</v>
      </c>
      <c r="J21" s="9">
        <v>56429.849585999997</v>
      </c>
      <c r="K21" s="13">
        <v>184413</v>
      </c>
    </row>
    <row r="22" spans="2:11" x14ac:dyDescent="0.35">
      <c r="B22" s="12">
        <v>2019</v>
      </c>
      <c r="C22" s="125">
        <v>31.510714690226997</v>
      </c>
      <c r="D22" s="9">
        <v>23279.482021</v>
      </c>
      <c r="E22" s="13">
        <v>106359</v>
      </c>
      <c r="F22" s="132">
        <v>36.708429308617823</v>
      </c>
      <c r="G22" s="9">
        <v>15456.493646999999</v>
      </c>
      <c r="H22" s="13">
        <v>28012</v>
      </c>
      <c r="I22" s="143">
        <v>27.901102562638702</v>
      </c>
      <c r="J22" s="9">
        <v>17916.506062</v>
      </c>
      <c r="K22" s="13">
        <v>78585</v>
      </c>
    </row>
    <row r="23" spans="2:11" ht="15" thickBot="1" x14ac:dyDescent="0.4">
      <c r="B23" s="181">
        <v>2020</v>
      </c>
      <c r="C23" s="184">
        <v>34.139307695266609</v>
      </c>
      <c r="D23" s="62">
        <v>21633.747869999999</v>
      </c>
      <c r="E23" s="70">
        <v>86585</v>
      </c>
      <c r="F23" s="177">
        <v>38.092156159407502</v>
      </c>
      <c r="G23" s="62">
        <v>14669.644612</v>
      </c>
      <c r="H23" s="70">
        <v>20721</v>
      </c>
      <c r="I23" s="129">
        <v>32.11307355563649</v>
      </c>
      <c r="J23" s="62">
        <v>17185.510187</v>
      </c>
      <c r="K23" s="70">
        <v>64565</v>
      </c>
    </row>
    <row r="24" spans="2:11" ht="16" thickBot="1" x14ac:dyDescent="0.4">
      <c r="B24" s="182" t="s">
        <v>12</v>
      </c>
      <c r="C24" s="178"/>
      <c r="D24" s="65">
        <v>226864.80860600001</v>
      </c>
      <c r="E24" s="71">
        <v>1295419</v>
      </c>
      <c r="F24" s="178"/>
      <c r="G24" s="65">
        <v>124152.45503899999</v>
      </c>
      <c r="H24" s="71">
        <v>222109</v>
      </c>
      <c r="I24" s="64"/>
      <c r="J24" s="65">
        <v>137079.40755199999</v>
      </c>
      <c r="K24" s="71">
        <v>605147</v>
      </c>
    </row>
    <row r="25" spans="2:11" ht="15" thickBot="1" x14ac:dyDescent="0.4">
      <c r="B25" s="14" t="s">
        <v>13</v>
      </c>
      <c r="C25" s="179">
        <v>33.745246453254815</v>
      </c>
      <c r="D25" s="72">
        <v>15124.320573733334</v>
      </c>
      <c r="E25" s="74">
        <v>86361.266666666663</v>
      </c>
      <c r="F25" s="179">
        <v>39.403716539637863</v>
      </c>
      <c r="G25" s="72">
        <v>8276.8303359333331</v>
      </c>
      <c r="H25" s="74">
        <v>14807.266666666666</v>
      </c>
      <c r="I25" s="128">
        <v>27.629977488163426</v>
      </c>
      <c r="J25" s="72">
        <v>9138.6271701333335</v>
      </c>
      <c r="K25" s="74">
        <v>40343.133333333331</v>
      </c>
    </row>
    <row r="26" spans="2:11" x14ac:dyDescent="0.35">
      <c r="B26" s="281" t="s">
        <v>52</v>
      </c>
      <c r="C26" s="281"/>
      <c r="D26" s="281"/>
      <c r="E26" s="281"/>
      <c r="F26" s="281"/>
      <c r="G26" s="281"/>
      <c r="H26" s="281"/>
      <c r="I26" s="281"/>
      <c r="J26" s="281"/>
      <c r="K26" s="281"/>
    </row>
    <row r="27" spans="2:11" x14ac:dyDescent="0.35">
      <c r="G27" s="131"/>
    </row>
    <row r="28" spans="2:11" x14ac:dyDescent="0.35">
      <c r="G28" s="131"/>
    </row>
    <row r="29" spans="2:11" x14ac:dyDescent="0.35">
      <c r="G29" s="131"/>
    </row>
    <row r="30" spans="2:11" x14ac:dyDescent="0.35">
      <c r="G30" s="131"/>
    </row>
    <row r="31" spans="2:11" x14ac:dyDescent="0.35">
      <c r="G31" s="131"/>
    </row>
    <row r="32" spans="2:11" x14ac:dyDescent="0.35">
      <c r="G32" s="131"/>
    </row>
    <row r="33" spans="7:7" x14ac:dyDescent="0.35">
      <c r="G33" s="131"/>
    </row>
  </sheetData>
  <mergeCells count="15">
    <mergeCell ref="B26:K26"/>
    <mergeCell ref="B2:K2"/>
    <mergeCell ref="B3:K3"/>
    <mergeCell ref="B4:B8"/>
    <mergeCell ref="C4:E5"/>
    <mergeCell ref="F4:H4"/>
    <mergeCell ref="I4:K4"/>
    <mergeCell ref="F5:H5"/>
    <mergeCell ref="E7:E8"/>
    <mergeCell ref="H7:H8"/>
    <mergeCell ref="K7:K8"/>
    <mergeCell ref="I5:K5"/>
    <mergeCell ref="D6:E6"/>
    <mergeCell ref="G6:H6"/>
    <mergeCell ref="J6:K6"/>
  </mergeCells>
  <pageMargins left="0.7" right="0.7" top="0.75" bottom="0.75" header="0.3" footer="0.3"/>
  <pageSetup paperSize="9" scale="9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K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0" width="25.1796875" customWidth="1"/>
  </cols>
  <sheetData>
    <row r="2" spans="2:11" ht="22.5" customHeight="1" x14ac:dyDescent="0.35">
      <c r="B2" s="272" t="s">
        <v>92</v>
      </c>
      <c r="C2" s="272"/>
      <c r="D2" s="272"/>
      <c r="E2" s="272"/>
      <c r="F2" s="272"/>
      <c r="G2" s="272"/>
      <c r="H2" s="272"/>
      <c r="I2" s="272"/>
      <c r="J2" s="272"/>
      <c r="K2" s="272"/>
    </row>
    <row r="3" spans="2:11" ht="16.5" customHeight="1" thickBot="1" x14ac:dyDescent="0.4">
      <c r="B3" s="285" t="s">
        <v>0</v>
      </c>
      <c r="C3" s="285"/>
      <c r="D3" s="285"/>
      <c r="E3" s="285"/>
      <c r="F3" s="285"/>
      <c r="G3" s="285"/>
      <c r="H3" s="285"/>
      <c r="I3" s="285"/>
      <c r="J3" s="285"/>
      <c r="K3" s="285"/>
    </row>
    <row r="4" spans="2:11" ht="17.25" customHeight="1" x14ac:dyDescent="0.35">
      <c r="B4" s="287" t="s">
        <v>7</v>
      </c>
      <c r="C4" s="290" t="s">
        <v>89</v>
      </c>
      <c r="D4" s="291"/>
      <c r="E4" s="291"/>
      <c r="F4" s="248" t="s">
        <v>26</v>
      </c>
      <c r="G4" s="249"/>
      <c r="H4" s="250"/>
      <c r="I4" s="249" t="s">
        <v>26</v>
      </c>
      <c r="J4" s="249"/>
      <c r="K4" s="250"/>
    </row>
    <row r="5" spans="2:11" ht="17.25" customHeight="1" thickBot="1" x14ac:dyDescent="0.4">
      <c r="B5" s="288"/>
      <c r="C5" s="292"/>
      <c r="D5" s="259"/>
      <c r="E5" s="259"/>
      <c r="F5" s="280" t="s">
        <v>27</v>
      </c>
      <c r="G5" s="275"/>
      <c r="H5" s="276"/>
      <c r="I5" s="275" t="s">
        <v>28</v>
      </c>
      <c r="J5" s="275"/>
      <c r="K5" s="276"/>
    </row>
    <row r="6" spans="2:11" ht="29.25" customHeight="1" thickBot="1" x14ac:dyDescent="0.4">
      <c r="B6" s="288"/>
      <c r="C6" s="11" t="s">
        <v>5</v>
      </c>
      <c r="D6" s="244" t="s">
        <v>6</v>
      </c>
      <c r="E6" s="244"/>
      <c r="F6" s="162" t="s">
        <v>5</v>
      </c>
      <c r="G6" s="244" t="s">
        <v>6</v>
      </c>
      <c r="H6" s="245"/>
      <c r="I6" s="11" t="s">
        <v>5</v>
      </c>
      <c r="J6" s="244" t="s">
        <v>6</v>
      </c>
      <c r="K6" s="293"/>
    </row>
    <row r="7" spans="2:11" x14ac:dyDescent="0.35">
      <c r="B7" s="288"/>
      <c r="C7" s="27" t="s">
        <v>8</v>
      </c>
      <c r="D7" s="27" t="s">
        <v>9</v>
      </c>
      <c r="E7" s="294" t="s">
        <v>10</v>
      </c>
      <c r="F7" s="120" t="s">
        <v>8</v>
      </c>
      <c r="G7" s="27" t="s">
        <v>9</v>
      </c>
      <c r="H7" s="273" t="s">
        <v>10</v>
      </c>
      <c r="I7" s="27" t="s">
        <v>8</v>
      </c>
      <c r="J7" s="27" t="s">
        <v>9</v>
      </c>
      <c r="K7" s="295" t="s">
        <v>10</v>
      </c>
    </row>
    <row r="8" spans="2:11" ht="15" customHeight="1" thickBot="1" x14ac:dyDescent="0.4">
      <c r="B8" s="289"/>
      <c r="C8" s="8"/>
      <c r="D8" s="27" t="s">
        <v>11</v>
      </c>
      <c r="E8" s="279"/>
      <c r="F8" s="121"/>
      <c r="G8" s="27" t="s">
        <v>11</v>
      </c>
      <c r="H8" s="246"/>
      <c r="I8" s="8"/>
      <c r="J8" s="27" t="s">
        <v>11</v>
      </c>
      <c r="K8" s="296"/>
    </row>
    <row r="9" spans="2:11" x14ac:dyDescent="0.35">
      <c r="B9" s="134">
        <v>2006</v>
      </c>
      <c r="C9" s="227">
        <v>60.5</v>
      </c>
      <c r="D9" s="226">
        <v>2384.2724699999999</v>
      </c>
      <c r="E9" s="202">
        <v>111700</v>
      </c>
      <c r="F9" s="227">
        <v>77.5</v>
      </c>
      <c r="G9" s="226">
        <v>860.42287999999996</v>
      </c>
      <c r="H9" s="228">
        <v>9870</v>
      </c>
      <c r="I9" s="227">
        <v>50.9</v>
      </c>
      <c r="J9" s="226">
        <v>1523.84959</v>
      </c>
      <c r="K9" s="228">
        <v>101830</v>
      </c>
    </row>
    <row r="10" spans="2:11" x14ac:dyDescent="0.35">
      <c r="B10" s="134">
        <v>2007</v>
      </c>
      <c r="C10" s="6">
        <v>62.2</v>
      </c>
      <c r="D10" s="9">
        <v>1966.5789199999999</v>
      </c>
      <c r="E10" s="10">
        <v>79367</v>
      </c>
      <c r="F10" s="12">
        <v>74.900000000000006</v>
      </c>
      <c r="G10" s="9">
        <v>807.09130800000003</v>
      </c>
      <c r="H10" s="13">
        <v>9370</v>
      </c>
      <c r="I10" s="6">
        <v>53.4</v>
      </c>
      <c r="J10" s="9">
        <v>1159.4876119999999</v>
      </c>
      <c r="K10" s="135">
        <v>69997</v>
      </c>
    </row>
    <row r="11" spans="2:11" x14ac:dyDescent="0.35">
      <c r="B11" s="134">
        <v>2008</v>
      </c>
      <c r="C11" s="6">
        <v>57.4</v>
      </c>
      <c r="D11" s="9">
        <v>1458.4112990000001</v>
      </c>
      <c r="E11" s="10">
        <v>67450</v>
      </c>
      <c r="F11" s="12">
        <v>75.7</v>
      </c>
      <c r="G11" s="9">
        <v>607.72521800000004</v>
      </c>
      <c r="H11" s="13">
        <v>6928</v>
      </c>
      <c r="I11" s="6">
        <v>44.3</v>
      </c>
      <c r="J11" s="9">
        <v>850.68608099999994</v>
      </c>
      <c r="K11" s="135">
        <v>60522</v>
      </c>
    </row>
    <row r="12" spans="2:11" x14ac:dyDescent="0.35">
      <c r="B12" s="134">
        <v>2009</v>
      </c>
      <c r="C12" s="6">
        <v>65.2</v>
      </c>
      <c r="D12" s="9">
        <v>1401.4104420000001</v>
      </c>
      <c r="E12" s="10">
        <v>76009</v>
      </c>
      <c r="F12" s="12">
        <v>75.599999999999994</v>
      </c>
      <c r="G12" s="9">
        <v>700.27422899999999</v>
      </c>
      <c r="H12" s="13">
        <v>7315</v>
      </c>
      <c r="I12" s="6">
        <v>54.9</v>
      </c>
      <c r="J12" s="9">
        <v>701.136213</v>
      </c>
      <c r="K12" s="135">
        <v>68694</v>
      </c>
    </row>
    <row r="13" spans="2:11" x14ac:dyDescent="0.35">
      <c r="B13" s="134">
        <v>2010</v>
      </c>
      <c r="C13" s="6">
        <v>57.4</v>
      </c>
      <c r="D13" s="9">
        <v>1447.373036</v>
      </c>
      <c r="E13" s="10">
        <v>65107</v>
      </c>
      <c r="F13" s="12">
        <v>75.599999999999994</v>
      </c>
      <c r="G13" s="9">
        <v>688.386886</v>
      </c>
      <c r="H13" s="13">
        <v>6892</v>
      </c>
      <c r="I13" s="6">
        <v>40.9</v>
      </c>
      <c r="J13" s="9">
        <v>758.98614999999995</v>
      </c>
      <c r="K13" s="135">
        <v>58215</v>
      </c>
    </row>
    <row r="14" spans="2:11" x14ac:dyDescent="0.35">
      <c r="B14" s="134">
        <v>2011</v>
      </c>
      <c r="C14" s="6">
        <v>63.2</v>
      </c>
      <c r="D14" s="9">
        <v>1521.8736779999999</v>
      </c>
      <c r="E14" s="10">
        <v>76678</v>
      </c>
      <c r="F14" s="12">
        <v>75.3</v>
      </c>
      <c r="G14" s="9">
        <v>724.88539200000002</v>
      </c>
      <c r="H14" s="13">
        <v>6965</v>
      </c>
      <c r="I14" s="6">
        <v>52.2</v>
      </c>
      <c r="J14" s="9">
        <v>796.98828600000002</v>
      </c>
      <c r="K14" s="135">
        <v>69713</v>
      </c>
    </row>
    <row r="15" spans="2:11" x14ac:dyDescent="0.35">
      <c r="B15" s="134">
        <v>2012</v>
      </c>
      <c r="C15" s="6">
        <v>70.400000000000006</v>
      </c>
      <c r="D15" s="9">
        <v>1371.498196</v>
      </c>
      <c r="E15" s="10">
        <v>60253</v>
      </c>
      <c r="F15" s="12">
        <v>80.400000000000006</v>
      </c>
      <c r="G15" s="9">
        <v>705.57883800000002</v>
      </c>
      <c r="H15" s="13">
        <v>7164</v>
      </c>
      <c r="I15" s="6">
        <v>59.8</v>
      </c>
      <c r="J15" s="9">
        <v>665.91935799999999</v>
      </c>
      <c r="K15" s="135">
        <v>53089</v>
      </c>
    </row>
    <row r="16" spans="2:11" x14ac:dyDescent="0.35">
      <c r="B16" s="134">
        <v>2013</v>
      </c>
      <c r="C16" s="6">
        <v>64.099999999999994</v>
      </c>
      <c r="D16" s="9">
        <v>1616.163808</v>
      </c>
      <c r="E16" s="10">
        <v>54733</v>
      </c>
      <c r="F16" s="12">
        <v>74.3</v>
      </c>
      <c r="G16" s="9">
        <v>883.20314099999996</v>
      </c>
      <c r="H16" s="13">
        <v>7305</v>
      </c>
      <c r="I16" s="6">
        <v>51.7</v>
      </c>
      <c r="J16" s="9">
        <v>732.96066699999994</v>
      </c>
      <c r="K16" s="135">
        <v>47428</v>
      </c>
    </row>
    <row r="17" spans="2:11" x14ac:dyDescent="0.35">
      <c r="B17" s="134">
        <v>2014</v>
      </c>
      <c r="C17" s="6">
        <v>41.5</v>
      </c>
      <c r="D17" s="9">
        <v>3010.7416939999998</v>
      </c>
      <c r="E17" s="10">
        <v>176650</v>
      </c>
      <c r="F17" s="12">
        <v>55.5</v>
      </c>
      <c r="G17" s="9">
        <v>1230.4600230000001</v>
      </c>
      <c r="H17" s="13">
        <v>11008</v>
      </c>
      <c r="I17" s="6">
        <v>31.9</v>
      </c>
      <c r="J17" s="9">
        <v>1780.281671</v>
      </c>
      <c r="K17" s="135">
        <v>165642</v>
      </c>
    </row>
    <row r="18" spans="2:11" x14ac:dyDescent="0.35">
      <c r="B18" s="134">
        <v>2015</v>
      </c>
      <c r="C18" s="6">
        <v>46.8</v>
      </c>
      <c r="D18" s="9">
        <v>2151.589035</v>
      </c>
      <c r="E18" s="10">
        <v>129776</v>
      </c>
      <c r="F18" s="12">
        <v>56.2</v>
      </c>
      <c r="G18" s="9">
        <v>998.34497199999998</v>
      </c>
      <c r="H18" s="13">
        <v>8116</v>
      </c>
      <c r="I18" s="6">
        <v>38.6</v>
      </c>
      <c r="J18" s="9">
        <v>1153.2440630000001</v>
      </c>
      <c r="K18" s="135">
        <v>121660</v>
      </c>
    </row>
    <row r="19" spans="2:11" x14ac:dyDescent="0.35">
      <c r="B19" s="134">
        <v>2016</v>
      </c>
      <c r="C19" s="6">
        <v>57.2</v>
      </c>
      <c r="D19" s="9">
        <v>1759.4782929999999</v>
      </c>
      <c r="E19" s="10">
        <v>52116</v>
      </c>
      <c r="F19" s="12">
        <v>65.3</v>
      </c>
      <c r="G19" s="9">
        <v>1160.5551929999999</v>
      </c>
      <c r="H19" s="13">
        <v>10000</v>
      </c>
      <c r="I19" s="6">
        <v>41.6</v>
      </c>
      <c r="J19" s="9">
        <v>598.92309999999998</v>
      </c>
      <c r="K19" s="135">
        <v>42116</v>
      </c>
    </row>
    <row r="20" spans="2:11" x14ac:dyDescent="0.35">
      <c r="B20" s="134">
        <v>2017</v>
      </c>
      <c r="C20" s="20">
        <v>53.791823842243993</v>
      </c>
      <c r="D20" s="9">
        <v>2155.5463299999997</v>
      </c>
      <c r="E20" s="10">
        <v>62441</v>
      </c>
      <c r="F20" s="125">
        <v>61.685534183945201</v>
      </c>
      <c r="G20" s="9">
        <v>1505.4195589999999</v>
      </c>
      <c r="H20" s="13">
        <v>13278</v>
      </c>
      <c r="I20" s="20">
        <v>35.513318062211852</v>
      </c>
      <c r="J20" s="9">
        <v>650.12677099999996</v>
      </c>
      <c r="K20" s="135">
        <v>49163</v>
      </c>
    </row>
    <row r="21" spans="2:11" x14ac:dyDescent="0.35">
      <c r="B21" s="134">
        <v>2018</v>
      </c>
      <c r="C21" s="20">
        <v>52.697935804771191</v>
      </c>
      <c r="D21" s="9">
        <v>2395.4685200000004</v>
      </c>
      <c r="E21" s="10">
        <v>55526</v>
      </c>
      <c r="F21" s="125">
        <v>56.237828323025099</v>
      </c>
      <c r="G21" s="9">
        <v>1921.3928579999999</v>
      </c>
      <c r="H21" s="13">
        <v>14095</v>
      </c>
      <c r="I21" s="20">
        <v>38.351018745231528</v>
      </c>
      <c r="J21" s="9">
        <v>474.07566200000002</v>
      </c>
      <c r="K21" s="135">
        <v>41431</v>
      </c>
    </row>
    <row r="22" spans="2:11" x14ac:dyDescent="0.35">
      <c r="B22" s="134">
        <v>2019</v>
      </c>
      <c r="C22" s="20">
        <v>45.057148271803172</v>
      </c>
      <c r="D22" s="9">
        <v>1485.6702980000009</v>
      </c>
      <c r="E22" s="10">
        <v>34429</v>
      </c>
      <c r="F22" s="125">
        <v>48.403187767027987</v>
      </c>
      <c r="G22" s="9">
        <v>1172.338495</v>
      </c>
      <c r="H22" s="13">
        <v>9444</v>
      </c>
      <c r="I22" s="20">
        <v>32.537860831190507</v>
      </c>
      <c r="J22" s="9">
        <v>313.33180299999998</v>
      </c>
      <c r="K22" s="135">
        <v>24985</v>
      </c>
    </row>
    <row r="23" spans="2:11" ht="15" thickBot="1" x14ac:dyDescent="0.4">
      <c r="B23" s="181">
        <v>2020</v>
      </c>
      <c r="C23" s="184">
        <v>58.615015255498449</v>
      </c>
      <c r="D23" s="136">
        <v>960.17274399999997</v>
      </c>
      <c r="E23" s="137">
        <v>45156</v>
      </c>
      <c r="F23" s="132">
        <v>63.741781834507172</v>
      </c>
      <c r="G23" s="136">
        <v>641.68669699999998</v>
      </c>
      <c r="H23" s="185">
        <v>5181</v>
      </c>
      <c r="I23" s="20">
        <v>48.28558970181269</v>
      </c>
      <c r="J23" s="136">
        <v>318.48604699999999</v>
      </c>
      <c r="K23" s="138">
        <v>39975</v>
      </c>
    </row>
    <row r="24" spans="2:11" ht="16" thickBot="1" x14ac:dyDescent="0.4">
      <c r="B24" s="182" t="s">
        <v>12</v>
      </c>
      <c r="C24" s="178"/>
      <c r="D24" s="18">
        <v>27086.248763000003</v>
      </c>
      <c r="E24" s="18">
        <v>1147391</v>
      </c>
      <c r="F24" s="122"/>
      <c r="G24" s="146">
        <v>14607.765689</v>
      </c>
      <c r="H24" s="186">
        <v>132931</v>
      </c>
      <c r="I24" s="17"/>
      <c r="J24" s="18">
        <v>12478.483073999998</v>
      </c>
      <c r="K24" s="139">
        <v>1014460</v>
      </c>
    </row>
    <row r="25" spans="2:11" ht="15" thickBot="1" x14ac:dyDescent="0.4">
      <c r="B25" s="14" t="s">
        <v>13</v>
      </c>
      <c r="C25" s="179">
        <v>55.849579056741661</v>
      </c>
      <c r="D25" s="140">
        <v>1805.7499175333335</v>
      </c>
      <c r="E25" s="140">
        <v>76492.733333333337</v>
      </c>
      <c r="F25" s="187">
        <v>65.294202525604604</v>
      </c>
      <c r="G25" s="145">
        <v>973.85104593333335</v>
      </c>
      <c r="H25" s="188">
        <v>8862.0666666666675</v>
      </c>
      <c r="I25" s="150">
        <v>44.803843593969859</v>
      </c>
      <c r="J25" s="140">
        <v>831.89887159999989</v>
      </c>
      <c r="K25" s="141">
        <v>67630.666666666672</v>
      </c>
    </row>
    <row r="26" spans="2:11" x14ac:dyDescent="0.35">
      <c r="B26" s="286" t="s">
        <v>52</v>
      </c>
      <c r="C26" s="286"/>
      <c r="D26" s="286"/>
      <c r="E26" s="286"/>
      <c r="F26" s="286"/>
      <c r="G26" s="286"/>
      <c r="H26" s="286"/>
      <c r="I26" s="286"/>
      <c r="J26" s="286"/>
      <c r="K26" s="286"/>
    </row>
    <row r="27" spans="2:11" ht="15.5" x14ac:dyDescent="0.35">
      <c r="B27" s="7"/>
    </row>
  </sheetData>
  <mergeCells count="15">
    <mergeCell ref="B2:K2"/>
    <mergeCell ref="B3:K3"/>
    <mergeCell ref="B26:K26"/>
    <mergeCell ref="B4:B8"/>
    <mergeCell ref="C4:E5"/>
    <mergeCell ref="D6:E6"/>
    <mergeCell ref="G6:H6"/>
    <mergeCell ref="J6:K6"/>
    <mergeCell ref="E7:E8"/>
    <mergeCell ref="H7:H8"/>
    <mergeCell ref="K7:K8"/>
    <mergeCell ref="F4:H4"/>
    <mergeCell ref="I4:K4"/>
    <mergeCell ref="F5:H5"/>
    <mergeCell ref="I5:K5"/>
  </mergeCells>
  <pageMargins left="0.7" right="0.7" top="0.75" bottom="0.75" header="0.3" footer="0.3"/>
  <pageSetup paperSize="9" scale="9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K27"/>
  <sheetViews>
    <sheetView zoomScale="90" zoomScaleNormal="90" workbookViewId="0"/>
  </sheetViews>
  <sheetFormatPr defaultRowHeight="14.5" x14ac:dyDescent="0.35"/>
  <cols>
    <col min="2" max="2" width="16.26953125" customWidth="1"/>
    <col min="3" max="11" width="13.54296875" customWidth="1"/>
  </cols>
  <sheetData>
    <row r="2" spans="2:11" ht="22.5" customHeight="1" x14ac:dyDescent="0.35">
      <c r="B2" s="272" t="s">
        <v>93</v>
      </c>
      <c r="C2" s="272"/>
      <c r="D2" s="272"/>
      <c r="E2" s="272"/>
      <c r="F2" s="272"/>
      <c r="G2" s="272"/>
      <c r="H2" s="272"/>
      <c r="I2" s="272"/>
      <c r="J2" s="272"/>
      <c r="K2" s="272"/>
    </row>
    <row r="3" spans="2:11" ht="16.5" customHeight="1" thickBot="1" x14ac:dyDescent="0.4">
      <c r="B3" s="274" t="s">
        <v>0</v>
      </c>
      <c r="C3" s="274"/>
      <c r="D3" s="274"/>
      <c r="E3" s="274"/>
      <c r="F3" s="274"/>
      <c r="G3" s="274"/>
      <c r="H3" s="274"/>
      <c r="I3" s="274"/>
      <c r="J3" s="274"/>
      <c r="K3" s="274"/>
    </row>
    <row r="4" spans="2:11" ht="17.25" customHeight="1" x14ac:dyDescent="0.35">
      <c r="B4" s="240" t="s">
        <v>7</v>
      </c>
      <c r="C4" s="290" t="s">
        <v>90</v>
      </c>
      <c r="D4" s="291"/>
      <c r="E4" s="291"/>
      <c r="F4" s="248" t="s">
        <v>26</v>
      </c>
      <c r="G4" s="249"/>
      <c r="H4" s="250"/>
      <c r="I4" s="249" t="s">
        <v>26</v>
      </c>
      <c r="J4" s="249"/>
      <c r="K4" s="250"/>
    </row>
    <row r="5" spans="2:11" ht="17.25" customHeight="1" thickBot="1" x14ac:dyDescent="0.4">
      <c r="B5" s="241"/>
      <c r="C5" s="292"/>
      <c r="D5" s="259"/>
      <c r="E5" s="259"/>
      <c r="F5" s="280" t="s">
        <v>27</v>
      </c>
      <c r="G5" s="275"/>
      <c r="H5" s="276"/>
      <c r="I5" s="275" t="s">
        <v>28</v>
      </c>
      <c r="J5" s="275"/>
      <c r="K5" s="276"/>
    </row>
    <row r="6" spans="2:11" ht="29.25" customHeight="1" thickBot="1" x14ac:dyDescent="0.4">
      <c r="B6" s="241"/>
      <c r="C6" s="11" t="s">
        <v>5</v>
      </c>
      <c r="D6" s="244" t="s">
        <v>6</v>
      </c>
      <c r="E6" s="244"/>
      <c r="F6" s="162" t="s">
        <v>5</v>
      </c>
      <c r="G6" s="244" t="s">
        <v>6</v>
      </c>
      <c r="H6" s="245"/>
      <c r="I6" s="11" t="s">
        <v>5</v>
      </c>
      <c r="J6" s="244" t="s">
        <v>6</v>
      </c>
      <c r="K6" s="293"/>
    </row>
    <row r="7" spans="2:11" x14ac:dyDescent="0.35">
      <c r="B7" s="241"/>
      <c r="C7" s="27" t="s">
        <v>8</v>
      </c>
      <c r="D7" s="27" t="s">
        <v>9</v>
      </c>
      <c r="E7" s="294" t="s">
        <v>10</v>
      </c>
      <c r="F7" s="120" t="s">
        <v>8</v>
      </c>
      <c r="G7" s="27" t="s">
        <v>9</v>
      </c>
      <c r="H7" s="273" t="s">
        <v>10</v>
      </c>
      <c r="I7" s="27" t="s">
        <v>8</v>
      </c>
      <c r="J7" s="27" t="s">
        <v>9</v>
      </c>
      <c r="K7" s="295" t="s">
        <v>10</v>
      </c>
    </row>
    <row r="8" spans="2:11" ht="15" customHeight="1" thickBot="1" x14ac:dyDescent="0.4">
      <c r="B8" s="242"/>
      <c r="C8" s="8"/>
      <c r="D8" s="27" t="s">
        <v>11</v>
      </c>
      <c r="E8" s="279"/>
      <c r="F8" s="121"/>
      <c r="G8" s="27" t="s">
        <v>11</v>
      </c>
      <c r="H8" s="246"/>
      <c r="I8" s="8"/>
      <c r="J8" s="27" t="s">
        <v>11</v>
      </c>
      <c r="K8" s="296"/>
    </row>
    <row r="9" spans="2:11" x14ac:dyDescent="0.35">
      <c r="B9" s="22">
        <v>2006</v>
      </c>
      <c r="C9" s="227">
        <v>44</v>
      </c>
      <c r="D9" s="226">
        <v>6418.7679319999997</v>
      </c>
      <c r="E9" s="202">
        <v>71645</v>
      </c>
      <c r="F9" s="227">
        <v>55.6</v>
      </c>
      <c r="G9" s="226">
        <v>2113.076501</v>
      </c>
      <c r="H9" s="228">
        <v>7727</v>
      </c>
      <c r="I9" s="227">
        <v>38.299999999999997</v>
      </c>
      <c r="J9" s="226">
        <v>4305.6914310000002</v>
      </c>
      <c r="K9" s="228">
        <v>63918</v>
      </c>
    </row>
    <row r="10" spans="2:11" x14ac:dyDescent="0.35">
      <c r="B10" s="22">
        <v>2007</v>
      </c>
      <c r="C10" s="6">
        <v>45.8</v>
      </c>
      <c r="D10" s="9">
        <v>5476.1915980000003</v>
      </c>
      <c r="E10" s="10">
        <v>56616</v>
      </c>
      <c r="F10" s="12">
        <v>54.6</v>
      </c>
      <c r="G10" s="9">
        <v>1780.8059029999999</v>
      </c>
      <c r="H10" s="13">
        <v>6807</v>
      </c>
      <c r="I10" s="6">
        <v>41.6</v>
      </c>
      <c r="J10" s="9">
        <v>3695.3856949999999</v>
      </c>
      <c r="K10" s="135">
        <v>49809</v>
      </c>
    </row>
    <row r="11" spans="2:11" x14ac:dyDescent="0.35">
      <c r="B11" s="22">
        <v>2008</v>
      </c>
      <c r="C11" s="6">
        <v>40.9</v>
      </c>
      <c r="D11" s="9">
        <v>4767.0821740000001</v>
      </c>
      <c r="E11" s="10">
        <v>43059</v>
      </c>
      <c r="F11" s="12">
        <v>50.4</v>
      </c>
      <c r="G11" s="9">
        <v>1932.622822</v>
      </c>
      <c r="H11" s="13">
        <v>5622</v>
      </c>
      <c r="I11" s="6">
        <v>34.4</v>
      </c>
      <c r="J11" s="9">
        <v>2834.4593519999999</v>
      </c>
      <c r="K11" s="135">
        <v>37437</v>
      </c>
    </row>
    <row r="12" spans="2:11" x14ac:dyDescent="0.35">
      <c r="B12" s="22">
        <v>2009</v>
      </c>
      <c r="C12" s="6">
        <v>45.3</v>
      </c>
      <c r="D12" s="9">
        <v>4491.2074110000003</v>
      </c>
      <c r="E12" s="10">
        <v>41698</v>
      </c>
      <c r="F12" s="12">
        <v>55.7</v>
      </c>
      <c r="G12" s="9">
        <v>1952.601134</v>
      </c>
      <c r="H12" s="13">
        <v>5816</v>
      </c>
      <c r="I12" s="6">
        <v>37.200000000000003</v>
      </c>
      <c r="J12" s="9">
        <v>2538.6062769999999</v>
      </c>
      <c r="K12" s="135">
        <v>35882</v>
      </c>
    </row>
    <row r="13" spans="2:11" x14ac:dyDescent="0.35">
      <c r="B13" s="22">
        <v>2010</v>
      </c>
      <c r="C13" s="20">
        <v>47</v>
      </c>
      <c r="D13" s="9">
        <v>5006.8941699999996</v>
      </c>
      <c r="E13" s="10">
        <v>43484</v>
      </c>
      <c r="F13" s="12">
        <v>53.2</v>
      </c>
      <c r="G13" s="9">
        <v>1795.766384</v>
      </c>
      <c r="H13" s="13">
        <v>5458</v>
      </c>
      <c r="I13" s="6">
        <v>43.5</v>
      </c>
      <c r="J13" s="9">
        <v>3211.127786</v>
      </c>
      <c r="K13" s="135">
        <v>38026</v>
      </c>
    </row>
    <row r="14" spans="2:11" x14ac:dyDescent="0.35">
      <c r="B14" s="22">
        <v>2011</v>
      </c>
      <c r="C14" s="20">
        <v>42.4</v>
      </c>
      <c r="D14" s="9">
        <v>6919.920736</v>
      </c>
      <c r="E14" s="10">
        <v>51244</v>
      </c>
      <c r="F14" s="12">
        <v>50.8</v>
      </c>
      <c r="G14" s="9">
        <v>2883.766541</v>
      </c>
      <c r="H14" s="13">
        <v>6237</v>
      </c>
      <c r="I14" s="6">
        <v>36.299999999999997</v>
      </c>
      <c r="J14" s="9">
        <v>4036.1541950000001</v>
      </c>
      <c r="K14" s="135">
        <v>45007</v>
      </c>
    </row>
    <row r="15" spans="2:11" x14ac:dyDescent="0.35">
      <c r="B15" s="22">
        <v>2012</v>
      </c>
      <c r="C15" s="20">
        <v>48</v>
      </c>
      <c r="D15" s="9">
        <v>4835.1857520000003</v>
      </c>
      <c r="E15" s="10">
        <v>42257</v>
      </c>
      <c r="F15" s="12">
        <v>54.6</v>
      </c>
      <c r="G15" s="9">
        <v>1931.4783649999999</v>
      </c>
      <c r="H15" s="13">
        <v>5679</v>
      </c>
      <c r="I15" s="6">
        <v>43.7</v>
      </c>
      <c r="J15" s="9">
        <v>2903.7073869999999</v>
      </c>
      <c r="K15" s="135">
        <v>36578</v>
      </c>
    </row>
    <row r="16" spans="2:11" x14ac:dyDescent="0.35">
      <c r="B16" s="22">
        <v>2013</v>
      </c>
      <c r="C16" s="20">
        <v>42</v>
      </c>
      <c r="D16" s="9">
        <v>5612.7953159999997</v>
      </c>
      <c r="E16" s="10">
        <v>41981</v>
      </c>
      <c r="F16" s="12">
        <v>51.9</v>
      </c>
      <c r="G16" s="9">
        <v>2000.629009</v>
      </c>
      <c r="H16" s="13">
        <v>5276</v>
      </c>
      <c r="I16" s="6">
        <v>36.4</v>
      </c>
      <c r="J16" s="9">
        <v>3612.166307</v>
      </c>
      <c r="K16" s="135">
        <v>36705</v>
      </c>
    </row>
    <row r="17" spans="2:11" x14ac:dyDescent="0.35">
      <c r="B17" s="22">
        <v>2014</v>
      </c>
      <c r="C17" s="6">
        <v>37.9</v>
      </c>
      <c r="D17" s="9">
        <v>6452.1043959999997</v>
      </c>
      <c r="E17" s="10">
        <v>64406</v>
      </c>
      <c r="F17" s="12">
        <v>50.3</v>
      </c>
      <c r="G17" s="9">
        <v>2555.8938750000002</v>
      </c>
      <c r="H17" s="13">
        <v>6399</v>
      </c>
      <c r="I17" s="6">
        <v>29.7</v>
      </c>
      <c r="J17" s="9">
        <v>3896.210521</v>
      </c>
      <c r="K17" s="135">
        <v>58007</v>
      </c>
    </row>
    <row r="18" spans="2:11" x14ac:dyDescent="0.35">
      <c r="B18" s="22">
        <v>2015</v>
      </c>
      <c r="C18" s="6">
        <v>44.3</v>
      </c>
      <c r="D18" s="9">
        <v>6005.7836079999997</v>
      </c>
      <c r="E18" s="10">
        <v>51122</v>
      </c>
      <c r="F18" s="12">
        <v>50.4</v>
      </c>
      <c r="G18" s="9">
        <v>2546.8546310000002</v>
      </c>
      <c r="H18" s="13">
        <v>5536</v>
      </c>
      <c r="I18" s="6">
        <v>39.799999999999997</v>
      </c>
      <c r="J18" s="9">
        <v>3458.928977</v>
      </c>
      <c r="K18" s="135">
        <v>45586</v>
      </c>
    </row>
    <row r="19" spans="2:11" x14ac:dyDescent="0.35">
      <c r="B19" s="22">
        <v>2016</v>
      </c>
      <c r="C19" s="6">
        <v>40.299999999999997</v>
      </c>
      <c r="D19" s="9">
        <v>7395.4905550000003</v>
      </c>
      <c r="E19" s="10">
        <v>47809</v>
      </c>
      <c r="F19" s="12">
        <v>49.9</v>
      </c>
      <c r="G19" s="9">
        <v>3679.0775619999999</v>
      </c>
      <c r="H19" s="13">
        <v>7946</v>
      </c>
      <c r="I19" s="6">
        <v>30.7</v>
      </c>
      <c r="J19" s="9">
        <v>3716.4129929999999</v>
      </c>
      <c r="K19" s="135">
        <v>39863</v>
      </c>
    </row>
    <row r="20" spans="2:11" x14ac:dyDescent="0.35">
      <c r="B20" s="22">
        <v>2017</v>
      </c>
      <c r="C20" s="20">
        <v>41.766653936163749</v>
      </c>
      <c r="D20" s="9">
        <v>8193.4522960000031</v>
      </c>
      <c r="E20" s="10">
        <v>47764</v>
      </c>
      <c r="F20" s="125">
        <v>52.079056070797435</v>
      </c>
      <c r="G20" s="9">
        <v>4328.9148150000001</v>
      </c>
      <c r="H20" s="13">
        <v>9444</v>
      </c>
      <c r="I20" s="20">
        <v>30.215074840777444</v>
      </c>
      <c r="J20" s="9">
        <v>3864.5374809999998</v>
      </c>
      <c r="K20" s="135">
        <v>38320</v>
      </c>
    </row>
    <row r="21" spans="2:11" x14ac:dyDescent="0.35">
      <c r="B21" s="22">
        <v>2018</v>
      </c>
      <c r="C21" s="20">
        <v>43.898393774326358</v>
      </c>
      <c r="D21" s="9">
        <v>8398.7351160000035</v>
      </c>
      <c r="E21" s="10">
        <v>37393</v>
      </c>
      <c r="F21" s="125">
        <v>50.836111709253316</v>
      </c>
      <c r="G21" s="9">
        <v>4510.2998440000001</v>
      </c>
      <c r="H21" s="13">
        <v>8945</v>
      </c>
      <c r="I21" s="20">
        <v>35.851149592343823</v>
      </c>
      <c r="J21" s="9">
        <v>3888.4352720000002</v>
      </c>
      <c r="K21" s="135">
        <v>28448</v>
      </c>
    </row>
    <row r="22" spans="2:11" x14ac:dyDescent="0.35">
      <c r="B22" s="22">
        <v>2019</v>
      </c>
      <c r="C22" s="20">
        <v>43.569623411768873</v>
      </c>
      <c r="D22" s="9">
        <v>5362.9759589999994</v>
      </c>
      <c r="E22" s="10">
        <v>27774</v>
      </c>
      <c r="F22" s="125">
        <v>47.888750846374975</v>
      </c>
      <c r="G22" s="9">
        <v>3503.0794150000002</v>
      </c>
      <c r="H22" s="13">
        <v>6616</v>
      </c>
      <c r="I22" s="20">
        <v>35.434629852186021</v>
      </c>
      <c r="J22" s="9">
        <v>1859.8965439999999</v>
      </c>
      <c r="K22" s="135">
        <v>21158</v>
      </c>
    </row>
    <row r="23" spans="2:11" ht="15" thickBot="1" x14ac:dyDescent="0.4">
      <c r="B23" s="181">
        <v>2020</v>
      </c>
      <c r="C23" s="184">
        <v>41.967546636036168</v>
      </c>
      <c r="D23" s="136">
        <v>4448.2376829999994</v>
      </c>
      <c r="E23" s="137">
        <v>22020</v>
      </c>
      <c r="F23" s="132">
        <v>45.11781469315914</v>
      </c>
      <c r="G23" s="136">
        <v>2930.5724949999999</v>
      </c>
      <c r="H23" s="185">
        <v>5202</v>
      </c>
      <c r="I23" s="20">
        <v>35.884459936097841</v>
      </c>
      <c r="J23" s="136">
        <v>1517.6651879999999</v>
      </c>
      <c r="K23" s="138">
        <v>16818</v>
      </c>
    </row>
    <row r="24" spans="2:11" ht="16" thickBot="1" x14ac:dyDescent="0.4">
      <c r="B24" s="182" t="s">
        <v>12</v>
      </c>
      <c r="C24" s="178"/>
      <c r="D24" s="18">
        <v>89784.824701999998</v>
      </c>
      <c r="E24" s="18">
        <v>690272</v>
      </c>
      <c r="F24" s="122"/>
      <c r="G24" s="146">
        <v>40445.439295999997</v>
      </c>
      <c r="H24" s="186">
        <v>98710</v>
      </c>
      <c r="I24" s="17"/>
      <c r="J24" s="18">
        <v>49339.385406000001</v>
      </c>
      <c r="K24" s="139">
        <v>591562</v>
      </c>
    </row>
    <row r="25" spans="2:11" ht="15" thickBot="1" x14ac:dyDescent="0.4">
      <c r="B25" s="14" t="s">
        <v>13</v>
      </c>
      <c r="C25" s="179">
        <v>43.081818016249258</v>
      </c>
      <c r="D25" s="140">
        <v>5985.6549801333331</v>
      </c>
      <c r="E25" s="140">
        <v>46018.133333333331</v>
      </c>
      <c r="F25" s="187">
        <v>51.116382345364897</v>
      </c>
      <c r="G25" s="145">
        <v>2696.3626197333333</v>
      </c>
      <c r="H25" s="188">
        <v>6580.666666666667</v>
      </c>
      <c r="I25" s="150">
        <v>36.465049152771343</v>
      </c>
      <c r="J25" s="140">
        <v>3289.2923604000002</v>
      </c>
      <c r="K25" s="141">
        <v>39437.466666666667</v>
      </c>
    </row>
    <row r="26" spans="2:11" x14ac:dyDescent="0.35">
      <c r="B26" s="243" t="s">
        <v>52</v>
      </c>
      <c r="C26" s="243"/>
      <c r="D26" s="243"/>
      <c r="E26" s="243"/>
      <c r="F26" s="243"/>
      <c r="G26" s="243"/>
      <c r="H26" s="243"/>
      <c r="I26" s="243"/>
      <c r="J26" s="243"/>
      <c r="K26" s="243"/>
    </row>
    <row r="27" spans="2:11" ht="15.5" x14ac:dyDescent="0.35">
      <c r="B27" s="7"/>
    </row>
  </sheetData>
  <mergeCells count="15">
    <mergeCell ref="B2:K2"/>
    <mergeCell ref="B3:K3"/>
    <mergeCell ref="B26:K26"/>
    <mergeCell ref="B4:B8"/>
    <mergeCell ref="C4:E5"/>
    <mergeCell ref="D6:E6"/>
    <mergeCell ref="G6:H6"/>
    <mergeCell ref="J6:K6"/>
    <mergeCell ref="E7:E8"/>
    <mergeCell ref="H7:H8"/>
    <mergeCell ref="K7:K8"/>
    <mergeCell ref="F4:H4"/>
    <mergeCell ref="I4:K4"/>
    <mergeCell ref="F5:H5"/>
    <mergeCell ref="I5:K5"/>
  </mergeCells>
  <pageMargins left="0.7" right="0.7" top="0.75" bottom="0.75" header="0.3" footer="0.3"/>
  <pageSetup paperSize="9" scale="9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2:S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1" width="9.1796875" customWidth="1"/>
  </cols>
  <sheetData>
    <row r="2" spans="2:19" ht="22.5" customHeight="1" x14ac:dyDescent="0.35">
      <c r="B2" s="272" t="s">
        <v>109</v>
      </c>
      <c r="C2" s="272"/>
      <c r="D2" s="272"/>
      <c r="E2" s="272"/>
      <c r="F2" s="272"/>
      <c r="G2" s="272"/>
      <c r="H2" s="272"/>
      <c r="I2" s="272"/>
      <c r="J2" s="272"/>
      <c r="K2" s="272"/>
    </row>
    <row r="3" spans="2:19" ht="16.5" customHeight="1" thickBot="1" x14ac:dyDescent="0.4">
      <c r="B3" s="285" t="s">
        <v>0</v>
      </c>
      <c r="C3" s="285"/>
      <c r="D3" s="285"/>
      <c r="E3" s="285"/>
      <c r="F3" s="285"/>
      <c r="G3" s="285"/>
      <c r="H3" s="285"/>
      <c r="I3" s="285"/>
      <c r="J3" s="285"/>
      <c r="K3" s="285"/>
    </row>
    <row r="4" spans="2:19" ht="17.25" customHeight="1" x14ac:dyDescent="0.35">
      <c r="B4" s="287" t="s">
        <v>7</v>
      </c>
      <c r="C4" s="290" t="s">
        <v>100</v>
      </c>
      <c r="D4" s="291"/>
      <c r="E4" s="291"/>
      <c r="F4" s="248" t="s">
        <v>26</v>
      </c>
      <c r="G4" s="249"/>
      <c r="H4" s="250"/>
      <c r="I4" s="249" t="s">
        <v>26</v>
      </c>
      <c r="J4" s="249"/>
      <c r="K4" s="250"/>
    </row>
    <row r="5" spans="2:19" ht="17.25" customHeight="1" thickBot="1" x14ac:dyDescent="0.4">
      <c r="B5" s="288"/>
      <c r="C5" s="292"/>
      <c r="D5" s="259"/>
      <c r="E5" s="259"/>
      <c r="F5" s="280" t="s">
        <v>27</v>
      </c>
      <c r="G5" s="275"/>
      <c r="H5" s="276"/>
      <c r="I5" s="275" t="s">
        <v>28</v>
      </c>
      <c r="J5" s="275"/>
      <c r="K5" s="276"/>
    </row>
    <row r="6" spans="2:19" ht="29.25" customHeight="1" thickBot="1" x14ac:dyDescent="0.4">
      <c r="B6" s="288"/>
      <c r="C6" s="11" t="s">
        <v>5</v>
      </c>
      <c r="D6" s="244" t="s">
        <v>6</v>
      </c>
      <c r="E6" s="244"/>
      <c r="F6" s="162" t="s">
        <v>5</v>
      </c>
      <c r="G6" s="244" t="s">
        <v>6</v>
      </c>
      <c r="H6" s="245"/>
      <c r="I6" s="11" t="s">
        <v>5</v>
      </c>
      <c r="J6" s="244" t="s">
        <v>6</v>
      </c>
      <c r="K6" s="293"/>
    </row>
    <row r="7" spans="2:19" x14ac:dyDescent="0.35">
      <c r="B7" s="288"/>
      <c r="C7" s="27" t="s">
        <v>8</v>
      </c>
      <c r="D7" s="27" t="s">
        <v>9</v>
      </c>
      <c r="E7" s="294" t="s">
        <v>10</v>
      </c>
      <c r="F7" s="120" t="s">
        <v>8</v>
      </c>
      <c r="G7" s="27" t="s">
        <v>9</v>
      </c>
      <c r="H7" s="273" t="s">
        <v>10</v>
      </c>
      <c r="I7" s="27" t="s">
        <v>8</v>
      </c>
      <c r="J7" s="27" t="s">
        <v>9</v>
      </c>
      <c r="K7" s="295" t="s">
        <v>10</v>
      </c>
      <c r="M7" s="297"/>
      <c r="N7" s="297"/>
    </row>
    <row r="8" spans="2:19" ht="15" customHeight="1" thickBot="1" x14ac:dyDescent="0.4">
      <c r="B8" s="289"/>
      <c r="C8" s="8"/>
      <c r="D8" s="27" t="s">
        <v>11</v>
      </c>
      <c r="E8" s="279"/>
      <c r="F8" s="121"/>
      <c r="G8" s="27" t="s">
        <v>11</v>
      </c>
      <c r="H8" s="246"/>
      <c r="I8" s="8"/>
      <c r="J8" s="27" t="s">
        <v>11</v>
      </c>
      <c r="K8" s="296"/>
      <c r="S8" s="133"/>
    </row>
    <row r="9" spans="2:19" x14ac:dyDescent="0.35">
      <c r="B9" s="134">
        <v>2006</v>
      </c>
      <c r="C9" s="227">
        <v>28.1</v>
      </c>
      <c r="D9" s="226">
        <v>100</v>
      </c>
      <c r="E9" s="202">
        <v>10473</v>
      </c>
      <c r="F9" s="227">
        <v>46.321795214898017</v>
      </c>
      <c r="G9" s="226">
        <v>23.257511999999998</v>
      </c>
      <c r="H9" s="228">
        <v>622</v>
      </c>
      <c r="I9" s="227">
        <v>22.539790062460369</v>
      </c>
      <c r="J9" s="226">
        <v>76.313598999999996</v>
      </c>
      <c r="K9" s="228">
        <v>9851</v>
      </c>
      <c r="S9" s="133"/>
    </row>
    <row r="10" spans="2:19" x14ac:dyDescent="0.35">
      <c r="B10" s="134">
        <v>2007</v>
      </c>
      <c r="C10" s="6">
        <v>28.1</v>
      </c>
      <c r="D10" s="9">
        <v>265</v>
      </c>
      <c r="E10" s="10">
        <v>15659</v>
      </c>
      <c r="F10" s="125">
        <v>46.8671461189941</v>
      </c>
      <c r="G10" s="9">
        <v>20.791172</v>
      </c>
      <c r="H10" s="13">
        <v>174</v>
      </c>
      <c r="I10" s="20">
        <v>26.541676033737328</v>
      </c>
      <c r="J10" s="9">
        <v>243.740578</v>
      </c>
      <c r="K10" s="135">
        <v>15485</v>
      </c>
      <c r="S10" s="133"/>
    </row>
    <row r="11" spans="2:19" x14ac:dyDescent="0.35">
      <c r="B11" s="134">
        <v>2008</v>
      </c>
      <c r="C11" s="6">
        <v>32.9</v>
      </c>
      <c r="D11" s="9">
        <v>93</v>
      </c>
      <c r="E11" s="10">
        <v>9416</v>
      </c>
      <c r="F11" s="125">
        <v>55.074303903281944</v>
      </c>
      <c r="G11" s="9">
        <v>30.266148000000001</v>
      </c>
      <c r="H11" s="13">
        <v>288</v>
      </c>
      <c r="I11" s="20">
        <v>22.245464886125752</v>
      </c>
      <c r="J11" s="9">
        <v>62.657657999999998</v>
      </c>
      <c r="K11" s="135">
        <v>9128</v>
      </c>
      <c r="S11" s="133"/>
    </row>
    <row r="12" spans="2:19" x14ac:dyDescent="0.35">
      <c r="B12" s="134">
        <v>2009</v>
      </c>
      <c r="C12" s="6">
        <v>30.3</v>
      </c>
      <c r="D12" s="9">
        <v>114</v>
      </c>
      <c r="E12" s="10">
        <v>11689</v>
      </c>
      <c r="F12" s="125">
        <v>43.508316250233214</v>
      </c>
      <c r="G12" s="9">
        <v>31.415641999999998</v>
      </c>
      <c r="H12" s="13">
        <v>261</v>
      </c>
      <c r="I12" s="20">
        <v>25.301262889495668</v>
      </c>
      <c r="J12" s="9">
        <v>82.278402999999997</v>
      </c>
      <c r="K12" s="135">
        <v>11428</v>
      </c>
      <c r="S12" s="133"/>
    </row>
    <row r="13" spans="2:19" x14ac:dyDescent="0.35">
      <c r="B13" s="134">
        <v>2010</v>
      </c>
      <c r="C13" s="6">
        <v>28.299999999999997</v>
      </c>
      <c r="D13" s="9">
        <v>84</v>
      </c>
      <c r="E13" s="10">
        <v>15796</v>
      </c>
      <c r="F13" s="125">
        <v>65.712154885815366</v>
      </c>
      <c r="G13" s="9">
        <v>13.04251</v>
      </c>
      <c r="H13" s="13">
        <v>102</v>
      </c>
      <c r="I13" s="20">
        <v>21.511113183399594</v>
      </c>
      <c r="J13" s="9">
        <v>71.292671999999996</v>
      </c>
      <c r="K13" s="135">
        <v>15694</v>
      </c>
      <c r="S13" s="133"/>
    </row>
    <row r="14" spans="2:19" x14ac:dyDescent="0.35">
      <c r="B14" s="134">
        <v>2011</v>
      </c>
      <c r="C14" s="6">
        <v>21.099999999999998</v>
      </c>
      <c r="D14" s="9">
        <v>96</v>
      </c>
      <c r="E14" s="10">
        <v>12958</v>
      </c>
      <c r="F14" s="125">
        <v>37.958427190157863</v>
      </c>
      <c r="G14" s="9">
        <v>23.057372000000001</v>
      </c>
      <c r="H14" s="13">
        <v>134</v>
      </c>
      <c r="I14" s="20">
        <v>15.825601929296951</v>
      </c>
      <c r="J14" s="9">
        <v>73.322901000000002</v>
      </c>
      <c r="K14" s="135">
        <v>12824</v>
      </c>
      <c r="S14" s="133"/>
    </row>
    <row r="15" spans="2:19" x14ac:dyDescent="0.35">
      <c r="B15" s="134">
        <v>2012</v>
      </c>
      <c r="C15" s="6">
        <v>37.200000000000003</v>
      </c>
      <c r="D15" s="9">
        <v>294</v>
      </c>
      <c r="E15" s="10">
        <v>15811</v>
      </c>
      <c r="F15" s="125">
        <v>68.858659903197307</v>
      </c>
      <c r="G15" s="9">
        <v>120.087678</v>
      </c>
      <c r="H15" s="13">
        <v>999</v>
      </c>
      <c r="I15" s="20">
        <v>15.445649218507848</v>
      </c>
      <c r="J15" s="9">
        <v>174.38247799999999</v>
      </c>
      <c r="K15" s="135">
        <v>14812</v>
      </c>
      <c r="S15" s="133"/>
    </row>
    <row r="16" spans="2:19" x14ac:dyDescent="0.35">
      <c r="B16" s="134">
        <v>2013</v>
      </c>
      <c r="C16" s="6">
        <v>21.8</v>
      </c>
      <c r="D16" s="9">
        <v>119</v>
      </c>
      <c r="E16" s="10">
        <v>10131</v>
      </c>
      <c r="F16" s="125">
        <v>39.129761905550744</v>
      </c>
      <c r="G16" s="9">
        <v>32.920515000000002</v>
      </c>
      <c r="H16" s="13">
        <v>250</v>
      </c>
      <c r="I16" s="20">
        <v>15.141600284422967</v>
      </c>
      <c r="J16" s="9">
        <v>86.180563000000006</v>
      </c>
      <c r="K16" s="135">
        <v>9881</v>
      </c>
      <c r="S16" s="133"/>
    </row>
    <row r="17" spans="2:19" x14ac:dyDescent="0.35">
      <c r="B17" s="134">
        <v>2014</v>
      </c>
      <c r="C17" s="6">
        <v>23.200000000000003</v>
      </c>
      <c r="D17" s="9">
        <v>749</v>
      </c>
      <c r="E17" s="10">
        <v>23280</v>
      </c>
      <c r="F17" s="125">
        <v>33.34593466758232</v>
      </c>
      <c r="G17" s="9">
        <v>343.75210299999998</v>
      </c>
      <c r="H17" s="13">
        <v>2759</v>
      </c>
      <c r="I17" s="20">
        <v>14.60108738020603</v>
      </c>
      <c r="J17" s="9">
        <v>405.66571399999998</v>
      </c>
      <c r="K17" s="135">
        <v>20521</v>
      </c>
      <c r="S17" s="133"/>
    </row>
    <row r="18" spans="2:19" x14ac:dyDescent="0.35">
      <c r="B18" s="134">
        <v>2015</v>
      </c>
      <c r="C18" s="6">
        <v>21.4</v>
      </c>
      <c r="D18" s="9">
        <v>884</v>
      </c>
      <c r="E18" s="10">
        <v>38670</v>
      </c>
      <c r="F18" s="125">
        <v>38.087281830605633</v>
      </c>
      <c r="G18" s="9">
        <v>279.34935300000001</v>
      </c>
      <c r="H18" s="13">
        <v>2172</v>
      </c>
      <c r="I18" s="20">
        <v>13.660722207551132</v>
      </c>
      <c r="J18" s="9">
        <v>605.04227900000001</v>
      </c>
      <c r="K18" s="135">
        <v>36498</v>
      </c>
      <c r="S18" s="133"/>
    </row>
    <row r="19" spans="2:19" x14ac:dyDescent="0.35">
      <c r="B19" s="134">
        <v>2016</v>
      </c>
      <c r="C19" s="6">
        <v>19.900000000000002</v>
      </c>
      <c r="D19" s="9">
        <v>1956</v>
      </c>
      <c r="E19" s="10">
        <v>130923</v>
      </c>
      <c r="F19" s="125">
        <v>38.321547293820792</v>
      </c>
      <c r="G19" s="9">
        <v>394.61377700000003</v>
      </c>
      <c r="H19" s="13">
        <v>2844</v>
      </c>
      <c r="I19" s="20">
        <v>15.255707779935168</v>
      </c>
      <c r="J19" s="9">
        <v>1561.8154420000001</v>
      </c>
      <c r="K19" s="135">
        <v>128079</v>
      </c>
      <c r="S19" s="133"/>
    </row>
    <row r="20" spans="2:19" x14ac:dyDescent="0.35">
      <c r="B20" s="134">
        <v>2017</v>
      </c>
      <c r="C20" s="20">
        <v>28.434138141620497</v>
      </c>
      <c r="D20" s="9">
        <v>3829.1919910000001</v>
      </c>
      <c r="E20" s="10">
        <v>139298</v>
      </c>
      <c r="F20" s="125">
        <v>36.202847585492336</v>
      </c>
      <c r="G20" s="9">
        <v>2040.5657490000001</v>
      </c>
      <c r="H20" s="13">
        <v>14829</v>
      </c>
      <c r="I20" s="20">
        <v>19.571156020005194</v>
      </c>
      <c r="J20" s="9">
        <v>1788.626242</v>
      </c>
      <c r="K20" s="135">
        <v>124469</v>
      </c>
      <c r="S20" s="133"/>
    </row>
    <row r="21" spans="2:19" x14ac:dyDescent="0.35">
      <c r="B21" s="22">
        <v>2018</v>
      </c>
      <c r="C21" s="20">
        <v>41.05035062727768</v>
      </c>
      <c r="D21" s="9">
        <v>10792.949632</v>
      </c>
      <c r="E21" s="10">
        <v>164289</v>
      </c>
      <c r="F21" s="125">
        <v>45.545732309659769</v>
      </c>
      <c r="G21" s="9">
        <v>8450.7269670000005</v>
      </c>
      <c r="H21" s="13">
        <v>50051</v>
      </c>
      <c r="I21" s="20">
        <v>24.831037332286492</v>
      </c>
      <c r="J21" s="9">
        <v>2342.2226649999998</v>
      </c>
      <c r="K21" s="135">
        <v>114238</v>
      </c>
      <c r="S21" s="133"/>
    </row>
    <row r="22" spans="2:19" x14ac:dyDescent="0.35">
      <c r="B22" s="22">
        <v>2019</v>
      </c>
      <c r="C22" s="20">
        <v>27.401223014457905</v>
      </c>
      <c r="D22" s="9">
        <v>9358.1902699999991</v>
      </c>
      <c r="E22" s="10">
        <v>140842</v>
      </c>
      <c r="F22" s="125">
        <v>29.276456157566678</v>
      </c>
      <c r="G22" s="9">
        <v>8279.2352289999999</v>
      </c>
      <c r="H22" s="13">
        <v>68180</v>
      </c>
      <c r="I22" s="20">
        <v>13.011840963260305</v>
      </c>
      <c r="J22" s="9">
        <v>1078.9550409999999</v>
      </c>
      <c r="K22" s="135">
        <v>72662</v>
      </c>
      <c r="S22" s="133"/>
    </row>
    <row r="23" spans="2:19" ht="15" thickBot="1" x14ac:dyDescent="0.4">
      <c r="B23" s="181">
        <v>2020</v>
      </c>
      <c r="C23" s="184">
        <v>38.752400670208495</v>
      </c>
      <c r="D23" s="136">
        <v>2428.4256049999999</v>
      </c>
      <c r="E23" s="137">
        <v>80876</v>
      </c>
      <c r="F23" s="132">
        <v>49.135550363245287</v>
      </c>
      <c r="G23" s="136">
        <v>1517.255007</v>
      </c>
      <c r="H23" s="185">
        <v>9800</v>
      </c>
      <c r="I23" s="20">
        <v>21.46267919020249</v>
      </c>
      <c r="J23" s="136">
        <v>911.17059800000004</v>
      </c>
      <c r="K23" s="138">
        <v>71076</v>
      </c>
    </row>
    <row r="24" spans="2:19" ht="16" thickBot="1" x14ac:dyDescent="0.4">
      <c r="B24" s="182" t="s">
        <v>12</v>
      </c>
      <c r="C24" s="178"/>
      <c r="D24" s="18">
        <v>31162.757497999999</v>
      </c>
      <c r="E24" s="18">
        <v>820111</v>
      </c>
      <c r="F24" s="122"/>
      <c r="G24" s="146">
        <v>21600.336734</v>
      </c>
      <c r="H24" s="186">
        <v>153465</v>
      </c>
      <c r="I24" s="17"/>
      <c r="J24" s="18">
        <v>9563.6668329999993</v>
      </c>
      <c r="K24" s="139">
        <v>666646</v>
      </c>
    </row>
    <row r="25" spans="2:19" ht="15" thickBot="1" x14ac:dyDescent="0.4">
      <c r="B25" s="14" t="s">
        <v>13</v>
      </c>
      <c r="C25" s="179">
        <v>32.487186714678771</v>
      </c>
      <c r="D25" s="140">
        <v>2077.5171665333332</v>
      </c>
      <c r="E25" s="140">
        <v>54674.066666666666</v>
      </c>
      <c r="F25" s="212">
        <v>38.393210362241277</v>
      </c>
      <c r="G25" s="145">
        <v>1440.0224489333334</v>
      </c>
      <c r="H25" s="188">
        <v>10231</v>
      </c>
      <c r="I25" s="211">
        <v>19.148829808535432</v>
      </c>
      <c r="J25" s="140">
        <v>637.57778886666665</v>
      </c>
      <c r="K25" s="141">
        <v>44443.066666666666</v>
      </c>
    </row>
    <row r="26" spans="2:19" x14ac:dyDescent="0.35">
      <c r="B26" s="286" t="s">
        <v>52</v>
      </c>
      <c r="C26" s="286"/>
      <c r="D26" s="286"/>
      <c r="E26" s="286"/>
      <c r="F26" s="286"/>
      <c r="G26" s="286"/>
      <c r="H26" s="286"/>
      <c r="I26" s="286"/>
      <c r="J26" s="286"/>
      <c r="K26" s="286"/>
    </row>
    <row r="27" spans="2:19" ht="15.5" x14ac:dyDescent="0.35">
      <c r="B27" s="7"/>
    </row>
  </sheetData>
  <mergeCells count="16">
    <mergeCell ref="M7:N7"/>
    <mergeCell ref="B26:K26"/>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 right="0.7" top="0.75" bottom="0.75" header="0.3" footer="0.3"/>
  <pageSetup paperSize="9" scale="9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2:K27"/>
  <sheetViews>
    <sheetView zoomScale="90" zoomScaleNormal="90" workbookViewId="0"/>
  </sheetViews>
  <sheetFormatPr defaultRowHeight="14.5" x14ac:dyDescent="0.35"/>
  <cols>
    <col min="2" max="2" width="16.26953125" customWidth="1"/>
    <col min="3" max="11" width="13.54296875" customWidth="1"/>
  </cols>
  <sheetData>
    <row r="2" spans="2:11" ht="22.5" customHeight="1" x14ac:dyDescent="0.35">
      <c r="B2" s="272" t="s">
        <v>108</v>
      </c>
      <c r="C2" s="272"/>
      <c r="D2" s="272"/>
      <c r="E2" s="272"/>
      <c r="F2" s="272"/>
      <c r="G2" s="272"/>
      <c r="H2" s="272"/>
      <c r="I2" s="272"/>
      <c r="J2" s="272"/>
      <c r="K2" s="272"/>
    </row>
    <row r="3" spans="2:11" ht="16.5" customHeight="1" thickBot="1" x14ac:dyDescent="0.4">
      <c r="B3" s="274" t="s">
        <v>0</v>
      </c>
      <c r="C3" s="274"/>
      <c r="D3" s="274"/>
      <c r="E3" s="274"/>
      <c r="F3" s="274"/>
      <c r="G3" s="274"/>
      <c r="H3" s="274"/>
      <c r="I3" s="274"/>
      <c r="J3" s="274"/>
      <c r="K3" s="274"/>
    </row>
    <row r="4" spans="2:11" ht="17.25" customHeight="1" x14ac:dyDescent="0.35">
      <c r="B4" s="240" t="s">
        <v>7</v>
      </c>
      <c r="C4" s="290" t="s">
        <v>101</v>
      </c>
      <c r="D4" s="291"/>
      <c r="E4" s="291"/>
      <c r="F4" s="248" t="s">
        <v>26</v>
      </c>
      <c r="G4" s="249"/>
      <c r="H4" s="250"/>
      <c r="I4" s="249" t="s">
        <v>26</v>
      </c>
      <c r="J4" s="249"/>
      <c r="K4" s="250"/>
    </row>
    <row r="5" spans="2:11" ht="17.25" customHeight="1" thickBot="1" x14ac:dyDescent="0.4">
      <c r="B5" s="241"/>
      <c r="C5" s="292"/>
      <c r="D5" s="259"/>
      <c r="E5" s="259"/>
      <c r="F5" s="280" t="s">
        <v>27</v>
      </c>
      <c r="G5" s="275"/>
      <c r="H5" s="276"/>
      <c r="I5" s="275" t="s">
        <v>28</v>
      </c>
      <c r="J5" s="275"/>
      <c r="K5" s="276"/>
    </row>
    <row r="6" spans="2:11" ht="29.25" customHeight="1" thickBot="1" x14ac:dyDescent="0.4">
      <c r="B6" s="241"/>
      <c r="C6" s="11" t="s">
        <v>5</v>
      </c>
      <c r="D6" s="244" t="s">
        <v>6</v>
      </c>
      <c r="E6" s="244"/>
      <c r="F6" s="162" t="s">
        <v>5</v>
      </c>
      <c r="G6" s="244" t="s">
        <v>6</v>
      </c>
      <c r="H6" s="245"/>
      <c r="I6" s="11" t="s">
        <v>5</v>
      </c>
      <c r="J6" s="244" t="s">
        <v>6</v>
      </c>
      <c r="K6" s="293"/>
    </row>
    <row r="7" spans="2:11" x14ac:dyDescent="0.35">
      <c r="B7" s="241"/>
      <c r="C7" s="27" t="s">
        <v>8</v>
      </c>
      <c r="D7" s="27" t="s">
        <v>9</v>
      </c>
      <c r="E7" s="294" t="s">
        <v>10</v>
      </c>
      <c r="F7" s="120" t="s">
        <v>8</v>
      </c>
      <c r="G7" s="27" t="s">
        <v>9</v>
      </c>
      <c r="H7" s="273" t="s">
        <v>10</v>
      </c>
      <c r="I7" s="27" t="s">
        <v>8</v>
      </c>
      <c r="J7" s="27" t="s">
        <v>9</v>
      </c>
      <c r="K7" s="295" t="s">
        <v>10</v>
      </c>
    </row>
    <row r="8" spans="2:11" ht="15" customHeight="1" thickBot="1" x14ac:dyDescent="0.4">
      <c r="B8" s="242"/>
      <c r="C8" s="8"/>
      <c r="D8" s="27" t="s">
        <v>11</v>
      </c>
      <c r="E8" s="279"/>
      <c r="F8" s="121"/>
      <c r="G8" s="27" t="s">
        <v>11</v>
      </c>
      <c r="H8" s="246"/>
      <c r="I8" s="8"/>
      <c r="J8" s="27" t="s">
        <v>11</v>
      </c>
      <c r="K8" s="296"/>
    </row>
    <row r="9" spans="2:11" x14ac:dyDescent="0.35">
      <c r="B9" s="22">
        <v>2006</v>
      </c>
      <c r="C9" s="180">
        <v>31.8</v>
      </c>
      <c r="D9" s="226">
        <v>136</v>
      </c>
      <c r="E9" s="202">
        <v>4770</v>
      </c>
      <c r="F9" s="227">
        <v>47.379926030350695</v>
      </c>
      <c r="G9" s="226">
        <v>40.894303999999998</v>
      </c>
      <c r="H9" s="228">
        <v>488</v>
      </c>
      <c r="I9" s="227">
        <v>25.111639030593345</v>
      </c>
      <c r="J9" s="226">
        <v>95.602708000000007</v>
      </c>
      <c r="K9" s="228">
        <v>4282</v>
      </c>
    </row>
    <row r="10" spans="2:11" x14ac:dyDescent="0.35">
      <c r="B10" s="22">
        <v>2007</v>
      </c>
      <c r="C10" s="6">
        <v>20.5</v>
      </c>
      <c r="D10" s="9">
        <v>1034</v>
      </c>
      <c r="E10" s="10">
        <v>9567</v>
      </c>
      <c r="F10" s="125">
        <v>44.847629569463251</v>
      </c>
      <c r="G10" s="9">
        <v>81.750958999999995</v>
      </c>
      <c r="H10" s="13">
        <v>266</v>
      </c>
      <c r="I10" s="125">
        <v>18.427728917323055</v>
      </c>
      <c r="J10" s="9">
        <v>952.48181199999999</v>
      </c>
      <c r="K10" s="135">
        <v>9301</v>
      </c>
    </row>
    <row r="11" spans="2:11" x14ac:dyDescent="0.35">
      <c r="B11" s="22">
        <v>2008</v>
      </c>
      <c r="C11" s="20">
        <v>39</v>
      </c>
      <c r="D11" s="9">
        <v>262</v>
      </c>
      <c r="E11" s="10">
        <v>3690</v>
      </c>
      <c r="F11" s="125">
        <v>46.08760362976053</v>
      </c>
      <c r="G11" s="9">
        <v>181.86859899999999</v>
      </c>
      <c r="H11" s="13">
        <v>345</v>
      </c>
      <c r="I11" s="125">
        <v>23.06148942966988</v>
      </c>
      <c r="J11" s="9">
        <v>80.173147</v>
      </c>
      <c r="K11" s="135">
        <v>3345</v>
      </c>
    </row>
    <row r="12" spans="2:11" x14ac:dyDescent="0.35">
      <c r="B12" s="22">
        <v>2009</v>
      </c>
      <c r="C12" s="6">
        <v>27.3</v>
      </c>
      <c r="D12" s="9">
        <v>103</v>
      </c>
      <c r="E12" s="10">
        <v>4580</v>
      </c>
      <c r="F12" s="125">
        <v>37.840582435440396</v>
      </c>
      <c r="G12" s="9">
        <v>13.689639</v>
      </c>
      <c r="H12" s="13">
        <v>152</v>
      </c>
      <c r="I12" s="125">
        <v>25.705295878498447</v>
      </c>
      <c r="J12" s="9">
        <v>88.900244000000001</v>
      </c>
      <c r="K12" s="135">
        <v>4428</v>
      </c>
    </row>
    <row r="13" spans="2:11" x14ac:dyDescent="0.35">
      <c r="B13" s="22">
        <v>2010</v>
      </c>
      <c r="C13" s="6">
        <v>25.6</v>
      </c>
      <c r="D13" s="9">
        <v>128</v>
      </c>
      <c r="E13" s="10">
        <v>3781</v>
      </c>
      <c r="F13" s="125">
        <v>25.615066820231426</v>
      </c>
      <c r="G13" s="9">
        <v>66.982378999999995</v>
      </c>
      <c r="H13" s="13">
        <v>87</v>
      </c>
      <c r="I13" s="125">
        <v>25.673504428255324</v>
      </c>
      <c r="J13" s="9">
        <v>61.284173000000003</v>
      </c>
      <c r="K13" s="135">
        <v>3694</v>
      </c>
    </row>
    <row r="14" spans="2:11" x14ac:dyDescent="0.35">
      <c r="B14" s="22">
        <v>2011</v>
      </c>
      <c r="C14" s="6">
        <v>24.5</v>
      </c>
      <c r="D14" s="9">
        <v>180</v>
      </c>
      <c r="E14" s="10">
        <v>4658</v>
      </c>
      <c r="F14" s="125">
        <v>32.59980117552697</v>
      </c>
      <c r="G14" s="9">
        <v>73.850442999999999</v>
      </c>
      <c r="H14" s="13">
        <v>336</v>
      </c>
      <c r="I14" s="125">
        <v>18.839645982913268</v>
      </c>
      <c r="J14" s="9">
        <v>105.957185</v>
      </c>
      <c r="K14" s="135">
        <v>4322</v>
      </c>
    </row>
    <row r="15" spans="2:11" x14ac:dyDescent="0.35">
      <c r="B15" s="22">
        <v>2012</v>
      </c>
      <c r="C15" s="6">
        <v>27.6</v>
      </c>
      <c r="D15" s="9">
        <v>971</v>
      </c>
      <c r="E15" s="10">
        <v>10332</v>
      </c>
      <c r="F15" s="125">
        <v>46.091072206732854</v>
      </c>
      <c r="G15" s="9">
        <v>353.90025600000001</v>
      </c>
      <c r="H15" s="13">
        <v>1016</v>
      </c>
      <c r="I15" s="125">
        <v>16.981138101582381</v>
      </c>
      <c r="J15" s="9">
        <v>617.41564700000004</v>
      </c>
      <c r="K15" s="135">
        <v>9316</v>
      </c>
    </row>
    <row r="16" spans="2:11" x14ac:dyDescent="0.35">
      <c r="B16" s="22">
        <v>2013</v>
      </c>
      <c r="C16" s="6">
        <v>24.6</v>
      </c>
      <c r="D16" s="9">
        <v>335</v>
      </c>
      <c r="E16" s="10">
        <v>5486</v>
      </c>
      <c r="F16" s="125">
        <v>38.982083549000684</v>
      </c>
      <c r="G16" s="9">
        <v>143.45276200000001</v>
      </c>
      <c r="H16" s="13">
        <v>323</v>
      </c>
      <c r="I16" s="125">
        <v>13.744525847687633</v>
      </c>
      <c r="J16" s="9">
        <v>191.53032400000001</v>
      </c>
      <c r="K16" s="135">
        <v>5163</v>
      </c>
    </row>
    <row r="17" spans="2:11" x14ac:dyDescent="0.35">
      <c r="B17" s="22">
        <v>2014</v>
      </c>
      <c r="C17" s="6">
        <v>22.3</v>
      </c>
      <c r="D17" s="9">
        <v>3400</v>
      </c>
      <c r="E17" s="10">
        <v>23349</v>
      </c>
      <c r="F17" s="125">
        <v>30.49417293664068</v>
      </c>
      <c r="G17" s="9">
        <v>1338.5985820000001</v>
      </c>
      <c r="H17" s="13">
        <v>3776</v>
      </c>
      <c r="I17" s="125">
        <v>16.917322550589052</v>
      </c>
      <c r="J17" s="9">
        <v>2061.6617179999998</v>
      </c>
      <c r="K17" s="135">
        <v>19573</v>
      </c>
    </row>
    <row r="18" spans="2:11" x14ac:dyDescent="0.35">
      <c r="B18" s="22">
        <v>2015</v>
      </c>
      <c r="C18" s="20">
        <v>20</v>
      </c>
      <c r="D18" s="9">
        <v>4216</v>
      </c>
      <c r="E18" s="10">
        <v>38397</v>
      </c>
      <c r="F18" s="125">
        <v>28.966348270691011</v>
      </c>
      <c r="G18" s="9">
        <v>1395.984461</v>
      </c>
      <c r="H18" s="13">
        <v>3528</v>
      </c>
      <c r="I18" s="125">
        <v>15.627701279464965</v>
      </c>
      <c r="J18" s="9">
        <v>2820.4049249999998</v>
      </c>
      <c r="K18" s="135">
        <v>34869</v>
      </c>
    </row>
    <row r="19" spans="2:11" x14ac:dyDescent="0.35">
      <c r="B19" s="22">
        <v>2016</v>
      </c>
      <c r="C19" s="6">
        <v>24.7</v>
      </c>
      <c r="D19" s="9">
        <v>5601</v>
      </c>
      <c r="E19" s="10">
        <v>47736</v>
      </c>
      <c r="F19" s="125">
        <v>36.29151817423454</v>
      </c>
      <c r="G19" s="9">
        <v>2542.4254559999999</v>
      </c>
      <c r="H19" s="13">
        <v>3384</v>
      </c>
      <c r="I19" s="125">
        <v>15.111202877539728</v>
      </c>
      <c r="J19" s="9">
        <v>3058.403448</v>
      </c>
      <c r="K19" s="135">
        <v>44352</v>
      </c>
    </row>
    <row r="20" spans="2:11" x14ac:dyDescent="0.35">
      <c r="B20" s="22">
        <v>2017</v>
      </c>
      <c r="C20" s="20">
        <v>25.790269679482318</v>
      </c>
      <c r="D20" s="9">
        <v>29181.541717</v>
      </c>
      <c r="E20" s="10">
        <v>121238</v>
      </c>
      <c r="F20" s="125">
        <v>32.964207814780735</v>
      </c>
      <c r="G20" s="9">
        <v>15273.268110000001</v>
      </c>
      <c r="H20" s="13">
        <v>17816</v>
      </c>
      <c r="I20" s="125">
        <v>17.912262412655153</v>
      </c>
      <c r="J20" s="9">
        <v>13908.273606999999</v>
      </c>
      <c r="K20" s="135">
        <v>103422</v>
      </c>
    </row>
    <row r="21" spans="2:11" x14ac:dyDescent="0.35">
      <c r="B21" s="22">
        <v>2018</v>
      </c>
      <c r="C21" s="20">
        <v>28.413463796996592</v>
      </c>
      <c r="D21" s="9">
        <v>56429.849585999997</v>
      </c>
      <c r="E21" s="10">
        <v>184413</v>
      </c>
      <c r="F21" s="125">
        <v>33.247610339523234</v>
      </c>
      <c r="G21" s="9">
        <v>38507.834010999999</v>
      </c>
      <c r="H21" s="13">
        <v>54967</v>
      </c>
      <c r="I21" s="20">
        <v>18.026657030455198</v>
      </c>
      <c r="J21" s="9">
        <v>17922.015575000001</v>
      </c>
      <c r="K21" s="135">
        <v>129446</v>
      </c>
    </row>
    <row r="22" spans="2:11" x14ac:dyDescent="0.35">
      <c r="B22" s="22">
        <v>2019</v>
      </c>
      <c r="C22" s="20">
        <v>27.901102562638702</v>
      </c>
      <c r="D22" s="9">
        <v>17916.506062</v>
      </c>
      <c r="E22" s="10">
        <v>78585</v>
      </c>
      <c r="F22" s="125">
        <v>33.431913204361209</v>
      </c>
      <c r="G22" s="9">
        <v>11953.414231999999</v>
      </c>
      <c r="H22" s="13">
        <v>21396</v>
      </c>
      <c r="I22" s="20">
        <v>16.814224727443111</v>
      </c>
      <c r="J22" s="9">
        <v>5963.0918300000003</v>
      </c>
      <c r="K22" s="135">
        <v>57189</v>
      </c>
    </row>
    <row r="23" spans="2:11" ht="15" thickBot="1" x14ac:dyDescent="0.4">
      <c r="B23" s="181">
        <v>2020</v>
      </c>
      <c r="C23" s="184">
        <v>32.11307355563649</v>
      </c>
      <c r="D23" s="136">
        <v>17185.510187</v>
      </c>
      <c r="E23" s="137">
        <v>64565</v>
      </c>
      <c r="F23" s="132">
        <v>36.338252490270058</v>
      </c>
      <c r="G23" s="136">
        <v>11739.072117</v>
      </c>
      <c r="H23" s="185">
        <v>15519</v>
      </c>
      <c r="I23" s="20">
        <v>23.006262905553857</v>
      </c>
      <c r="J23" s="136">
        <v>5446.4380700000002</v>
      </c>
      <c r="K23" s="138">
        <v>49046</v>
      </c>
    </row>
    <row r="24" spans="2:11" ht="16" thickBot="1" x14ac:dyDescent="0.4">
      <c r="B24" s="182" t="s">
        <v>12</v>
      </c>
      <c r="C24" s="178"/>
      <c r="D24" s="18">
        <v>137079.40755199999</v>
      </c>
      <c r="E24" s="18">
        <v>605147</v>
      </c>
      <c r="F24" s="122"/>
      <c r="G24" s="146">
        <v>83706.986310000008</v>
      </c>
      <c r="H24" s="186">
        <v>123399</v>
      </c>
      <c r="I24" s="17"/>
      <c r="J24" s="18">
        <v>53373.634412999992</v>
      </c>
      <c r="K24" s="139">
        <v>481748</v>
      </c>
    </row>
    <row r="25" spans="2:11" ht="15" thickBot="1" x14ac:dyDescent="0.4">
      <c r="B25" s="14" t="s">
        <v>13</v>
      </c>
      <c r="C25" s="179">
        <v>27.629977488163426</v>
      </c>
      <c r="D25" s="140">
        <v>9138.6271701333335</v>
      </c>
      <c r="E25" s="140">
        <v>40343.133333333331</v>
      </c>
      <c r="F25" s="212">
        <v>33.737002920280688</v>
      </c>
      <c r="G25" s="145">
        <v>5580.4657540000007</v>
      </c>
      <c r="H25" s="188">
        <v>8226.6</v>
      </c>
      <c r="I25" s="211">
        <v>18.05598326119857</v>
      </c>
      <c r="J25" s="140">
        <v>3558.2422941999994</v>
      </c>
      <c r="K25" s="141">
        <v>32116.533333333333</v>
      </c>
    </row>
    <row r="26" spans="2:11" x14ac:dyDescent="0.35">
      <c r="B26" s="243" t="s">
        <v>52</v>
      </c>
      <c r="C26" s="243"/>
      <c r="D26" s="243"/>
      <c r="E26" s="243"/>
      <c r="F26" s="243"/>
      <c r="G26" s="243"/>
      <c r="H26" s="243"/>
      <c r="I26" s="243"/>
      <c r="J26" s="243"/>
      <c r="K26" s="243"/>
    </row>
    <row r="27" spans="2:11" ht="15.5" x14ac:dyDescent="0.35">
      <c r="B27" s="7"/>
    </row>
  </sheetData>
  <mergeCells count="15">
    <mergeCell ref="B26:K26"/>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 right="0.7" top="0.75" bottom="0.75" header="0.3" footer="0.3"/>
  <pageSetup paperSize="9" scale="9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G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7" ht="22.5" customHeight="1" x14ac:dyDescent="0.35">
      <c r="B1" s="26" t="s">
        <v>107</v>
      </c>
      <c r="C1" s="81"/>
      <c r="D1" s="26"/>
      <c r="E1" s="81"/>
      <c r="F1" s="81"/>
      <c r="G1" s="81"/>
    </row>
    <row r="2" spans="2:7" ht="16.5" customHeight="1" thickBot="1" x14ac:dyDescent="0.4">
      <c r="B2" s="34" t="s">
        <v>18</v>
      </c>
      <c r="C2" s="25"/>
      <c r="D2" s="33"/>
      <c r="E2" s="25"/>
      <c r="F2" s="25"/>
      <c r="G2" s="25"/>
    </row>
    <row r="3" spans="2:7" ht="23.25" customHeight="1" x14ac:dyDescent="0.35">
      <c r="B3" s="282" t="s">
        <v>99</v>
      </c>
      <c r="C3" s="249" t="s">
        <v>1</v>
      </c>
      <c r="D3" s="248" t="s">
        <v>120</v>
      </c>
      <c r="E3" s="250" t="s">
        <v>71</v>
      </c>
      <c r="F3" s="249" t="s">
        <v>72</v>
      </c>
      <c r="G3" s="250" t="s">
        <v>70</v>
      </c>
    </row>
    <row r="4" spans="2:7" ht="15" thickBot="1" x14ac:dyDescent="0.4">
      <c r="B4" s="284"/>
      <c r="C4" s="259"/>
      <c r="D4" s="292"/>
      <c r="E4" s="260"/>
      <c r="F4" s="259"/>
      <c r="G4" s="260"/>
    </row>
    <row r="5" spans="2:7" x14ac:dyDescent="0.35">
      <c r="B5" s="214" t="s">
        <v>32</v>
      </c>
      <c r="C5" s="215">
        <v>51.597216068421162</v>
      </c>
      <c r="D5" s="216">
        <v>59.631771187202929</v>
      </c>
      <c r="E5" s="217">
        <v>45.370552441326673</v>
      </c>
      <c r="F5" s="218">
        <v>52.222661771077597</v>
      </c>
      <c r="G5" s="217">
        <v>50.107614292236455</v>
      </c>
    </row>
    <row r="6" spans="2:7" x14ac:dyDescent="0.35">
      <c r="B6" s="214" t="s">
        <v>33</v>
      </c>
      <c r="C6" s="215">
        <v>43.460109550960013</v>
      </c>
      <c r="D6" s="216">
        <v>52.90210541739475</v>
      </c>
      <c r="E6" s="217">
        <v>34.894084905757694</v>
      </c>
      <c r="F6" s="218">
        <v>42.42901551013685</v>
      </c>
      <c r="G6" s="217">
        <v>46.39386454100913</v>
      </c>
    </row>
    <row r="7" spans="2:7" x14ac:dyDescent="0.35">
      <c r="B7" s="214" t="s">
        <v>34</v>
      </c>
      <c r="C7" s="215">
        <v>41.307863911540601</v>
      </c>
      <c r="D7" s="216">
        <v>47.975961117015146</v>
      </c>
      <c r="E7" s="217">
        <v>32.991014827349467</v>
      </c>
      <c r="F7" s="218">
        <v>38.353783350992714</v>
      </c>
      <c r="G7" s="217">
        <v>51.761585603376126</v>
      </c>
    </row>
    <row r="8" spans="2:7" x14ac:dyDescent="0.35">
      <c r="B8" s="214" t="s">
        <v>35</v>
      </c>
      <c r="C8" s="215">
        <v>37.325324340298387</v>
      </c>
      <c r="D8" s="216">
        <v>43.496698657690239</v>
      </c>
      <c r="E8" s="217">
        <v>29.55319952401619</v>
      </c>
      <c r="F8" s="218">
        <v>34.221687953312291</v>
      </c>
      <c r="G8" s="217">
        <v>50.951590067161753</v>
      </c>
    </row>
    <row r="9" spans="2:7" x14ac:dyDescent="0.35">
      <c r="B9" s="214" t="s">
        <v>36</v>
      </c>
      <c r="C9" s="215">
        <v>36.409929129840805</v>
      </c>
      <c r="D9" s="216">
        <v>42.362388513256121</v>
      </c>
      <c r="E9" s="217">
        <v>26.727465955788642</v>
      </c>
      <c r="F9" s="218">
        <v>33.768402843393773</v>
      </c>
      <c r="G9" s="217">
        <v>48.349487899631491</v>
      </c>
    </row>
    <row r="10" spans="2:7" x14ac:dyDescent="0.35">
      <c r="B10" s="214" t="s">
        <v>37</v>
      </c>
      <c r="C10" s="215">
        <v>34.07741845231714</v>
      </c>
      <c r="D10" s="216">
        <v>39.810143323660498</v>
      </c>
      <c r="E10" s="217">
        <v>25.213513415577797</v>
      </c>
      <c r="F10" s="218">
        <v>31.714819190319133</v>
      </c>
      <c r="G10" s="217">
        <v>45.178919666211179</v>
      </c>
    </row>
    <row r="11" spans="2:7" ht="15" thickBot="1" x14ac:dyDescent="0.4">
      <c r="B11" s="219" t="s">
        <v>38</v>
      </c>
      <c r="C11" s="220">
        <v>29.461980194183688</v>
      </c>
      <c r="D11" s="221">
        <v>34.9525125807696</v>
      </c>
      <c r="E11" s="222">
        <v>21.984659600459313</v>
      </c>
      <c r="F11" s="223">
        <v>28.171517396760482</v>
      </c>
      <c r="G11" s="222">
        <v>34.838703517939898</v>
      </c>
    </row>
    <row r="12" spans="2:7" ht="56.25" customHeight="1" x14ac:dyDescent="0.35">
      <c r="B12" s="257" t="s">
        <v>132</v>
      </c>
      <c r="C12" s="257"/>
      <c r="D12" s="257"/>
      <c r="E12" s="257"/>
      <c r="F12" s="257"/>
      <c r="G12" s="257"/>
    </row>
  </sheetData>
  <mergeCells count="7">
    <mergeCell ref="B12:G12"/>
    <mergeCell ref="G3:G4"/>
    <mergeCell ref="B3:B4"/>
    <mergeCell ref="C3:C4"/>
    <mergeCell ref="D3:D4"/>
    <mergeCell ref="E3:E4"/>
    <mergeCell ref="F3:F4"/>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C22"/>
  <sheetViews>
    <sheetView zoomScale="90" zoomScaleNormal="90" workbookViewId="0">
      <selection activeCell="B7" sqref="B7"/>
    </sheetView>
  </sheetViews>
  <sheetFormatPr defaultRowHeight="14.5" x14ac:dyDescent="0.35"/>
  <cols>
    <col min="1" max="1" width="125" bestFit="1" customWidth="1"/>
  </cols>
  <sheetData>
    <row r="2" spans="1:3" ht="18.5" x14ac:dyDescent="0.35">
      <c r="A2" s="237" t="s">
        <v>140</v>
      </c>
      <c r="B2" s="233" t="s">
        <v>86</v>
      </c>
    </row>
    <row r="3" spans="1:3" x14ac:dyDescent="0.35">
      <c r="A3" t="s">
        <v>94</v>
      </c>
      <c r="B3" s="233" t="s">
        <v>81</v>
      </c>
    </row>
    <row r="4" spans="1:3" x14ac:dyDescent="0.35">
      <c r="A4" t="s">
        <v>95</v>
      </c>
      <c r="B4" s="233" t="s">
        <v>77</v>
      </c>
    </row>
    <row r="5" spans="1:3" x14ac:dyDescent="0.35">
      <c r="A5" t="s">
        <v>138</v>
      </c>
      <c r="B5" s="233" t="s">
        <v>78</v>
      </c>
    </row>
    <row r="6" spans="1:3" x14ac:dyDescent="0.35">
      <c r="A6" t="s">
        <v>135</v>
      </c>
      <c r="B6" s="233" t="s">
        <v>79</v>
      </c>
    </row>
    <row r="7" spans="1:3" ht="21" customHeight="1" x14ac:dyDescent="0.35">
      <c r="A7" s="303" t="s">
        <v>139</v>
      </c>
      <c r="B7" s="233" t="s">
        <v>137</v>
      </c>
    </row>
    <row r="8" spans="1:3" x14ac:dyDescent="0.35">
      <c r="A8" t="s">
        <v>119</v>
      </c>
      <c r="B8" s="233" t="s">
        <v>62</v>
      </c>
    </row>
    <row r="9" spans="1:3" x14ac:dyDescent="0.35">
      <c r="A9" t="s">
        <v>96</v>
      </c>
      <c r="B9" s="233" t="s">
        <v>63</v>
      </c>
    </row>
    <row r="10" spans="1:3" x14ac:dyDescent="0.35">
      <c r="A10" t="s">
        <v>97</v>
      </c>
      <c r="B10" s="233" t="s">
        <v>64</v>
      </c>
    </row>
    <row r="11" spans="1:3" x14ac:dyDescent="0.35">
      <c r="A11" t="s">
        <v>98</v>
      </c>
      <c r="B11" s="233" t="s">
        <v>67</v>
      </c>
    </row>
    <row r="12" spans="1:3" x14ac:dyDescent="0.35">
      <c r="A12" t="s">
        <v>111</v>
      </c>
      <c r="B12" s="233" t="s">
        <v>68</v>
      </c>
      <c r="C12" s="234"/>
    </row>
    <row r="13" spans="1:3" x14ac:dyDescent="0.35">
      <c r="A13" t="s">
        <v>110</v>
      </c>
      <c r="B13" s="233" t="s">
        <v>69</v>
      </c>
      <c r="C13" s="234"/>
    </row>
    <row r="14" spans="1:3" x14ac:dyDescent="0.35">
      <c r="A14" t="s">
        <v>92</v>
      </c>
      <c r="B14" s="233" t="s">
        <v>73</v>
      </c>
      <c r="C14" s="235"/>
    </row>
    <row r="15" spans="1:3" x14ac:dyDescent="0.35">
      <c r="A15" t="s">
        <v>93</v>
      </c>
      <c r="B15" s="233" t="s">
        <v>82</v>
      </c>
      <c r="C15" s="235"/>
    </row>
    <row r="16" spans="1:3" x14ac:dyDescent="0.35">
      <c r="A16" t="s">
        <v>112</v>
      </c>
      <c r="B16" s="233" t="s">
        <v>74</v>
      </c>
      <c r="C16" s="235"/>
    </row>
    <row r="17" spans="1:3" x14ac:dyDescent="0.35">
      <c r="A17" t="s">
        <v>113</v>
      </c>
      <c r="B17" s="233" t="s">
        <v>80</v>
      </c>
      <c r="C17" s="235"/>
    </row>
    <row r="18" spans="1:3" x14ac:dyDescent="0.35">
      <c r="A18" t="s">
        <v>107</v>
      </c>
      <c r="B18" s="233" t="s">
        <v>75</v>
      </c>
    </row>
    <row r="19" spans="1:3" s="2" customFormat="1" ht="26.5" customHeight="1" x14ac:dyDescent="0.35">
      <c r="A19" s="303" t="s">
        <v>106</v>
      </c>
      <c r="B19" s="304" t="s">
        <v>76</v>
      </c>
    </row>
    <row r="20" spans="1:3" x14ac:dyDescent="0.35">
      <c r="A20" t="s">
        <v>114</v>
      </c>
      <c r="B20" s="233" t="s">
        <v>91</v>
      </c>
    </row>
    <row r="21" spans="1:3" x14ac:dyDescent="0.35">
      <c r="A21" t="s">
        <v>115</v>
      </c>
      <c r="B21" s="233" t="s">
        <v>116</v>
      </c>
      <c r="C21" s="235"/>
    </row>
    <row r="22" spans="1:3" x14ac:dyDescent="0.35">
      <c r="A22" t="s">
        <v>103</v>
      </c>
      <c r="B22" s="233" t="s">
        <v>117</v>
      </c>
      <c r="C22" s="235"/>
    </row>
  </sheetData>
  <hyperlinks>
    <hyperlink ref="B2" location="Avvertenze!A1" display="Avvertenze" xr:uid="{00000000-0004-0000-0100-000000000000}"/>
    <hyperlink ref="B8" location="'TA1'!A1" display="TA1" xr:uid="{00000000-0004-0000-0100-000001000000}"/>
    <hyperlink ref="B9" location="'TA2'!A1" display="TA2" xr:uid="{00000000-0004-0000-0100-000002000000}"/>
    <hyperlink ref="B10" location="'TA3'!A1" display="TA3" xr:uid="{00000000-0004-0000-0100-000003000000}"/>
    <hyperlink ref="B11" location="'TA4'!A1" display="TA4" xr:uid="{00000000-0004-0000-0100-000004000000}"/>
    <hyperlink ref="B12" location="'TA5'!A1" display="TA5" xr:uid="{00000000-0004-0000-0100-000005000000}"/>
    <hyperlink ref="B13" location="'TA6'!A1" display="TA6" xr:uid="{00000000-0004-0000-0100-000006000000}"/>
    <hyperlink ref="B14" location="'TA7'!A1" display="TA7" xr:uid="{00000000-0004-0000-0100-000007000000}"/>
    <hyperlink ref="B16" location="'TA9'!A1" display="TA9" xr:uid="{00000000-0004-0000-0100-000008000000}"/>
    <hyperlink ref="B20" location="'TA13'!A1" display="TA13" xr:uid="{00000000-0004-0000-0100-000009000000}"/>
    <hyperlink ref="B4" location="'T1'!A1" display="T1" xr:uid="{00000000-0004-0000-0100-00000A000000}"/>
    <hyperlink ref="B6" location="'T3'!A1" display="T3" xr:uid="{00000000-0004-0000-0100-00000B000000}"/>
    <hyperlink ref="B7" location="'T4'!A1" display="T4" xr:uid="{00000000-0004-0000-0100-00000C000000}"/>
    <hyperlink ref="B17" location="'TA10'!A1" display="TA10" xr:uid="{00000000-0004-0000-0100-00000D000000}"/>
    <hyperlink ref="B3" location="Fig.1!A1" display="Fig.1" xr:uid="{00000000-0004-0000-0100-00000E000000}"/>
    <hyperlink ref="B15" location="'TA8'!A1" display="TA8" xr:uid="{00000000-0004-0000-0100-00000F000000}"/>
    <hyperlink ref="B21" location="'TA14'!A1" display="TA14" xr:uid="{00000000-0004-0000-0100-000010000000}"/>
    <hyperlink ref="B18" location="'TA11'!A1" display="TA11" xr:uid="{00000000-0004-0000-0100-000011000000}"/>
    <hyperlink ref="B19" location="'TA12'!A1" display="TA12" xr:uid="{00000000-0004-0000-0100-000012000000}"/>
    <hyperlink ref="B22" location="'TA15'!A1" display="TA15" xr:uid="{00000000-0004-0000-0100-000013000000}"/>
    <hyperlink ref="B5" location="'T2'!A1" display="T2" xr:uid="{00000000-0004-0000-0100-000014000000}"/>
  </hyperlinks>
  <pageMargins left="0.7" right="0.7" top="0.75" bottom="0.75" header="0.3" footer="0.3"/>
  <pageSetup paperSize="9" scale="97"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13" s="2" customFormat="1" ht="22.5" customHeight="1" x14ac:dyDescent="0.35">
      <c r="B1" s="158" t="s">
        <v>106</v>
      </c>
      <c r="C1" s="1"/>
      <c r="D1" s="157"/>
      <c r="E1" s="1"/>
      <c r="F1" s="1"/>
      <c r="G1" s="1"/>
    </row>
    <row r="2" spans="2:13" ht="16.5" customHeight="1" thickBot="1" x14ac:dyDescent="0.4">
      <c r="D2" s="118" t="s">
        <v>18</v>
      </c>
    </row>
    <row r="3" spans="2:13" ht="23.25" customHeight="1" x14ac:dyDescent="0.35">
      <c r="B3" s="282" t="s">
        <v>99</v>
      </c>
      <c r="C3" s="249" t="s">
        <v>1</v>
      </c>
      <c r="D3" s="248" t="s">
        <v>120</v>
      </c>
      <c r="E3" s="250" t="s">
        <v>71</v>
      </c>
      <c r="F3" s="249" t="s">
        <v>72</v>
      </c>
      <c r="G3" s="250" t="s">
        <v>70</v>
      </c>
    </row>
    <row r="4" spans="2:13" ht="15" thickBot="1" x14ac:dyDescent="0.4">
      <c r="B4" s="284"/>
      <c r="C4" s="259"/>
      <c r="D4" s="292"/>
      <c r="E4" s="260"/>
      <c r="F4" s="259"/>
      <c r="G4" s="260"/>
    </row>
    <row r="5" spans="2:13" x14ac:dyDescent="0.35">
      <c r="B5" s="214" t="s">
        <v>32</v>
      </c>
      <c r="C5" s="215">
        <v>59.949486904979295</v>
      </c>
      <c r="D5" s="216">
        <v>72.911910984428062</v>
      </c>
      <c r="E5" s="217">
        <v>52.349727354995814</v>
      </c>
      <c r="F5" s="218">
        <v>58.124910387982872</v>
      </c>
      <c r="G5" s="217">
        <v>64.748147320378706</v>
      </c>
      <c r="I5" s="191"/>
      <c r="J5" s="156"/>
      <c r="K5" s="156"/>
      <c r="L5" s="156"/>
      <c r="M5" s="156"/>
    </row>
    <row r="6" spans="2:13" x14ac:dyDescent="0.35">
      <c r="B6" s="214" t="s">
        <v>33</v>
      </c>
      <c r="C6" s="215">
        <v>51.739427381991554</v>
      </c>
      <c r="D6" s="216">
        <v>62.073984518943767</v>
      </c>
      <c r="E6" s="217">
        <v>43.965313453977288</v>
      </c>
      <c r="F6" s="218">
        <v>49.879372197896657</v>
      </c>
      <c r="G6" s="217">
        <v>57.060142494094571</v>
      </c>
      <c r="I6" s="156"/>
      <c r="J6" s="156"/>
      <c r="K6" s="156"/>
      <c r="L6" s="156"/>
      <c r="M6" s="156"/>
    </row>
    <row r="7" spans="2:13" x14ac:dyDescent="0.35">
      <c r="B7" s="214" t="s">
        <v>34</v>
      </c>
      <c r="C7" s="215">
        <v>53.965872887305231</v>
      </c>
      <c r="D7" s="216">
        <v>66.076545696971195</v>
      </c>
      <c r="E7" s="217">
        <v>44.446099968838226</v>
      </c>
      <c r="F7" s="218">
        <v>50.562846904629353</v>
      </c>
      <c r="G7" s="217">
        <v>63.376794249040479</v>
      </c>
      <c r="I7" s="156"/>
      <c r="J7" s="156"/>
      <c r="K7" s="156"/>
      <c r="L7" s="156"/>
      <c r="M7" s="156"/>
    </row>
    <row r="8" spans="2:13" x14ac:dyDescent="0.35">
      <c r="B8" s="214" t="s">
        <v>35</v>
      </c>
      <c r="C8" s="215">
        <v>50.4407474049016</v>
      </c>
      <c r="D8" s="216">
        <v>60.697883710795487</v>
      </c>
      <c r="E8" s="217">
        <v>41.549089651594151</v>
      </c>
      <c r="F8" s="218">
        <v>46.391216068980178</v>
      </c>
      <c r="G8" s="217">
        <v>63.528315562766366</v>
      </c>
      <c r="I8" s="156"/>
      <c r="J8" s="156"/>
      <c r="K8" s="156"/>
      <c r="L8" s="156"/>
      <c r="M8" s="156"/>
    </row>
    <row r="9" spans="2:13" x14ac:dyDescent="0.35">
      <c r="B9" s="214" t="s">
        <v>36</v>
      </c>
      <c r="C9" s="215">
        <v>43.887031209452438</v>
      </c>
      <c r="D9" s="216">
        <v>51.712713222019644</v>
      </c>
      <c r="E9" s="217">
        <v>34.866431820851481</v>
      </c>
      <c r="F9" s="218">
        <v>40.327393942044644</v>
      </c>
      <c r="G9" s="217">
        <v>55.793758908872782</v>
      </c>
      <c r="I9" s="156"/>
      <c r="J9" s="156"/>
      <c r="K9" s="156"/>
      <c r="L9" s="156"/>
      <c r="M9" s="156"/>
    </row>
    <row r="10" spans="2:13" x14ac:dyDescent="0.35">
      <c r="B10" s="214" t="s">
        <v>37</v>
      </c>
      <c r="C10" s="215">
        <v>42.965501015323134</v>
      </c>
      <c r="D10" s="216">
        <v>51.957705502685727</v>
      </c>
      <c r="E10" s="217">
        <v>33.556839611263953</v>
      </c>
      <c r="F10" s="218">
        <v>39.725881585297373</v>
      </c>
      <c r="G10" s="217">
        <v>54.255007671137591</v>
      </c>
      <c r="I10" s="156"/>
      <c r="J10" s="156"/>
      <c r="K10" s="156"/>
      <c r="L10" s="156"/>
      <c r="M10" s="156"/>
    </row>
    <row r="11" spans="2:13" ht="15" thickBot="1" x14ac:dyDescent="0.4">
      <c r="B11" s="219" t="s">
        <v>38</v>
      </c>
      <c r="C11" s="220">
        <v>34.495391466530201</v>
      </c>
      <c r="D11" s="221">
        <v>42.143754601947805</v>
      </c>
      <c r="E11" s="222">
        <v>26.865062213253587</v>
      </c>
      <c r="F11" s="223">
        <v>32.243770432723181</v>
      </c>
      <c r="G11" s="222">
        <v>43.473794218982945</v>
      </c>
      <c r="I11" s="156"/>
      <c r="J11" s="156"/>
      <c r="K11" s="156"/>
      <c r="L11" s="156"/>
      <c r="M11" s="156"/>
    </row>
    <row r="12" spans="2:13" ht="52.5" customHeight="1" x14ac:dyDescent="0.35">
      <c r="B12" s="257" t="s">
        <v>132</v>
      </c>
      <c r="C12" s="257"/>
      <c r="D12" s="257"/>
      <c r="E12" s="257"/>
      <c r="F12" s="257"/>
      <c r="G12" s="257"/>
    </row>
  </sheetData>
  <mergeCells count="7">
    <mergeCell ref="B12:G12"/>
    <mergeCell ref="G3:G4"/>
    <mergeCell ref="B3:B4"/>
    <mergeCell ref="C3:C4"/>
    <mergeCell ref="D3:D4"/>
    <mergeCell ref="E3:E4"/>
    <mergeCell ref="F3:F4"/>
  </mergeCells>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F32"/>
  <sheetViews>
    <sheetView zoomScale="90" zoomScaleNormal="90" workbookViewId="0"/>
  </sheetViews>
  <sheetFormatPr defaultRowHeight="14.5" x14ac:dyDescent="0.35"/>
  <cols>
    <col min="2" max="4" width="16.1796875" customWidth="1"/>
    <col min="5" max="5" width="18" customWidth="1"/>
    <col min="6" max="6" width="16.1796875" customWidth="1"/>
    <col min="7" max="11" width="12" customWidth="1"/>
    <col min="12" max="12" width="13.81640625" customWidth="1"/>
  </cols>
  <sheetData>
    <row r="1" spans="1:6" ht="22.5" customHeight="1" x14ac:dyDescent="0.35">
      <c r="B1" s="40" t="s">
        <v>105</v>
      </c>
      <c r="C1" s="57"/>
      <c r="D1" s="40"/>
      <c r="E1" s="57"/>
      <c r="F1" s="57"/>
    </row>
    <row r="2" spans="1:6" ht="15" thickBot="1" x14ac:dyDescent="0.4">
      <c r="B2" s="34" t="s">
        <v>51</v>
      </c>
      <c r="C2" s="25"/>
      <c r="D2" s="116"/>
      <c r="E2" s="25"/>
      <c r="F2" s="25"/>
    </row>
    <row r="3" spans="1:6" ht="24" customHeight="1" thickBot="1" x14ac:dyDescent="0.4">
      <c r="B3" s="254" t="s">
        <v>39</v>
      </c>
      <c r="C3" s="300" t="s">
        <v>15</v>
      </c>
      <c r="D3" s="301"/>
      <c r="E3" s="302" t="s">
        <v>40</v>
      </c>
      <c r="F3" s="301"/>
    </row>
    <row r="4" spans="1:6" x14ac:dyDescent="0.35">
      <c r="B4" s="255"/>
      <c r="C4" s="190" t="s">
        <v>41</v>
      </c>
      <c r="D4" s="83" t="s">
        <v>41</v>
      </c>
      <c r="E4" s="82" t="s">
        <v>41</v>
      </c>
      <c r="F4" s="83" t="s">
        <v>41</v>
      </c>
    </row>
    <row r="5" spans="1:6" ht="15" thickBot="1" x14ac:dyDescent="0.4">
      <c r="B5" s="256"/>
      <c r="C5" s="193" t="s">
        <v>122</v>
      </c>
      <c r="D5" s="85" t="s">
        <v>123</v>
      </c>
      <c r="E5" s="84" t="s">
        <v>42</v>
      </c>
      <c r="F5" s="85" t="s">
        <v>43</v>
      </c>
    </row>
    <row r="6" spans="1:6" x14ac:dyDescent="0.35">
      <c r="B6" s="22">
        <v>2011</v>
      </c>
      <c r="C6" s="125">
        <v>29.036952066815473</v>
      </c>
      <c r="D6" s="51">
        <v>44.878281953706853</v>
      </c>
      <c r="E6" s="20">
        <v>65.400000000000006</v>
      </c>
      <c r="F6" s="51">
        <v>13.408628586749309</v>
      </c>
    </row>
    <row r="7" spans="1:6" x14ac:dyDescent="0.35">
      <c r="A7" s="9"/>
      <c r="B7" s="22">
        <v>2012</v>
      </c>
      <c r="C7" s="125">
        <v>28.720156507682052</v>
      </c>
      <c r="D7" s="51">
        <v>47.818321795239292</v>
      </c>
      <c r="E7" s="20">
        <v>66.8</v>
      </c>
      <c r="F7" s="51">
        <v>12.104124682851422</v>
      </c>
    </row>
    <row r="8" spans="1:6" x14ac:dyDescent="0.35">
      <c r="A8" s="9"/>
      <c r="B8" s="22">
        <v>2013</v>
      </c>
      <c r="C8" s="125">
        <v>24.040671394952057</v>
      </c>
      <c r="D8" s="51">
        <v>53.127782299174783</v>
      </c>
      <c r="E8" s="20">
        <v>50.3</v>
      </c>
      <c r="F8" s="51">
        <v>11.657310471904109</v>
      </c>
    </row>
    <row r="9" spans="1:6" x14ac:dyDescent="0.35">
      <c r="A9" s="9"/>
      <c r="B9" s="22">
        <v>2014</v>
      </c>
      <c r="C9" s="125">
        <v>21.030908437450833</v>
      </c>
      <c r="D9" s="51">
        <v>58.778098663622821</v>
      </c>
      <c r="E9" s="20">
        <v>51.5</v>
      </c>
      <c r="F9" s="51">
        <v>14.550942828570395</v>
      </c>
    </row>
    <row r="10" spans="1:6" x14ac:dyDescent="0.35">
      <c r="A10" s="9"/>
      <c r="B10" s="22">
        <v>2015</v>
      </c>
      <c r="C10" s="125">
        <v>27.47864263873084</v>
      </c>
      <c r="D10" s="51">
        <v>46.627317868434837</v>
      </c>
      <c r="E10" s="20">
        <v>46.7</v>
      </c>
      <c r="F10" s="51">
        <v>16.526818882241411</v>
      </c>
    </row>
    <row r="11" spans="1:6" x14ac:dyDescent="0.35">
      <c r="A11" s="9"/>
      <c r="B11" s="22">
        <v>2016</v>
      </c>
      <c r="C11" s="125">
        <v>31.459498600176115</v>
      </c>
      <c r="D11" s="51">
        <v>41.894808364854633</v>
      </c>
      <c r="E11" s="20">
        <v>43.1</v>
      </c>
      <c r="F11" s="51">
        <v>23.082855593229535</v>
      </c>
    </row>
    <row r="12" spans="1:6" x14ac:dyDescent="0.35">
      <c r="A12" s="9"/>
      <c r="B12" s="22">
        <v>2017</v>
      </c>
      <c r="C12" s="125">
        <v>21.2</v>
      </c>
      <c r="D12" s="51">
        <v>45.8</v>
      </c>
      <c r="E12" s="20">
        <v>38.299999999999997</v>
      </c>
      <c r="F12" s="51">
        <v>28.3</v>
      </c>
    </row>
    <row r="13" spans="1:6" x14ac:dyDescent="0.35">
      <c r="A13" s="9"/>
      <c r="B13" s="22">
        <v>2018</v>
      </c>
      <c r="C13" s="125">
        <v>21.177044810242801</v>
      </c>
      <c r="D13" s="51">
        <v>44.875787190285493</v>
      </c>
      <c r="E13" s="20">
        <v>40.295500590445677</v>
      </c>
      <c r="F13" s="51">
        <v>28.137571587126725</v>
      </c>
    </row>
    <row r="14" spans="1:6" x14ac:dyDescent="0.35">
      <c r="A14" s="9"/>
      <c r="B14" s="22">
        <v>2019</v>
      </c>
      <c r="C14" s="125">
        <v>25.792333444605621</v>
      </c>
      <c r="D14" s="51">
        <v>45.626678287428192</v>
      </c>
      <c r="E14" s="20">
        <v>40.936280043831928</v>
      </c>
      <c r="F14" s="51">
        <v>25.485508983187792</v>
      </c>
    </row>
    <row r="15" spans="1:6" ht="15" thickBot="1" x14ac:dyDescent="0.4">
      <c r="A15" s="9"/>
      <c r="B15" s="22">
        <v>2020</v>
      </c>
      <c r="C15" s="125">
        <v>24.665990874642528</v>
      </c>
      <c r="D15" s="51">
        <v>46.867929962918879</v>
      </c>
      <c r="E15" s="20">
        <v>43.200180029267308</v>
      </c>
      <c r="F15" s="51">
        <v>25.875667526871315</v>
      </c>
    </row>
    <row r="16" spans="1:6" ht="16" thickBot="1" x14ac:dyDescent="0.4">
      <c r="B16" s="80" t="s">
        <v>13</v>
      </c>
      <c r="C16" s="170">
        <v>23.782391091882641</v>
      </c>
      <c r="D16" s="54">
        <v>46.342079710993836</v>
      </c>
      <c r="E16" s="98"/>
      <c r="F16" s="99"/>
    </row>
    <row r="17" spans="2:6" ht="24.75" customHeight="1" x14ac:dyDescent="0.35">
      <c r="B17" s="298" t="s">
        <v>133</v>
      </c>
      <c r="C17" s="298"/>
      <c r="D17" s="298"/>
      <c r="E17" s="298"/>
      <c r="F17" s="298"/>
    </row>
    <row r="18" spans="2:6" ht="24.75" customHeight="1" x14ac:dyDescent="0.35">
      <c r="B18" s="299"/>
      <c r="C18" s="299"/>
      <c r="D18" s="299"/>
      <c r="E18" s="299"/>
      <c r="F18" s="299"/>
    </row>
    <row r="19" spans="2:6" x14ac:dyDescent="0.35">
      <c r="B19" s="299"/>
      <c r="C19" s="299"/>
      <c r="D19" s="299"/>
      <c r="E19" s="299"/>
      <c r="F19" s="299"/>
    </row>
    <row r="20" spans="2:6" x14ac:dyDescent="0.35">
      <c r="B20" s="299"/>
      <c r="C20" s="299"/>
      <c r="D20" s="299"/>
      <c r="E20" s="299"/>
      <c r="F20" s="299"/>
    </row>
    <row r="26" spans="2:6" x14ac:dyDescent="0.35">
      <c r="C26" s="94"/>
      <c r="D26" s="94"/>
      <c r="E26" s="94"/>
      <c r="F26" s="94"/>
    </row>
    <row r="27" spans="2:6" x14ac:dyDescent="0.35">
      <c r="C27" s="94"/>
      <c r="D27" s="94"/>
      <c r="E27" s="94"/>
      <c r="F27" s="94"/>
    </row>
    <row r="28" spans="2:6" x14ac:dyDescent="0.35">
      <c r="C28" s="94"/>
      <c r="D28" s="94"/>
      <c r="E28" s="94"/>
      <c r="F28" s="94"/>
    </row>
    <row r="29" spans="2:6" x14ac:dyDescent="0.35">
      <c r="C29" s="94"/>
      <c r="D29" s="94"/>
      <c r="E29" s="94"/>
      <c r="F29" s="94"/>
    </row>
    <row r="30" spans="2:6" x14ac:dyDescent="0.35">
      <c r="C30" s="94"/>
      <c r="D30" s="94"/>
      <c r="E30" s="94"/>
      <c r="F30" s="94"/>
    </row>
    <row r="31" spans="2:6" x14ac:dyDescent="0.35">
      <c r="C31" s="94"/>
      <c r="D31" s="94"/>
      <c r="E31" s="94"/>
      <c r="F31" s="94"/>
    </row>
    <row r="32" spans="2:6" x14ac:dyDescent="0.35">
      <c r="C32" s="94"/>
      <c r="D32" s="94"/>
      <c r="E32" s="94"/>
      <c r="F32" s="94"/>
    </row>
  </sheetData>
  <mergeCells count="4">
    <mergeCell ref="B17:F20"/>
    <mergeCell ref="B3:B5"/>
    <mergeCell ref="C3:D3"/>
    <mergeCell ref="E3:F3"/>
  </mergeCells>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G41"/>
  <sheetViews>
    <sheetView zoomScale="90" zoomScaleNormal="90" workbookViewId="0"/>
  </sheetViews>
  <sheetFormatPr defaultRowHeight="14.5" x14ac:dyDescent="0.35"/>
  <cols>
    <col min="2" max="6" width="19.1796875" customWidth="1"/>
    <col min="7" max="7" width="12" customWidth="1"/>
    <col min="8" max="8" width="13.453125" customWidth="1"/>
  </cols>
  <sheetData>
    <row r="1" spans="2:6" s="2" customFormat="1" ht="22.5" customHeight="1" x14ac:dyDescent="0.35">
      <c r="B1" s="258" t="s">
        <v>104</v>
      </c>
      <c r="C1" s="258"/>
      <c r="D1" s="258"/>
      <c r="E1" s="258"/>
      <c r="F1" s="258"/>
    </row>
    <row r="2" spans="2:6" ht="16" thickBot="1" x14ac:dyDescent="0.4">
      <c r="B2" s="34" t="s">
        <v>44</v>
      </c>
      <c r="C2" s="25"/>
      <c r="D2" s="32"/>
      <c r="E2" s="25"/>
      <c r="F2" s="25"/>
    </row>
    <row r="3" spans="2:6" ht="24" customHeight="1" thickBot="1" x14ac:dyDescent="0.4">
      <c r="B3" s="254" t="s">
        <v>39</v>
      </c>
      <c r="C3" s="300" t="s">
        <v>15</v>
      </c>
      <c r="D3" s="301"/>
      <c r="E3" s="302" t="s">
        <v>45</v>
      </c>
      <c r="F3" s="301"/>
    </row>
    <row r="4" spans="2:6" ht="33.75" customHeight="1" thickBot="1" x14ac:dyDescent="0.4">
      <c r="B4" s="256"/>
      <c r="C4" s="52" t="s">
        <v>120</v>
      </c>
      <c r="D4" s="24" t="s">
        <v>71</v>
      </c>
      <c r="E4" s="23" t="s">
        <v>120</v>
      </c>
      <c r="F4" s="24" t="s">
        <v>71</v>
      </c>
    </row>
    <row r="5" spans="2:6" x14ac:dyDescent="0.35">
      <c r="B5" s="22">
        <v>2006</v>
      </c>
      <c r="C5" s="120">
        <v>33.6</v>
      </c>
      <c r="D5" s="87">
        <v>66.400000000000006</v>
      </c>
      <c r="E5" s="27">
        <v>28.2</v>
      </c>
      <c r="F5" s="87">
        <v>71.8</v>
      </c>
    </row>
    <row r="6" spans="2:6" x14ac:dyDescent="0.35">
      <c r="B6" s="22">
        <v>2007</v>
      </c>
      <c r="C6" s="120">
        <v>30.8</v>
      </c>
      <c r="D6" s="87">
        <v>69.2</v>
      </c>
      <c r="E6" s="27">
        <v>28.9</v>
      </c>
      <c r="F6" s="87">
        <v>71.099999999999994</v>
      </c>
    </row>
    <row r="7" spans="2:6" x14ac:dyDescent="0.35">
      <c r="B7" s="22">
        <v>2008</v>
      </c>
      <c r="C7" s="120">
        <v>41.8</v>
      </c>
      <c r="D7" s="87">
        <v>58.2</v>
      </c>
      <c r="E7" s="27">
        <v>32.1</v>
      </c>
      <c r="F7" s="87">
        <v>67.900000000000006</v>
      </c>
    </row>
    <row r="8" spans="2:6" x14ac:dyDescent="0.35">
      <c r="B8" s="22">
        <v>2009</v>
      </c>
      <c r="C8" s="120">
        <v>44.2</v>
      </c>
      <c r="D8" s="87">
        <v>55.8</v>
      </c>
      <c r="E8" s="27">
        <v>33.6</v>
      </c>
      <c r="F8" s="87">
        <v>66.400000000000006</v>
      </c>
    </row>
    <row r="9" spans="2:6" x14ac:dyDescent="0.35">
      <c r="B9" s="22">
        <v>2010</v>
      </c>
      <c r="C9" s="120">
        <v>38.5</v>
      </c>
      <c r="D9" s="87">
        <v>61.5</v>
      </c>
      <c r="E9" s="27">
        <v>35.6</v>
      </c>
      <c r="F9" s="87">
        <v>64.400000000000006</v>
      </c>
    </row>
    <row r="10" spans="2:6" x14ac:dyDescent="0.35">
      <c r="B10" s="22">
        <v>2011</v>
      </c>
      <c r="C10" s="12">
        <v>42.5</v>
      </c>
      <c r="D10" s="87">
        <v>57.5</v>
      </c>
      <c r="E10" s="6">
        <v>38.4</v>
      </c>
      <c r="F10" s="87">
        <v>61.6</v>
      </c>
    </row>
    <row r="11" spans="2:6" x14ac:dyDescent="0.35">
      <c r="B11" s="22">
        <v>2012</v>
      </c>
      <c r="C11" s="12">
        <v>41.6</v>
      </c>
      <c r="D11" s="87">
        <v>58.4</v>
      </c>
      <c r="E11" s="6">
        <v>40.200000000000003</v>
      </c>
      <c r="F11" s="87">
        <v>59.8</v>
      </c>
    </row>
    <row r="12" spans="2:6" x14ac:dyDescent="0.35">
      <c r="B12" s="22">
        <v>2013</v>
      </c>
      <c r="C12" s="12">
        <v>39.799999999999997</v>
      </c>
      <c r="D12" s="87">
        <v>60.2</v>
      </c>
      <c r="E12" s="6">
        <v>41.9</v>
      </c>
      <c r="F12" s="87">
        <v>58.1</v>
      </c>
    </row>
    <row r="13" spans="2:6" x14ac:dyDescent="0.35">
      <c r="B13" s="22">
        <v>2014</v>
      </c>
      <c r="C13" s="12">
        <v>40.200000000000003</v>
      </c>
      <c r="D13" s="87">
        <v>59.8</v>
      </c>
      <c r="E13" s="6">
        <v>44.5</v>
      </c>
      <c r="F13" s="87">
        <v>55.5</v>
      </c>
    </row>
    <row r="14" spans="2:6" x14ac:dyDescent="0.35">
      <c r="B14" s="22">
        <v>2015</v>
      </c>
      <c r="C14" s="132">
        <v>39.379996982953692</v>
      </c>
      <c r="D14" s="51">
        <v>60.627545632825466</v>
      </c>
      <c r="E14" s="6">
        <v>46.7</v>
      </c>
      <c r="F14" s="87">
        <v>53.3</v>
      </c>
    </row>
    <row r="15" spans="2:6" x14ac:dyDescent="0.35">
      <c r="B15" s="22">
        <v>2016</v>
      </c>
      <c r="C15" s="132">
        <v>46.535423647678314</v>
      </c>
      <c r="D15" s="51">
        <v>53.470560076591667</v>
      </c>
      <c r="E15" s="12">
        <v>48.8</v>
      </c>
      <c r="F15" s="87">
        <v>51.2</v>
      </c>
    </row>
    <row r="16" spans="2:6" x14ac:dyDescent="0.35">
      <c r="B16" s="22">
        <v>2017</v>
      </c>
      <c r="C16" s="132">
        <v>53.386326406929065</v>
      </c>
      <c r="D16" s="51">
        <v>46.613673593070942</v>
      </c>
      <c r="E16" s="12">
        <v>52.7</v>
      </c>
      <c r="F16" s="87">
        <v>47.3</v>
      </c>
    </row>
    <row r="17" spans="2:7" x14ac:dyDescent="0.35">
      <c r="B17" s="22">
        <v>2018</v>
      </c>
      <c r="C17" s="132">
        <v>68.434125545573465</v>
      </c>
      <c r="D17" s="51">
        <v>31.565874454426524</v>
      </c>
      <c r="E17" s="125">
        <v>55.890622520784994</v>
      </c>
      <c r="F17" s="51">
        <v>44.109377479214999</v>
      </c>
    </row>
    <row r="18" spans="2:7" x14ac:dyDescent="0.35">
      <c r="B18" s="22">
        <v>2019</v>
      </c>
      <c r="C18" s="132">
        <v>72.994218857766185</v>
      </c>
      <c r="D18" s="51">
        <v>27.005781142233808</v>
      </c>
      <c r="E18" s="125">
        <v>55.455605272972896</v>
      </c>
      <c r="F18" s="51">
        <v>44.544394727027104</v>
      </c>
    </row>
    <row r="19" spans="2:7" ht="15" thickBot="1" x14ac:dyDescent="0.4">
      <c r="B19" s="213">
        <v>2020</v>
      </c>
      <c r="C19" s="224">
        <v>67.254230153772298</v>
      </c>
      <c r="D19" s="225">
        <v>32.745769846227709</v>
      </c>
      <c r="E19" s="224">
        <v>50.665376322637513</v>
      </c>
      <c r="F19" s="230">
        <v>49.334623677362487</v>
      </c>
    </row>
    <row r="20" spans="2:7" ht="16" thickBot="1" x14ac:dyDescent="0.4">
      <c r="B20" s="86" t="s">
        <v>13</v>
      </c>
      <c r="C20" s="152">
        <v>56.245252660287434</v>
      </c>
      <c r="D20" s="189">
        <v>43.754747339712566</v>
      </c>
      <c r="E20" s="88"/>
      <c r="F20" s="89"/>
    </row>
    <row r="21" spans="2:7" x14ac:dyDescent="0.35">
      <c r="B21" s="160" t="s">
        <v>54</v>
      </c>
      <c r="F21" s="153"/>
    </row>
    <row r="22" spans="2:7" x14ac:dyDescent="0.35">
      <c r="G22" s="151"/>
    </row>
    <row r="30" spans="2:7" x14ac:dyDescent="0.35">
      <c r="C30" s="96"/>
      <c r="D30" s="96"/>
      <c r="E30" s="96"/>
      <c r="F30" s="96"/>
    </row>
    <row r="31" spans="2:7" x14ac:dyDescent="0.35">
      <c r="C31" s="96"/>
      <c r="D31" s="96"/>
      <c r="E31" s="96"/>
      <c r="F31" s="96"/>
    </row>
    <row r="32" spans="2:7" ht="15" customHeight="1"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sheetData>
  <mergeCells count="4">
    <mergeCell ref="B3:B4"/>
    <mergeCell ref="C3:D3"/>
    <mergeCell ref="E3:F3"/>
    <mergeCell ref="B1:F1"/>
  </mergeCells>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F41"/>
  <sheetViews>
    <sheetView zoomScale="90" zoomScaleNormal="90" workbookViewId="0"/>
  </sheetViews>
  <sheetFormatPr defaultRowHeight="14.5" x14ac:dyDescent="0.35"/>
  <cols>
    <col min="2" max="6" width="19.1796875" customWidth="1"/>
    <col min="7" max="9" width="12" customWidth="1"/>
    <col min="10" max="10" width="19.7265625" customWidth="1"/>
  </cols>
  <sheetData>
    <row r="1" spans="2:6" ht="22.5" customHeight="1" x14ac:dyDescent="0.35">
      <c r="B1" s="258" t="s">
        <v>103</v>
      </c>
      <c r="C1" s="258"/>
      <c r="D1" s="258"/>
      <c r="E1" s="258"/>
      <c r="F1" s="258"/>
    </row>
    <row r="2" spans="2:6" ht="16" thickBot="1" x14ac:dyDescent="0.4">
      <c r="B2" s="34" t="s">
        <v>44</v>
      </c>
      <c r="C2" s="25"/>
      <c r="D2" s="32"/>
      <c r="E2" s="25"/>
      <c r="F2" s="25"/>
    </row>
    <row r="3" spans="2:6" ht="24" customHeight="1" thickBot="1" x14ac:dyDescent="0.4">
      <c r="B3" s="254" t="s">
        <v>39</v>
      </c>
      <c r="C3" s="300" t="s">
        <v>15</v>
      </c>
      <c r="D3" s="301"/>
      <c r="E3" s="302" t="s">
        <v>45</v>
      </c>
      <c r="F3" s="301"/>
    </row>
    <row r="4" spans="2:6" ht="18" customHeight="1" thickBot="1" x14ac:dyDescent="0.4">
      <c r="B4" s="256"/>
      <c r="C4" s="52" t="s">
        <v>46</v>
      </c>
      <c r="D4" s="24" t="s">
        <v>47</v>
      </c>
      <c r="E4" s="23" t="s">
        <v>46</v>
      </c>
      <c r="F4" s="24" t="s">
        <v>47</v>
      </c>
    </row>
    <row r="5" spans="2:6" x14ac:dyDescent="0.35">
      <c r="B5" s="22">
        <v>2006</v>
      </c>
      <c r="C5" s="120">
        <v>27.5</v>
      </c>
      <c r="D5" s="87">
        <v>72.5</v>
      </c>
      <c r="E5" s="231">
        <v>18.7</v>
      </c>
      <c r="F5" s="51">
        <v>81.3</v>
      </c>
    </row>
    <row r="6" spans="2:6" x14ac:dyDescent="0.35">
      <c r="B6" s="22">
        <v>2007</v>
      </c>
      <c r="C6" s="120">
        <v>25.5</v>
      </c>
      <c r="D6" s="87">
        <v>74.5</v>
      </c>
      <c r="E6" s="231">
        <v>19.3</v>
      </c>
      <c r="F6" s="51">
        <v>80.7</v>
      </c>
    </row>
    <row r="7" spans="2:6" x14ac:dyDescent="0.35">
      <c r="B7" s="22">
        <v>2008</v>
      </c>
      <c r="C7" s="120">
        <v>23.6</v>
      </c>
      <c r="D7" s="87">
        <v>76.400000000000006</v>
      </c>
      <c r="E7" s="231">
        <v>19.5</v>
      </c>
      <c r="F7" s="51">
        <v>80.5</v>
      </c>
    </row>
    <row r="8" spans="2:6" x14ac:dyDescent="0.35">
      <c r="B8" s="22">
        <v>2009</v>
      </c>
      <c r="C8" s="120">
        <v>24.8</v>
      </c>
      <c r="D8" s="87">
        <v>75.2</v>
      </c>
      <c r="E8" s="231">
        <v>18.8</v>
      </c>
      <c r="F8" s="51">
        <v>81.2</v>
      </c>
    </row>
    <row r="9" spans="2:6" x14ac:dyDescent="0.35">
      <c r="B9" s="22">
        <v>2010</v>
      </c>
      <c r="C9" s="120">
        <v>23</v>
      </c>
      <c r="D9" s="87">
        <v>77</v>
      </c>
      <c r="E9" s="231">
        <v>18.7</v>
      </c>
      <c r="F9" s="51">
        <v>81.3</v>
      </c>
    </row>
    <row r="10" spans="2:6" x14ac:dyDescent="0.35">
      <c r="B10" s="22">
        <v>2011</v>
      </c>
      <c r="C10" s="12">
        <v>18.600000000000001</v>
      </c>
      <c r="D10" s="87">
        <v>81.400000000000006</v>
      </c>
      <c r="E10" s="20">
        <v>18.8</v>
      </c>
      <c r="F10" s="51">
        <v>81.2</v>
      </c>
    </row>
    <row r="11" spans="2:6" x14ac:dyDescent="0.35">
      <c r="B11" s="22">
        <v>2012</v>
      </c>
      <c r="C11" s="12">
        <v>22.3</v>
      </c>
      <c r="D11" s="87">
        <v>77.7</v>
      </c>
      <c r="E11" s="20">
        <v>18.5</v>
      </c>
      <c r="F11" s="51">
        <v>81.5</v>
      </c>
    </row>
    <row r="12" spans="2:6" x14ac:dyDescent="0.35">
      <c r="B12" s="22">
        <v>2013</v>
      </c>
      <c r="C12" s="12">
        <v>22.6</v>
      </c>
      <c r="D12" s="87">
        <v>77.400000000000006</v>
      </c>
      <c r="E12" s="20">
        <v>17.3</v>
      </c>
      <c r="F12" s="51">
        <v>82.7</v>
      </c>
    </row>
    <row r="13" spans="2:6" x14ac:dyDescent="0.35">
      <c r="B13" s="22">
        <v>2014</v>
      </c>
      <c r="C13" s="12">
        <v>27.6</v>
      </c>
      <c r="D13" s="87">
        <v>72.400000000000006</v>
      </c>
      <c r="E13" s="20">
        <v>15.5</v>
      </c>
      <c r="F13" s="51">
        <v>84.5</v>
      </c>
    </row>
    <row r="14" spans="2:6" x14ac:dyDescent="0.35">
      <c r="B14" s="22">
        <v>2015</v>
      </c>
      <c r="C14" s="132">
        <v>22.89938150550611</v>
      </c>
      <c r="D14" s="205">
        <v>77.100618494493887</v>
      </c>
      <c r="E14" s="20">
        <v>15.3</v>
      </c>
      <c r="F14" s="51">
        <v>84.7</v>
      </c>
    </row>
    <row r="15" spans="2:6" x14ac:dyDescent="0.35">
      <c r="B15" s="22">
        <v>2016</v>
      </c>
      <c r="C15" s="132">
        <v>22.235519387266635</v>
      </c>
      <c r="D15" s="205">
        <v>77.764480612733365</v>
      </c>
      <c r="E15" s="20">
        <v>15.2</v>
      </c>
      <c r="F15" s="51">
        <v>84.8</v>
      </c>
    </row>
    <row r="16" spans="2:6" x14ac:dyDescent="0.35">
      <c r="B16" s="22">
        <v>2017</v>
      </c>
      <c r="C16" s="132">
        <v>13.802525981709396</v>
      </c>
      <c r="D16" s="205">
        <v>86.197474018290606</v>
      </c>
      <c r="E16" s="20">
        <v>17.399999999999999</v>
      </c>
      <c r="F16" s="51">
        <v>82.6</v>
      </c>
    </row>
    <row r="17" spans="2:6" x14ac:dyDescent="0.35">
      <c r="B17" s="22">
        <v>2018</v>
      </c>
      <c r="C17" s="132">
        <v>16.904543457892931</v>
      </c>
      <c r="D17" s="205">
        <v>83.095456542107058</v>
      </c>
      <c r="E17" s="20">
        <v>18.913061651619625</v>
      </c>
      <c r="F17" s="51">
        <v>81.086938348380372</v>
      </c>
    </row>
    <row r="18" spans="2:6" x14ac:dyDescent="0.35">
      <c r="B18" s="22">
        <v>2019</v>
      </c>
      <c r="C18" s="132">
        <v>31.778424225930397</v>
      </c>
      <c r="D18" s="205">
        <v>68.221575774069606</v>
      </c>
      <c r="E18" s="20">
        <v>15.181856111032751</v>
      </c>
      <c r="F18" s="51">
        <v>84.818143888967242</v>
      </c>
    </row>
    <row r="19" spans="2:6" ht="15" thickBot="1" x14ac:dyDescent="0.4">
      <c r="B19" s="213">
        <v>2020</v>
      </c>
      <c r="C19" s="224">
        <v>13.542288638093277</v>
      </c>
      <c r="D19" s="225">
        <v>86.457711361906718</v>
      </c>
      <c r="E19" s="21">
        <v>17.094347121149291</v>
      </c>
      <c r="F19" s="232">
        <v>82.905652878850717</v>
      </c>
    </row>
    <row r="20" spans="2:6" ht="16" thickBot="1" x14ac:dyDescent="0.4">
      <c r="B20" s="86" t="s">
        <v>13</v>
      </c>
      <c r="C20" s="124">
        <v>20.432153958397315</v>
      </c>
      <c r="D20" s="207">
        <v>79.567846041602678</v>
      </c>
      <c r="E20" s="88"/>
      <c r="F20" s="89"/>
    </row>
    <row r="21" spans="2:6" x14ac:dyDescent="0.35">
      <c r="B21" s="160" t="s">
        <v>54</v>
      </c>
    </row>
    <row r="30" spans="2:6" x14ac:dyDescent="0.35">
      <c r="C30" s="96"/>
      <c r="D30" s="96"/>
      <c r="E30" s="96"/>
      <c r="F30" s="96"/>
    </row>
    <row r="31" spans="2:6" x14ac:dyDescent="0.35">
      <c r="C31" s="96"/>
      <c r="D31" s="96"/>
      <c r="E31" s="96"/>
      <c r="F31" s="96"/>
    </row>
    <row r="32" spans="2:6"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sheetData>
  <mergeCells count="4">
    <mergeCell ref="C3:D3"/>
    <mergeCell ref="E3:F3"/>
    <mergeCell ref="B3:B4"/>
    <mergeCell ref="B1:F1"/>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2123-69A4-4E47-9A48-B77CA9719E62}">
  <dimension ref="A1:G16"/>
  <sheetViews>
    <sheetView tabSelected="1" workbookViewId="0">
      <selection activeCell="A17" sqref="A17:XFD17"/>
    </sheetView>
  </sheetViews>
  <sheetFormatPr defaultRowHeight="14.5" x14ac:dyDescent="0.35"/>
  <cols>
    <col min="1" max="1" width="7.90625" bestFit="1" customWidth="1"/>
    <col min="4" max="4" width="8.453125" bestFit="1" customWidth="1"/>
    <col min="5" max="5" width="8.36328125" bestFit="1" customWidth="1"/>
  </cols>
  <sheetData>
    <row r="1" spans="1:7" ht="29.5" thickBot="1" x14ac:dyDescent="0.4">
      <c r="A1" s="113" t="s">
        <v>143</v>
      </c>
      <c r="B1" s="109" t="s">
        <v>145</v>
      </c>
      <c r="C1" s="110" t="s">
        <v>146</v>
      </c>
      <c r="D1" s="109" t="s">
        <v>83</v>
      </c>
      <c r="E1" s="110" t="s">
        <v>144</v>
      </c>
      <c r="F1" s="109" t="s">
        <v>147</v>
      </c>
      <c r="G1" s="110" t="s">
        <v>148</v>
      </c>
    </row>
    <row r="2" spans="1:7" x14ac:dyDescent="0.35">
      <c r="A2" s="114">
        <v>2006</v>
      </c>
      <c r="B2" s="107">
        <v>236068123</v>
      </c>
      <c r="C2" s="108">
        <v>0.30227427193415324</v>
      </c>
      <c r="D2" s="107">
        <v>8803040402</v>
      </c>
      <c r="E2" s="108">
        <v>0.48449569775839807</v>
      </c>
      <c r="F2" s="107">
        <v>9039108525</v>
      </c>
      <c r="G2" s="108">
        <v>0.47973674726612997</v>
      </c>
    </row>
    <row r="3" spans="1:7" x14ac:dyDescent="0.35">
      <c r="A3" s="114">
        <v>2007</v>
      </c>
      <c r="B3" s="107">
        <v>1298764521</v>
      </c>
      <c r="C3" s="108">
        <v>0.22068757843792428</v>
      </c>
      <c r="D3" s="107">
        <v>7442770518</v>
      </c>
      <c r="E3" s="108">
        <v>0.5013784312362739</v>
      </c>
      <c r="F3" s="107">
        <v>8741535039</v>
      </c>
      <c r="G3" s="108">
        <v>0.45967507829456516</v>
      </c>
    </row>
    <row r="4" spans="1:7" x14ac:dyDescent="0.35">
      <c r="A4" s="114">
        <v>2008</v>
      </c>
      <c r="B4" s="107">
        <v>354965552</v>
      </c>
      <c r="C4" s="108">
        <v>0.37444579549835644</v>
      </c>
      <c r="D4" s="107">
        <v>6225493473</v>
      </c>
      <c r="E4" s="108">
        <v>0.44765824020096834</v>
      </c>
      <c r="F4" s="107">
        <v>6580459025</v>
      </c>
      <c r="G4" s="108">
        <v>0.44370898745911547</v>
      </c>
    </row>
    <row r="5" spans="1:7" x14ac:dyDescent="0.35">
      <c r="A5" s="114">
        <v>2009</v>
      </c>
      <c r="B5" s="107">
        <v>216283928</v>
      </c>
      <c r="C5" s="108">
        <v>0.28905616049994265</v>
      </c>
      <c r="D5" s="107">
        <v>5892617853</v>
      </c>
      <c r="E5" s="108">
        <v>0.50011913027749477</v>
      </c>
      <c r="F5" s="107">
        <v>6108901781</v>
      </c>
      <c r="G5" s="108">
        <v>0.49264650593430848</v>
      </c>
    </row>
    <row r="6" spans="1:7" x14ac:dyDescent="0.35">
      <c r="A6" s="114">
        <v>2010</v>
      </c>
      <c r="B6" s="107">
        <v>212601734</v>
      </c>
      <c r="C6" s="108">
        <v>0.26715557148368846</v>
      </c>
      <c r="D6" s="107">
        <v>6454267206</v>
      </c>
      <c r="E6" s="108">
        <v>0.49343478017336601</v>
      </c>
      <c r="F6" s="107">
        <v>6666868940</v>
      </c>
      <c r="G6" s="108">
        <v>0.48621889629016313</v>
      </c>
    </row>
    <row r="7" spans="1:7" x14ac:dyDescent="0.35">
      <c r="A7" s="114">
        <v>2011</v>
      </c>
      <c r="B7" s="107">
        <v>276187901</v>
      </c>
      <c r="C7" s="108">
        <v>0.23314946852274565</v>
      </c>
      <c r="D7" s="107">
        <v>8441794414</v>
      </c>
      <c r="E7" s="108">
        <v>0.46130599814811601</v>
      </c>
      <c r="F7" s="107">
        <v>8717982315</v>
      </c>
      <c r="G7" s="108">
        <v>0.45407794115742278</v>
      </c>
    </row>
    <row r="8" spans="1:7" x14ac:dyDescent="0.35">
      <c r="A8" s="114">
        <v>2012</v>
      </c>
      <c r="B8" s="107">
        <v>1265786059</v>
      </c>
      <c r="C8" s="108">
        <v>0.29830151403232452</v>
      </c>
      <c r="D8" s="107">
        <v>6206683948</v>
      </c>
      <c r="E8" s="108">
        <v>0.52967813481762527</v>
      </c>
      <c r="F8" s="107">
        <v>7472470007</v>
      </c>
      <c r="G8" s="108">
        <v>0.49048449460304988</v>
      </c>
    </row>
    <row r="9" spans="1:7" x14ac:dyDescent="0.35">
      <c r="A9" s="114">
        <v>2013</v>
      </c>
      <c r="B9" s="107">
        <v>454084164</v>
      </c>
      <c r="C9" s="108">
        <v>0.23823038659070131</v>
      </c>
      <c r="D9" s="107">
        <v>7228959124</v>
      </c>
      <c r="E9" s="108">
        <v>0.46899052250971834</v>
      </c>
      <c r="F9" s="107">
        <v>7683043288</v>
      </c>
      <c r="G9" s="108">
        <v>0.45535210873597648</v>
      </c>
    </row>
    <row r="10" spans="1:7" x14ac:dyDescent="0.35">
      <c r="A10" s="114">
        <v>2014</v>
      </c>
      <c r="B10" s="107">
        <v>4149678117</v>
      </c>
      <c r="C10" s="108">
        <v>0.22431414198193633</v>
      </c>
      <c r="D10" s="107">
        <v>9462846090</v>
      </c>
      <c r="E10" s="108">
        <v>0.39038161830029861</v>
      </c>
      <c r="F10" s="107">
        <v>13612524207</v>
      </c>
      <c r="G10" s="108">
        <v>0.3397571667331637</v>
      </c>
    </row>
    <row r="11" spans="1:7" x14ac:dyDescent="0.35">
      <c r="A11" s="114">
        <v>2015</v>
      </c>
      <c r="B11" s="107">
        <v>5100781018</v>
      </c>
      <c r="C11" s="108">
        <v>0.20274932290179268</v>
      </c>
      <c r="D11" s="107">
        <v>8157372643</v>
      </c>
      <c r="E11" s="108">
        <v>0.4493145870875398</v>
      </c>
      <c r="F11" s="107">
        <v>13258153661</v>
      </c>
      <c r="G11" s="108">
        <v>0.35445406190322415</v>
      </c>
    </row>
    <row r="12" spans="1:7" x14ac:dyDescent="0.35">
      <c r="A12" s="114">
        <v>2016</v>
      </c>
      <c r="B12" s="107">
        <v>7557258123</v>
      </c>
      <c r="C12" s="108">
        <v>0.23478547675193198</v>
      </c>
      <c r="D12" s="107">
        <v>9154968848</v>
      </c>
      <c r="E12" s="108">
        <v>0.43523465800981925</v>
      </c>
      <c r="F12" s="107">
        <v>16712226971</v>
      </c>
      <c r="G12" s="108">
        <v>0.34459166914074091</v>
      </c>
    </row>
    <row r="13" spans="1:7" x14ac:dyDescent="0.35">
      <c r="A13" s="114">
        <v>2017</v>
      </c>
      <c r="B13" s="107">
        <v>33010733708</v>
      </c>
      <c r="C13" s="108">
        <v>0.26096954166716974</v>
      </c>
      <c r="D13" s="107">
        <v>10348998626</v>
      </c>
      <c r="E13" s="108">
        <v>0.44271322435544724</v>
      </c>
      <c r="F13" s="107">
        <v>43359732334</v>
      </c>
      <c r="G13" s="108">
        <v>0.30434769511002102</v>
      </c>
    </row>
    <row r="14" spans="1:7" x14ac:dyDescent="0.35">
      <c r="A14" s="114">
        <v>2018</v>
      </c>
      <c r="B14" s="107">
        <v>67222799218</v>
      </c>
      <c r="C14" s="108">
        <v>0.3044237786560301</v>
      </c>
      <c r="D14" s="107">
        <v>10794203636</v>
      </c>
      <c r="E14" s="108">
        <v>0.45851203507695543</v>
      </c>
      <c r="F14" s="107">
        <v>78017002854</v>
      </c>
      <c r="G14" s="108">
        <v>0.32574297776492522</v>
      </c>
    </row>
    <row r="15" spans="1:7" x14ac:dyDescent="0.35">
      <c r="A15" s="114">
        <v>2019</v>
      </c>
      <c r="B15" s="107">
        <v>27274696332</v>
      </c>
      <c r="C15" s="108">
        <v>0.27729589455140996</v>
      </c>
      <c r="D15" s="107">
        <v>6848646257</v>
      </c>
      <c r="E15" s="108">
        <v>0.43892310760357028</v>
      </c>
      <c r="F15" s="107">
        <v>34123342589</v>
      </c>
      <c r="G15" s="108">
        <v>0.30973490912953772</v>
      </c>
    </row>
    <row r="16" spans="1:7" x14ac:dyDescent="0.35">
      <c r="A16" s="114">
        <v>2020</v>
      </c>
      <c r="B16" s="107">
        <v>19613935792</v>
      </c>
      <c r="C16" s="108">
        <v>0.32935096842343392</v>
      </c>
      <c r="D16" s="107">
        <v>5408410427</v>
      </c>
      <c r="E16" s="108">
        <v>0.44923026039966824</v>
      </c>
      <c r="F16" s="107">
        <v>25022346219</v>
      </c>
      <c r="G16" s="108">
        <v>0.35526206433071289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K41"/>
  <sheetViews>
    <sheetView showGridLines="0" zoomScale="80" zoomScaleNormal="80" workbookViewId="0">
      <selection activeCell="B4" sqref="B4:H21"/>
    </sheetView>
  </sheetViews>
  <sheetFormatPr defaultColWidth="9.1796875" defaultRowHeight="14.5" x14ac:dyDescent="0.35"/>
  <cols>
    <col min="1" max="1" width="9.1796875" style="2"/>
    <col min="2" max="2" width="14.26953125" style="1" customWidth="1"/>
    <col min="3" max="8" width="17.54296875" style="1" customWidth="1"/>
    <col min="9" max="9" width="10.26953125" style="1" customWidth="1"/>
    <col min="10" max="16" width="10.26953125" style="2" customWidth="1"/>
    <col min="17" max="16384" width="9.1796875" style="2"/>
  </cols>
  <sheetData>
    <row r="1" spans="2:9" x14ac:dyDescent="0.35">
      <c r="B1" s="2"/>
      <c r="C1" s="2"/>
      <c r="D1" s="2"/>
      <c r="E1" s="2"/>
      <c r="F1" s="2"/>
      <c r="G1" s="2"/>
      <c r="H1" s="2"/>
      <c r="I1" s="2"/>
    </row>
    <row r="2" spans="2:9" ht="15.5" x14ac:dyDescent="0.35">
      <c r="B2" s="26" t="s">
        <v>48</v>
      </c>
      <c r="C2" s="103"/>
      <c r="D2" s="103"/>
      <c r="E2" s="103"/>
      <c r="F2" s="103"/>
      <c r="G2" s="103"/>
      <c r="H2" s="103"/>
      <c r="I2" s="2"/>
    </row>
    <row r="3" spans="2:9" ht="16" thickBot="1" x14ac:dyDescent="0.4">
      <c r="B3" s="116" t="s">
        <v>50</v>
      </c>
      <c r="C3" s="32"/>
      <c r="D3" s="32"/>
      <c r="E3" s="32"/>
      <c r="F3" s="32"/>
      <c r="G3" s="32"/>
      <c r="H3" s="32"/>
    </row>
    <row r="4" spans="2:9" ht="33.75" customHeight="1" thickBot="1" x14ac:dyDescent="0.4">
      <c r="C4" s="238" t="s">
        <v>24</v>
      </c>
      <c r="D4" s="239"/>
      <c r="E4" s="238" t="s">
        <v>25</v>
      </c>
      <c r="F4" s="239"/>
      <c r="G4" s="238" t="s">
        <v>12</v>
      </c>
      <c r="H4" s="239"/>
      <c r="I4" s="2"/>
    </row>
    <row r="5" spans="2:9" ht="29.5" thickBot="1" x14ac:dyDescent="0.4">
      <c r="B5" s="113" t="s">
        <v>85</v>
      </c>
      <c r="C5" s="109" t="s">
        <v>83</v>
      </c>
      <c r="D5" s="110" t="s">
        <v>84</v>
      </c>
      <c r="E5" s="109" t="s">
        <v>83</v>
      </c>
      <c r="F5" s="110" t="s">
        <v>84</v>
      </c>
      <c r="G5" s="109" t="s">
        <v>83</v>
      </c>
      <c r="H5" s="110" t="s">
        <v>84</v>
      </c>
      <c r="I5" s="2"/>
    </row>
    <row r="6" spans="2:9" x14ac:dyDescent="0.35">
      <c r="B6" s="114">
        <v>2006</v>
      </c>
      <c r="C6" s="107">
        <v>236068123</v>
      </c>
      <c r="D6" s="108">
        <v>0.30227427193415324</v>
      </c>
      <c r="E6" s="107">
        <v>8803040402</v>
      </c>
      <c r="F6" s="108">
        <v>0.48449569775839807</v>
      </c>
      <c r="G6" s="107">
        <v>9039108525</v>
      </c>
      <c r="H6" s="108">
        <v>0.47973674726612997</v>
      </c>
      <c r="I6" s="2"/>
    </row>
    <row r="7" spans="2:9" x14ac:dyDescent="0.35">
      <c r="B7" s="114">
        <v>2007</v>
      </c>
      <c r="C7" s="107">
        <v>1298764521</v>
      </c>
      <c r="D7" s="108">
        <v>0.22068757843792428</v>
      </c>
      <c r="E7" s="107">
        <v>7442770518</v>
      </c>
      <c r="F7" s="108">
        <v>0.5013784312362739</v>
      </c>
      <c r="G7" s="107">
        <v>8741535039</v>
      </c>
      <c r="H7" s="108">
        <v>0.45967507829456516</v>
      </c>
      <c r="I7" s="2"/>
    </row>
    <row r="8" spans="2:9" x14ac:dyDescent="0.35">
      <c r="B8" s="114">
        <v>2008</v>
      </c>
      <c r="C8" s="107">
        <v>354965552</v>
      </c>
      <c r="D8" s="108">
        <v>0.37444579549835644</v>
      </c>
      <c r="E8" s="107">
        <v>6225493473</v>
      </c>
      <c r="F8" s="108">
        <v>0.44765824020096834</v>
      </c>
      <c r="G8" s="107">
        <v>6580459025</v>
      </c>
      <c r="H8" s="108">
        <v>0.44370898745911547</v>
      </c>
      <c r="I8" s="2"/>
    </row>
    <row r="9" spans="2:9" x14ac:dyDescent="0.35">
      <c r="B9" s="114">
        <v>2009</v>
      </c>
      <c r="C9" s="107">
        <v>216283928</v>
      </c>
      <c r="D9" s="108">
        <v>0.28905616049994265</v>
      </c>
      <c r="E9" s="107">
        <v>5892617853</v>
      </c>
      <c r="F9" s="108">
        <v>0.50011913027749477</v>
      </c>
      <c r="G9" s="107">
        <v>6108901781</v>
      </c>
      <c r="H9" s="108">
        <v>0.49264650593430848</v>
      </c>
      <c r="I9" s="2"/>
    </row>
    <row r="10" spans="2:9" x14ac:dyDescent="0.35">
      <c r="B10" s="114">
        <v>2010</v>
      </c>
      <c r="C10" s="107">
        <v>212601734</v>
      </c>
      <c r="D10" s="108">
        <v>0.26715557148368846</v>
      </c>
      <c r="E10" s="107">
        <v>6454267206</v>
      </c>
      <c r="F10" s="108">
        <v>0.49343478017336601</v>
      </c>
      <c r="G10" s="107">
        <v>6666868940</v>
      </c>
      <c r="H10" s="108">
        <v>0.48621889629016313</v>
      </c>
      <c r="I10" s="2"/>
    </row>
    <row r="11" spans="2:9" x14ac:dyDescent="0.35">
      <c r="B11" s="114">
        <v>2011</v>
      </c>
      <c r="C11" s="107">
        <v>276187901</v>
      </c>
      <c r="D11" s="108">
        <v>0.23314946852274565</v>
      </c>
      <c r="E11" s="107">
        <v>8441794414</v>
      </c>
      <c r="F11" s="108">
        <v>0.46130599814811601</v>
      </c>
      <c r="G11" s="107">
        <v>8717982315</v>
      </c>
      <c r="H11" s="108">
        <v>0.45407794115742278</v>
      </c>
      <c r="I11" s="2"/>
    </row>
    <row r="12" spans="2:9" x14ac:dyDescent="0.35">
      <c r="B12" s="114">
        <v>2012</v>
      </c>
      <c r="C12" s="107">
        <v>1265786059</v>
      </c>
      <c r="D12" s="108">
        <v>0.29830151403232452</v>
      </c>
      <c r="E12" s="107">
        <v>6206683948</v>
      </c>
      <c r="F12" s="108">
        <v>0.52967813481762527</v>
      </c>
      <c r="G12" s="107">
        <v>7472470007</v>
      </c>
      <c r="H12" s="108">
        <v>0.49048449460304988</v>
      </c>
      <c r="I12" s="2"/>
    </row>
    <row r="13" spans="2:9" x14ac:dyDescent="0.35">
      <c r="B13" s="114">
        <v>2013</v>
      </c>
      <c r="C13" s="107">
        <v>454084164</v>
      </c>
      <c r="D13" s="108">
        <v>0.23823038659070131</v>
      </c>
      <c r="E13" s="107">
        <v>7228959124</v>
      </c>
      <c r="F13" s="108">
        <v>0.46899052250971834</v>
      </c>
      <c r="G13" s="107">
        <v>7683043288</v>
      </c>
      <c r="H13" s="108">
        <v>0.45535210873597648</v>
      </c>
      <c r="I13" s="2"/>
    </row>
    <row r="14" spans="2:9" x14ac:dyDescent="0.35">
      <c r="B14" s="114">
        <v>2014</v>
      </c>
      <c r="C14" s="107">
        <v>4149678117</v>
      </c>
      <c r="D14" s="108">
        <v>0.22431414198193633</v>
      </c>
      <c r="E14" s="107">
        <v>9462846090</v>
      </c>
      <c r="F14" s="108">
        <v>0.39038161830029861</v>
      </c>
      <c r="G14" s="107">
        <v>13612524207</v>
      </c>
      <c r="H14" s="108">
        <v>0.3397571667331637</v>
      </c>
      <c r="I14" s="2"/>
    </row>
    <row r="15" spans="2:9" x14ac:dyDescent="0.35">
      <c r="B15" s="114">
        <v>2015</v>
      </c>
      <c r="C15" s="107">
        <v>5100781018</v>
      </c>
      <c r="D15" s="108">
        <v>0.20274932290179268</v>
      </c>
      <c r="E15" s="107">
        <v>8157372643</v>
      </c>
      <c r="F15" s="108">
        <v>0.4493145870875398</v>
      </c>
      <c r="G15" s="107">
        <v>13258153661</v>
      </c>
      <c r="H15" s="108">
        <v>0.35445406190322415</v>
      </c>
      <c r="I15" s="2"/>
    </row>
    <row r="16" spans="2:9" x14ac:dyDescent="0.35">
      <c r="B16" s="114">
        <v>2016</v>
      </c>
      <c r="C16" s="107">
        <v>7557258123</v>
      </c>
      <c r="D16" s="108">
        <v>0.23478547675193198</v>
      </c>
      <c r="E16" s="107">
        <v>9154968848</v>
      </c>
      <c r="F16" s="108">
        <v>0.43523465800981925</v>
      </c>
      <c r="G16" s="107">
        <v>16712226971</v>
      </c>
      <c r="H16" s="108">
        <v>0.34459166914074091</v>
      </c>
      <c r="I16" s="2"/>
    </row>
    <row r="17" spans="2:11" x14ac:dyDescent="0.35">
      <c r="B17" s="114">
        <v>2017</v>
      </c>
      <c r="C17" s="107">
        <v>33010733708</v>
      </c>
      <c r="D17" s="108">
        <v>0.26096954166716974</v>
      </c>
      <c r="E17" s="107">
        <v>10348998626</v>
      </c>
      <c r="F17" s="108">
        <v>0.44271322435544724</v>
      </c>
      <c r="G17" s="107">
        <v>43359732334</v>
      </c>
      <c r="H17" s="108">
        <v>0.30434769511002102</v>
      </c>
      <c r="I17" s="2"/>
    </row>
    <row r="18" spans="2:11" x14ac:dyDescent="0.35">
      <c r="B18" s="114">
        <v>2018</v>
      </c>
      <c r="C18" s="107">
        <v>67222799218</v>
      </c>
      <c r="D18" s="108">
        <v>0.3044237786560301</v>
      </c>
      <c r="E18" s="107">
        <v>10794203636</v>
      </c>
      <c r="F18" s="108">
        <v>0.45851203507695543</v>
      </c>
      <c r="G18" s="107">
        <v>78017002854</v>
      </c>
      <c r="H18" s="108">
        <v>0.32574297776492522</v>
      </c>
      <c r="I18" s="2"/>
    </row>
    <row r="19" spans="2:11" x14ac:dyDescent="0.35">
      <c r="B19" s="114">
        <v>2019</v>
      </c>
      <c r="C19" s="107">
        <v>27274696332</v>
      </c>
      <c r="D19" s="108">
        <v>0.27729589455140996</v>
      </c>
      <c r="E19" s="107">
        <v>6848646257</v>
      </c>
      <c r="F19" s="108">
        <v>0.43892310760357028</v>
      </c>
      <c r="G19" s="107">
        <v>34123342589</v>
      </c>
      <c r="H19" s="108">
        <v>0.30973490912953772</v>
      </c>
      <c r="I19" s="2"/>
    </row>
    <row r="20" spans="2:11" ht="15" thickBot="1" x14ac:dyDescent="0.4">
      <c r="B20" s="114">
        <v>2020</v>
      </c>
      <c r="C20" s="107">
        <v>19613935792</v>
      </c>
      <c r="D20" s="108">
        <v>0.32935096842343392</v>
      </c>
      <c r="E20" s="107">
        <v>5408410427</v>
      </c>
      <c r="F20" s="108">
        <v>0.44923026039966824</v>
      </c>
      <c r="G20" s="107">
        <v>25022346219</v>
      </c>
      <c r="H20" s="108">
        <v>0.35526206433071289</v>
      </c>
      <c r="I20" s="2"/>
    </row>
    <row r="21" spans="2:11" ht="15" thickBot="1" x14ac:dyDescent="0.4">
      <c r="B21" s="115" t="s">
        <v>12</v>
      </c>
      <c r="C21" s="111">
        <v>168244624290</v>
      </c>
      <c r="D21" s="112">
        <v>0.28530929960170492</v>
      </c>
      <c r="E21" s="111">
        <v>116871073465</v>
      </c>
      <c r="F21" s="112">
        <v>0.46031853708170262</v>
      </c>
      <c r="G21" s="111">
        <v>285115697755</v>
      </c>
      <c r="H21" s="112">
        <v>0.35704690511283405</v>
      </c>
      <c r="I21" s="2"/>
    </row>
    <row r="22" spans="2:11" ht="15.5" x14ac:dyDescent="0.35">
      <c r="B22" s="106"/>
      <c r="C22" s="2"/>
      <c r="D22" s="106"/>
      <c r="E22" s="106"/>
      <c r="F22" s="106"/>
      <c r="G22" s="154"/>
      <c r="H22" s="106"/>
      <c r="I22" s="2"/>
    </row>
    <row r="23" spans="2:11" ht="15.5" x14ac:dyDescent="0.35">
      <c r="B23" s="106"/>
      <c r="C23" s="155"/>
      <c r="D23" s="106"/>
      <c r="E23" s="106"/>
      <c r="F23" s="106"/>
      <c r="G23" s="154"/>
      <c r="H23" s="106"/>
      <c r="I23" s="106"/>
      <c r="J23" s="106"/>
      <c r="K23" s="106"/>
    </row>
    <row r="24" spans="2:11" ht="15.5" x14ac:dyDescent="0.35">
      <c r="B24" s="3"/>
      <c r="C24" s="155"/>
      <c r="D24" s="2"/>
      <c r="E24" s="2"/>
      <c r="F24" s="2"/>
      <c r="G24" s="2"/>
      <c r="H24" s="2"/>
      <c r="I24" s="2"/>
    </row>
    <row r="25" spans="2:11" ht="15.5" x14ac:dyDescent="0.35">
      <c r="B25" s="106"/>
      <c r="C25" s="106"/>
      <c r="D25" s="106"/>
      <c r="E25" s="5" t="s">
        <v>118</v>
      </c>
      <c r="F25" s="106"/>
      <c r="G25" s="106"/>
      <c r="H25" s="106"/>
      <c r="I25" s="2"/>
    </row>
    <row r="26" spans="2:11" ht="15.5" x14ac:dyDescent="0.35">
      <c r="B26" s="106"/>
      <c r="C26" s="106"/>
      <c r="D26" s="106"/>
      <c r="E26" s="5" t="s">
        <v>49</v>
      </c>
      <c r="F26" s="106"/>
      <c r="G26" s="106"/>
      <c r="H26" s="106"/>
      <c r="I26" s="2"/>
    </row>
    <row r="27" spans="2:11" x14ac:dyDescent="0.35">
      <c r="B27" s="2"/>
      <c r="C27" s="2"/>
      <c r="D27" s="2"/>
      <c r="E27" s="118" t="s">
        <v>50</v>
      </c>
      <c r="F27" s="2"/>
      <c r="G27" s="2"/>
      <c r="H27" s="2"/>
      <c r="I27" s="2"/>
    </row>
    <row r="28" spans="2:11" ht="21" customHeight="1" x14ac:dyDescent="0.35">
      <c r="B28" s="2"/>
      <c r="C28" s="2"/>
      <c r="D28" s="2"/>
      <c r="E28" s="2"/>
      <c r="F28" s="2"/>
      <c r="G28" s="2"/>
      <c r="H28" s="2"/>
      <c r="I28" s="2"/>
    </row>
    <row r="29" spans="2:11" ht="21" customHeight="1" x14ac:dyDescent="0.35">
      <c r="B29" s="2"/>
      <c r="C29" s="2"/>
      <c r="D29" s="2"/>
      <c r="E29" s="2"/>
      <c r="F29" s="2"/>
      <c r="G29" s="2"/>
      <c r="H29" s="2"/>
      <c r="I29" s="2"/>
    </row>
    <row r="30" spans="2:11" ht="21" customHeight="1" x14ac:dyDescent="0.35">
      <c r="B30" s="2"/>
      <c r="C30" s="2"/>
      <c r="D30" s="2"/>
      <c r="E30" s="2"/>
      <c r="F30" s="2"/>
      <c r="G30" s="2"/>
      <c r="H30" s="2"/>
      <c r="I30" s="2"/>
    </row>
    <row r="31" spans="2:11" ht="21" customHeight="1" x14ac:dyDescent="0.35">
      <c r="B31" s="2"/>
      <c r="C31" s="2"/>
      <c r="D31" s="2"/>
      <c r="E31" s="2"/>
      <c r="F31" s="2"/>
      <c r="G31" s="2"/>
      <c r="H31" s="2"/>
      <c r="I31" s="2"/>
    </row>
    <row r="32" spans="2:11" ht="21" customHeight="1" x14ac:dyDescent="0.35">
      <c r="B32" s="2"/>
      <c r="C32" s="2"/>
      <c r="D32" s="2"/>
      <c r="E32" s="2"/>
      <c r="F32" s="2"/>
      <c r="G32" s="2"/>
      <c r="H32" s="2"/>
      <c r="I32" s="2"/>
    </row>
    <row r="33" s="2" customFormat="1" ht="21" customHeight="1" x14ac:dyDescent="0.35"/>
    <row r="34" s="2" customFormat="1" ht="21" customHeight="1" x14ac:dyDescent="0.35"/>
    <row r="35" s="2" customFormat="1" ht="21" customHeight="1" x14ac:dyDescent="0.35"/>
    <row r="36" s="2" customFormat="1" ht="21" customHeight="1" x14ac:dyDescent="0.35"/>
    <row r="37" s="2" customFormat="1" ht="21" customHeight="1" x14ac:dyDescent="0.35"/>
    <row r="38" s="2" customFormat="1" ht="21" customHeight="1" x14ac:dyDescent="0.35"/>
    <row r="39" s="2" customFormat="1" ht="21" customHeight="1" x14ac:dyDescent="0.35"/>
    <row r="40" s="2" customFormat="1" ht="21" customHeight="1" x14ac:dyDescent="0.35"/>
    <row r="41" s="2" customFormat="1" ht="21" customHeight="1" x14ac:dyDescent="0.35"/>
  </sheetData>
  <mergeCells count="3">
    <mergeCell ref="C4:D4"/>
    <mergeCell ref="E4:F4"/>
    <mergeCell ref="G4:H4"/>
  </mergeCells>
  <pageMargins left="0.7" right="0.7" top="0.75" bottom="0.75" header="0.3" footer="0.3"/>
  <pageSetup paperSize="9" scale="6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K39"/>
  <sheetViews>
    <sheetView zoomScale="90" zoomScaleNormal="90" workbookViewId="0"/>
  </sheetViews>
  <sheetFormatPr defaultRowHeight="14.5" x14ac:dyDescent="0.35"/>
  <cols>
    <col min="2" max="11" width="16.26953125" customWidth="1"/>
    <col min="12" max="12" width="10" customWidth="1"/>
    <col min="13" max="13" width="10.26953125" customWidth="1"/>
  </cols>
  <sheetData>
    <row r="2" spans="2:11" ht="21.75" customHeight="1" x14ac:dyDescent="0.35">
      <c r="B2" s="26" t="s">
        <v>95</v>
      </c>
      <c r="C2" s="25"/>
      <c r="D2" s="104"/>
      <c r="E2" s="25"/>
      <c r="F2" s="25"/>
      <c r="G2" s="26"/>
      <c r="H2" s="25"/>
      <c r="I2" s="25"/>
      <c r="J2" s="25"/>
      <c r="K2" s="25"/>
    </row>
    <row r="3" spans="2:11" ht="16.5" customHeight="1" thickBot="1" x14ac:dyDescent="0.4">
      <c r="G3" s="118" t="s">
        <v>0</v>
      </c>
    </row>
    <row r="4" spans="2:11" x14ac:dyDescent="0.35">
      <c r="B4" s="240" t="s">
        <v>7</v>
      </c>
      <c r="C4" s="248" t="s">
        <v>1</v>
      </c>
      <c r="D4" s="249"/>
      <c r="E4" s="250"/>
      <c r="F4" s="248" t="s">
        <v>2</v>
      </c>
      <c r="G4" s="249"/>
      <c r="H4" s="250"/>
      <c r="I4" s="249" t="s">
        <v>2</v>
      </c>
      <c r="J4" s="249"/>
      <c r="K4" s="250"/>
    </row>
    <row r="5" spans="2:11" ht="29.25" customHeight="1" thickBot="1" x14ac:dyDescent="0.4">
      <c r="B5" s="241"/>
      <c r="C5" s="251"/>
      <c r="D5" s="252"/>
      <c r="E5" s="253"/>
      <c r="F5" s="251" t="s">
        <v>3</v>
      </c>
      <c r="G5" s="252"/>
      <c r="H5" s="253"/>
      <c r="I5" s="252" t="s">
        <v>4</v>
      </c>
      <c r="J5" s="252"/>
      <c r="K5" s="253"/>
    </row>
    <row r="6" spans="2:11" ht="29.25" customHeight="1" thickBot="1" x14ac:dyDescent="0.4">
      <c r="B6" s="241"/>
      <c r="C6" s="162" t="s">
        <v>5</v>
      </c>
      <c r="D6" s="244" t="s">
        <v>6</v>
      </c>
      <c r="E6" s="245"/>
      <c r="F6" s="162" t="s">
        <v>5</v>
      </c>
      <c r="G6" s="244" t="s">
        <v>6</v>
      </c>
      <c r="H6" s="245"/>
      <c r="I6" s="11" t="s">
        <v>5</v>
      </c>
      <c r="J6" s="244" t="s">
        <v>6</v>
      </c>
      <c r="K6" s="245"/>
    </row>
    <row r="7" spans="2:11" x14ac:dyDescent="0.35">
      <c r="B7" s="241"/>
      <c r="C7" s="120" t="s">
        <v>8</v>
      </c>
      <c r="D7" s="27" t="s">
        <v>9</v>
      </c>
      <c r="E7" s="246" t="s">
        <v>10</v>
      </c>
      <c r="F7" s="120" t="s">
        <v>8</v>
      </c>
      <c r="G7" s="27" t="s">
        <v>9</v>
      </c>
      <c r="H7" s="246" t="s">
        <v>10</v>
      </c>
      <c r="I7" s="27" t="s">
        <v>8</v>
      </c>
      <c r="J7" s="27" t="s">
        <v>9</v>
      </c>
      <c r="K7" s="246" t="s">
        <v>10</v>
      </c>
    </row>
    <row r="8" spans="2:11" ht="15" customHeight="1" thickBot="1" x14ac:dyDescent="0.4">
      <c r="B8" s="242"/>
      <c r="C8" s="175"/>
      <c r="D8" s="93" t="s">
        <v>11</v>
      </c>
      <c r="E8" s="247"/>
      <c r="F8" s="175"/>
      <c r="G8" s="93" t="s">
        <v>11</v>
      </c>
      <c r="H8" s="247"/>
      <c r="I8" s="19"/>
      <c r="J8" s="93" t="s">
        <v>11</v>
      </c>
      <c r="K8" s="247"/>
    </row>
    <row r="9" spans="2:11" x14ac:dyDescent="0.35">
      <c r="B9" s="22">
        <v>2006</v>
      </c>
      <c r="C9" s="20">
        <v>48</v>
      </c>
      <c r="D9" s="9">
        <v>9039</v>
      </c>
      <c r="E9" s="13">
        <v>198588</v>
      </c>
      <c r="F9" s="125">
        <v>48.449569775839805</v>
      </c>
      <c r="G9" s="9">
        <v>8803.0404020000005</v>
      </c>
      <c r="H9" s="13">
        <v>183345</v>
      </c>
      <c r="I9" s="125">
        <v>30.227427193415323</v>
      </c>
      <c r="J9" s="9">
        <v>236.06812300000001</v>
      </c>
      <c r="K9" s="13">
        <v>15243</v>
      </c>
    </row>
    <row r="10" spans="2:11" x14ac:dyDescent="0.35">
      <c r="B10" s="22">
        <v>2007</v>
      </c>
      <c r="C10" s="20">
        <v>46</v>
      </c>
      <c r="D10" s="9">
        <v>8742</v>
      </c>
      <c r="E10" s="13">
        <v>161209</v>
      </c>
      <c r="F10" s="125">
        <v>50.137843123627391</v>
      </c>
      <c r="G10" s="9">
        <v>7442.7705180000003</v>
      </c>
      <c r="H10" s="13">
        <v>135983</v>
      </c>
      <c r="I10" s="125">
        <v>22.068757843792426</v>
      </c>
      <c r="J10" s="9">
        <v>1298.7645210000001</v>
      </c>
      <c r="K10" s="13">
        <v>25226</v>
      </c>
    </row>
    <row r="11" spans="2:11" x14ac:dyDescent="0.35">
      <c r="B11" s="22">
        <v>2008</v>
      </c>
      <c r="C11" s="20">
        <v>44.4</v>
      </c>
      <c r="D11" s="9">
        <v>6580</v>
      </c>
      <c r="E11" s="13">
        <v>123615</v>
      </c>
      <c r="F11" s="125">
        <v>44.765824020096836</v>
      </c>
      <c r="G11" s="9">
        <v>6225.4934730000004</v>
      </c>
      <c r="H11" s="13">
        <v>110509</v>
      </c>
      <c r="I11" s="125">
        <v>37.444579549835645</v>
      </c>
      <c r="J11" s="9">
        <v>354.965552</v>
      </c>
      <c r="K11" s="13">
        <v>13106</v>
      </c>
    </row>
    <row r="12" spans="2:11" x14ac:dyDescent="0.35">
      <c r="B12" s="22">
        <v>2009</v>
      </c>
      <c r="C12" s="20">
        <v>49.3</v>
      </c>
      <c r="D12" s="9">
        <v>6109</v>
      </c>
      <c r="E12" s="13">
        <v>133976</v>
      </c>
      <c r="F12" s="125">
        <v>50.011913027749479</v>
      </c>
      <c r="G12" s="9">
        <v>5892.6178529999997</v>
      </c>
      <c r="H12" s="13">
        <v>117707</v>
      </c>
      <c r="I12" s="125">
        <v>28.905616049994265</v>
      </c>
      <c r="J12" s="9">
        <v>216.283928</v>
      </c>
      <c r="K12" s="13">
        <v>16269</v>
      </c>
    </row>
    <row r="13" spans="2:11" x14ac:dyDescent="0.35">
      <c r="B13" s="22">
        <v>2010</v>
      </c>
      <c r="C13" s="20">
        <v>48.6</v>
      </c>
      <c r="D13" s="9">
        <v>6667</v>
      </c>
      <c r="E13" s="13">
        <v>128168</v>
      </c>
      <c r="F13" s="125">
        <v>49.343478017336601</v>
      </c>
      <c r="G13" s="9">
        <v>6454.2672060000004</v>
      </c>
      <c r="H13" s="13">
        <v>108591</v>
      </c>
      <c r="I13" s="125">
        <v>26.715557148368845</v>
      </c>
      <c r="J13" s="9">
        <v>212.60173399999999</v>
      </c>
      <c r="K13" s="13">
        <v>19577</v>
      </c>
    </row>
    <row r="14" spans="2:11" x14ac:dyDescent="0.35">
      <c r="B14" s="22">
        <v>2011</v>
      </c>
      <c r="C14" s="20">
        <v>45.4</v>
      </c>
      <c r="D14" s="9">
        <v>8718</v>
      </c>
      <c r="E14" s="13">
        <v>145538</v>
      </c>
      <c r="F14" s="125">
        <v>46.130599814811603</v>
      </c>
      <c r="G14" s="9">
        <v>8441.794414</v>
      </c>
      <c r="H14" s="13">
        <v>127922</v>
      </c>
      <c r="I14" s="125">
        <v>23.314946852274566</v>
      </c>
      <c r="J14" s="9">
        <v>276.18790100000001</v>
      </c>
      <c r="K14" s="13">
        <v>17616</v>
      </c>
    </row>
    <row r="15" spans="2:11" x14ac:dyDescent="0.35">
      <c r="B15" s="22">
        <v>2012</v>
      </c>
      <c r="C15" s="20">
        <v>49</v>
      </c>
      <c r="D15" s="9">
        <v>7472</v>
      </c>
      <c r="E15" s="13">
        <v>128653</v>
      </c>
      <c r="F15" s="125">
        <v>52.967813481762526</v>
      </c>
      <c r="G15" s="9">
        <v>6206.6839479999999</v>
      </c>
      <c r="H15" s="13">
        <v>102510</v>
      </c>
      <c r="I15" s="125">
        <v>29.830151403232453</v>
      </c>
      <c r="J15" s="9">
        <v>1265.786059</v>
      </c>
      <c r="K15" s="13">
        <v>26143</v>
      </c>
    </row>
    <row r="16" spans="2:11" x14ac:dyDescent="0.35">
      <c r="B16" s="22">
        <v>2013</v>
      </c>
      <c r="C16" s="20">
        <v>45.5</v>
      </c>
      <c r="D16" s="9">
        <v>7683</v>
      </c>
      <c r="E16" s="13">
        <v>112331</v>
      </c>
      <c r="F16" s="125">
        <v>46.899052250971835</v>
      </c>
      <c r="G16" s="9">
        <v>7228.959124</v>
      </c>
      <c r="H16" s="13">
        <v>96714</v>
      </c>
      <c r="I16" s="125">
        <v>23.823038659070132</v>
      </c>
      <c r="J16" s="9">
        <v>454.08416399999999</v>
      </c>
      <c r="K16" s="13">
        <v>15617</v>
      </c>
    </row>
    <row r="17" spans="2:11" x14ac:dyDescent="0.35">
      <c r="B17" s="22">
        <v>2014</v>
      </c>
      <c r="C17" s="20">
        <v>34</v>
      </c>
      <c r="D17" s="9">
        <v>13613</v>
      </c>
      <c r="E17" s="13">
        <v>287685</v>
      </c>
      <c r="F17" s="125">
        <v>39.038161830029864</v>
      </c>
      <c r="G17" s="9">
        <v>9462.8460899999991</v>
      </c>
      <c r="H17" s="13">
        <v>241056</v>
      </c>
      <c r="I17" s="125">
        <v>22.431414198193632</v>
      </c>
      <c r="J17" s="9">
        <v>4149.6781170000004</v>
      </c>
      <c r="K17" s="13">
        <v>46629</v>
      </c>
    </row>
    <row r="18" spans="2:11" x14ac:dyDescent="0.35">
      <c r="B18" s="22">
        <v>2015</v>
      </c>
      <c r="C18" s="20">
        <v>35.4</v>
      </c>
      <c r="D18" s="9">
        <v>13258</v>
      </c>
      <c r="E18" s="13">
        <v>257965</v>
      </c>
      <c r="F18" s="125">
        <v>44.931458708753979</v>
      </c>
      <c r="G18" s="9">
        <v>8157.3726429999997</v>
      </c>
      <c r="H18" s="13">
        <v>180898</v>
      </c>
      <c r="I18" s="125">
        <v>20.274932290179269</v>
      </c>
      <c r="J18" s="9">
        <v>5100.7810179999997</v>
      </c>
      <c r="K18" s="13">
        <v>77067</v>
      </c>
    </row>
    <row r="19" spans="2:11" x14ac:dyDescent="0.35">
      <c r="B19" s="22">
        <v>2016</v>
      </c>
      <c r="C19" s="20">
        <v>34.5</v>
      </c>
      <c r="D19" s="9">
        <v>16712</v>
      </c>
      <c r="E19" s="13">
        <v>278584</v>
      </c>
      <c r="F19" s="125">
        <v>43.523465800981924</v>
      </c>
      <c r="G19" s="9">
        <v>9154.9688480000004</v>
      </c>
      <c r="H19" s="13">
        <v>99925</v>
      </c>
      <c r="I19" s="125">
        <v>23.478547675193198</v>
      </c>
      <c r="J19" s="9">
        <v>7557.2581229999996</v>
      </c>
      <c r="K19" s="13">
        <v>178659</v>
      </c>
    </row>
    <row r="20" spans="2:11" x14ac:dyDescent="0.35">
      <c r="B20" s="22">
        <v>2017</v>
      </c>
      <c r="C20" s="20">
        <v>30.434769511002102</v>
      </c>
      <c r="D20" s="9">
        <v>43359.732334</v>
      </c>
      <c r="E20" s="13">
        <v>370741</v>
      </c>
      <c r="F20" s="125">
        <v>44.271322435544725</v>
      </c>
      <c r="G20" s="9">
        <v>10348.998626000001</v>
      </c>
      <c r="H20" s="13">
        <v>110205</v>
      </c>
      <c r="I20" s="125">
        <v>26.096954166716973</v>
      </c>
      <c r="J20" s="9">
        <v>33010.733708</v>
      </c>
      <c r="K20" s="13">
        <v>260536</v>
      </c>
    </row>
    <row r="21" spans="2:11" x14ac:dyDescent="0.35">
      <c r="B21" s="22">
        <v>2018</v>
      </c>
      <c r="C21" s="20">
        <v>32.574297776492521</v>
      </c>
      <c r="D21" s="9">
        <v>78017.002854000006</v>
      </c>
      <c r="E21" s="13">
        <v>441621</v>
      </c>
      <c r="F21" s="125">
        <v>45.851203507695544</v>
      </c>
      <c r="G21" s="9">
        <v>10794.203636</v>
      </c>
      <c r="H21" s="13">
        <v>92919</v>
      </c>
      <c r="I21" s="125">
        <v>30.44237786560301</v>
      </c>
      <c r="J21" s="9">
        <v>67222.799218</v>
      </c>
      <c r="K21" s="13">
        <v>348702</v>
      </c>
    </row>
    <row r="22" spans="2:11" x14ac:dyDescent="0.35">
      <c r="B22" s="22">
        <v>2019</v>
      </c>
      <c r="C22" s="20">
        <v>30.973490912953771</v>
      </c>
      <c r="D22" s="9">
        <v>34123.342589</v>
      </c>
      <c r="E22" s="13">
        <v>281630</v>
      </c>
      <c r="F22" s="125">
        <v>43.892310760357027</v>
      </c>
      <c r="G22" s="9">
        <v>6848.6462570000003</v>
      </c>
      <c r="H22" s="13">
        <v>62203</v>
      </c>
      <c r="I22" s="125">
        <v>27.729589455140996</v>
      </c>
      <c r="J22" s="9">
        <v>27274.696332</v>
      </c>
      <c r="K22" s="13">
        <v>219427</v>
      </c>
    </row>
    <row r="23" spans="2:11" ht="15" thickBot="1" x14ac:dyDescent="0.4">
      <c r="B23" s="22">
        <v>2020</v>
      </c>
      <c r="C23" s="20">
        <v>35.526206433071287</v>
      </c>
      <c r="D23" s="9">
        <v>25022.346218999999</v>
      </c>
      <c r="E23" s="13">
        <v>212617</v>
      </c>
      <c r="F23" s="125">
        <v>44.923026039966821</v>
      </c>
      <c r="G23" s="9">
        <v>5408.4104269999998</v>
      </c>
      <c r="H23" s="13">
        <v>67176</v>
      </c>
      <c r="I23" s="125">
        <v>32.935096842343391</v>
      </c>
      <c r="J23" s="9">
        <v>19613.935792</v>
      </c>
      <c r="K23" s="13">
        <v>145441</v>
      </c>
    </row>
    <row r="24" spans="2:11" ht="15" thickBot="1" x14ac:dyDescent="0.4">
      <c r="B24" s="16" t="s">
        <v>12</v>
      </c>
      <c r="C24" s="17"/>
      <c r="D24" s="18">
        <v>285115.42399600003</v>
      </c>
      <c r="E24" s="101">
        <v>3262921</v>
      </c>
      <c r="F24" s="122"/>
      <c r="G24" s="18">
        <v>116871.07346499999</v>
      </c>
      <c r="H24" s="101">
        <v>1837663</v>
      </c>
      <c r="I24" s="17"/>
      <c r="J24" s="18">
        <v>168244.62429000001</v>
      </c>
      <c r="K24" s="101">
        <v>1425258</v>
      </c>
    </row>
    <row r="25" spans="2:11" ht="15" thickBot="1" x14ac:dyDescent="0.4">
      <c r="B25" s="14" t="s">
        <v>13</v>
      </c>
      <c r="C25" s="123">
        <v>35.704690511283403</v>
      </c>
      <c r="D25" s="15">
        <v>19007.694933066668</v>
      </c>
      <c r="E25" s="102">
        <v>217528.06666666668</v>
      </c>
      <c r="F25" s="124">
        <v>46.03185370817026</v>
      </c>
      <c r="G25" s="15">
        <v>7791.4048976666663</v>
      </c>
      <c r="H25" s="102">
        <v>122510.86666666667</v>
      </c>
      <c r="I25" s="124">
        <v>28.530929960170493</v>
      </c>
      <c r="J25" s="15">
        <v>11216.308286000001</v>
      </c>
      <c r="K25" s="102">
        <v>95017.2</v>
      </c>
    </row>
    <row r="26" spans="2:11" x14ac:dyDescent="0.35">
      <c r="B26" s="243" t="s">
        <v>52</v>
      </c>
      <c r="C26" s="243"/>
      <c r="D26" s="243"/>
      <c r="E26" s="243"/>
      <c r="F26" s="243"/>
      <c r="G26" s="243"/>
      <c r="H26" s="243"/>
      <c r="I26" s="243"/>
      <c r="J26" s="243"/>
      <c r="K26" s="243"/>
    </row>
    <row r="27" spans="2:11" ht="15.5" x14ac:dyDescent="0.35">
      <c r="B27" s="7"/>
      <c r="D27" s="130"/>
      <c r="F27" s="195"/>
      <c r="G27" s="196"/>
      <c r="H27" s="197"/>
      <c r="J27" s="196"/>
    </row>
    <row r="28" spans="2:11" x14ac:dyDescent="0.35">
      <c r="F28" s="195"/>
      <c r="G28" s="196"/>
      <c r="H28" s="197"/>
      <c r="I28" s="95"/>
      <c r="J28" s="196"/>
    </row>
    <row r="29" spans="2:11" x14ac:dyDescent="0.35">
      <c r="F29" s="195"/>
      <c r="G29" s="196"/>
      <c r="H29" s="197"/>
      <c r="I29" s="95"/>
      <c r="J29" s="196"/>
    </row>
    <row r="30" spans="2:11" x14ac:dyDescent="0.35">
      <c r="I30" s="95"/>
    </row>
    <row r="31" spans="2:11" x14ac:dyDescent="0.35">
      <c r="I31" s="95"/>
    </row>
    <row r="32" spans="2:11" x14ac:dyDescent="0.35">
      <c r="I32" s="95"/>
    </row>
    <row r="33" spans="9:9" ht="16.5" customHeight="1" x14ac:dyDescent="0.35">
      <c r="I33" s="95"/>
    </row>
    <row r="34" spans="9:9" ht="15.75" customHeight="1" x14ac:dyDescent="0.35">
      <c r="I34" s="95"/>
    </row>
    <row r="35" spans="9:9" x14ac:dyDescent="0.35">
      <c r="I35" s="95"/>
    </row>
    <row r="36" spans="9:9" x14ac:dyDescent="0.35">
      <c r="I36" s="95"/>
    </row>
    <row r="37" spans="9:9" x14ac:dyDescent="0.35">
      <c r="I37" s="95"/>
    </row>
    <row r="38" spans="9:9" x14ac:dyDescent="0.35">
      <c r="I38" s="95"/>
    </row>
    <row r="39" spans="9:9" x14ac:dyDescent="0.35">
      <c r="I39" s="95"/>
    </row>
  </sheetData>
  <mergeCells count="13">
    <mergeCell ref="B4:B8"/>
    <mergeCell ref="B26:K26"/>
    <mergeCell ref="D6:E6"/>
    <mergeCell ref="G6:H6"/>
    <mergeCell ref="J6:K6"/>
    <mergeCell ref="E7:E8"/>
    <mergeCell ref="H7:H8"/>
    <mergeCell ref="K7:K8"/>
    <mergeCell ref="C4:E5"/>
    <mergeCell ref="F4:H4"/>
    <mergeCell ref="I4:K4"/>
    <mergeCell ref="F5:H5"/>
    <mergeCell ref="I5:K5"/>
  </mergeCells>
  <pageMargins left="0.7" right="0.7" top="0.75" bottom="0.75" header="0.3" footer="0.3"/>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29"/>
  <sheetViews>
    <sheetView zoomScale="90" zoomScaleNormal="90" workbookViewId="0"/>
  </sheetViews>
  <sheetFormatPr defaultRowHeight="14.5" x14ac:dyDescent="0.35"/>
  <cols>
    <col min="2" max="7" width="16.453125" customWidth="1"/>
    <col min="9" max="9" width="12.7265625" bestFit="1" customWidth="1"/>
  </cols>
  <sheetData>
    <row r="2" spans="2:14" ht="31.5" customHeight="1" x14ac:dyDescent="0.35">
      <c r="B2" s="258" t="s">
        <v>124</v>
      </c>
      <c r="C2" s="258"/>
      <c r="D2" s="258"/>
      <c r="E2" s="258"/>
      <c r="F2" s="258"/>
      <c r="G2" s="258"/>
    </row>
    <row r="3" spans="2:14" ht="23.25" customHeight="1" thickBot="1" x14ac:dyDescent="0.4">
      <c r="B3" s="116" t="s">
        <v>125</v>
      </c>
      <c r="C3" s="116"/>
      <c r="D3" s="34"/>
      <c r="E3" s="34"/>
      <c r="F3" s="34"/>
      <c r="G3" s="34"/>
    </row>
    <row r="4" spans="2:14" ht="23.25" customHeight="1" thickBot="1" x14ac:dyDescent="0.4">
      <c r="B4" s="201"/>
      <c r="C4" s="41"/>
      <c r="D4" s="249" t="s">
        <v>22</v>
      </c>
      <c r="E4" s="250"/>
      <c r="F4" s="249" t="s">
        <v>23</v>
      </c>
      <c r="G4" s="250"/>
      <c r="I4" s="119"/>
      <c r="J4" s="119"/>
      <c r="K4" s="119"/>
      <c r="L4" s="119"/>
      <c r="M4" s="119"/>
      <c r="N4" s="119"/>
    </row>
    <row r="5" spans="2:14" ht="23.25" customHeight="1" x14ac:dyDescent="0.35">
      <c r="B5" s="240" t="s">
        <v>7</v>
      </c>
      <c r="C5" s="240" t="s">
        <v>126</v>
      </c>
      <c r="D5" s="11" t="s">
        <v>9</v>
      </c>
      <c r="E5" s="199" t="s">
        <v>5</v>
      </c>
      <c r="F5" s="11" t="s">
        <v>9</v>
      </c>
      <c r="G5" s="199" t="s">
        <v>5</v>
      </c>
      <c r="I5" s="119"/>
      <c r="J5" s="119"/>
      <c r="K5" s="119"/>
      <c r="L5" s="119"/>
      <c r="M5" s="119"/>
      <c r="N5" s="119"/>
    </row>
    <row r="6" spans="2:14" ht="16.5" customHeight="1" thickBot="1" x14ac:dyDescent="0.4">
      <c r="B6" s="242"/>
      <c r="C6" s="242"/>
      <c r="D6" s="200" t="s">
        <v>11</v>
      </c>
      <c r="E6" s="198" t="s">
        <v>127</v>
      </c>
      <c r="F6" s="93" t="s">
        <v>11</v>
      </c>
      <c r="G6" s="198" t="s">
        <v>127</v>
      </c>
      <c r="I6" s="119"/>
      <c r="J6" s="119"/>
      <c r="K6" s="119"/>
      <c r="L6" s="119"/>
      <c r="M6" s="119"/>
      <c r="N6" s="119"/>
    </row>
    <row r="7" spans="2:14" ht="17.25" customHeight="1" x14ac:dyDescent="0.35">
      <c r="B7" s="254">
        <v>2020</v>
      </c>
      <c r="C7" s="22" t="s">
        <v>128</v>
      </c>
      <c r="D7" s="10">
        <v>740.56145100000003</v>
      </c>
      <c r="E7" s="205">
        <v>64.005398010247276</v>
      </c>
      <c r="F7" s="10">
        <v>473.19410800000003</v>
      </c>
      <c r="G7" s="205">
        <v>50.184510453382856</v>
      </c>
      <c r="H7" s="130"/>
      <c r="I7" s="204"/>
      <c r="J7" s="119"/>
      <c r="K7" s="119"/>
      <c r="L7" s="119"/>
      <c r="M7" s="119"/>
      <c r="N7" s="119"/>
    </row>
    <row r="8" spans="2:14" ht="17.25" customHeight="1" x14ac:dyDescent="0.35">
      <c r="B8" s="255"/>
      <c r="C8" s="22" t="s">
        <v>129</v>
      </c>
      <c r="D8" s="10">
        <v>894.52053000000001</v>
      </c>
      <c r="E8" s="205">
        <v>51.829292455411277</v>
      </c>
      <c r="F8" s="10">
        <v>442.33411899999999</v>
      </c>
      <c r="G8" s="205">
        <v>46.226358065236681</v>
      </c>
      <c r="H8" s="130"/>
      <c r="I8" s="204"/>
      <c r="J8" s="119"/>
      <c r="K8" s="119"/>
      <c r="L8" s="119"/>
      <c r="M8" s="119"/>
      <c r="N8" s="119"/>
    </row>
    <row r="9" spans="2:14" ht="17.25" customHeight="1" x14ac:dyDescent="0.35">
      <c r="B9" s="255"/>
      <c r="C9" s="22" t="s">
        <v>130</v>
      </c>
      <c r="D9" s="10">
        <v>1937.1772109999999</v>
      </c>
      <c r="E9" s="205">
        <v>40.96733287531827</v>
      </c>
      <c r="F9" s="10">
        <v>920.62300800000003</v>
      </c>
      <c r="G9" s="205">
        <v>27.855454376847916</v>
      </c>
      <c r="H9" s="130"/>
      <c r="I9" s="206"/>
      <c r="J9" s="119"/>
      <c r="K9" s="119"/>
      <c r="L9" s="119"/>
      <c r="M9" s="119"/>
      <c r="N9" s="119"/>
    </row>
    <row r="10" spans="2:14" ht="17.25" customHeight="1" thickBot="1" x14ac:dyDescent="0.4">
      <c r="B10" s="255"/>
      <c r="C10" s="208" t="s">
        <v>12</v>
      </c>
      <c r="D10" s="209">
        <v>3572.259192</v>
      </c>
      <c r="E10" s="210">
        <v>48.463247182137273</v>
      </c>
      <c r="F10" s="209">
        <v>1836.151235</v>
      </c>
      <c r="G10" s="210">
        <v>38.035473818904023</v>
      </c>
      <c r="H10" s="130"/>
      <c r="I10" s="204"/>
      <c r="J10" s="119"/>
      <c r="K10" s="119"/>
      <c r="L10" s="119"/>
      <c r="M10" s="119"/>
      <c r="N10" s="119"/>
    </row>
    <row r="11" spans="2:14" ht="17.25" customHeight="1" x14ac:dyDescent="0.35">
      <c r="B11" s="254">
        <v>2019</v>
      </c>
      <c r="C11" s="37" t="s">
        <v>128</v>
      </c>
      <c r="D11" s="202">
        <v>995.79018499999995</v>
      </c>
      <c r="E11" s="203">
        <v>61.181082739834395</v>
      </c>
      <c r="F11" s="202">
        <v>647.59121400000004</v>
      </c>
      <c r="G11" s="203">
        <v>46.635477515913301</v>
      </c>
      <c r="H11" s="130"/>
      <c r="I11" s="204"/>
      <c r="J11" s="119"/>
      <c r="K11" s="119"/>
      <c r="L11" s="119"/>
      <c r="M11" s="119"/>
      <c r="N11" s="119"/>
    </row>
    <row r="12" spans="2:14" ht="17.25" customHeight="1" x14ac:dyDescent="0.35">
      <c r="B12" s="255"/>
      <c r="C12" s="22" t="s">
        <v>129</v>
      </c>
      <c r="D12" s="10">
        <v>1505.723909</v>
      </c>
      <c r="E12" s="205">
        <v>52.583679734874956</v>
      </c>
      <c r="F12" s="10">
        <v>512.08196399999997</v>
      </c>
      <c r="G12" s="205">
        <v>33.329273045828266</v>
      </c>
      <c r="H12" s="130"/>
      <c r="I12" s="204"/>
      <c r="J12" s="119"/>
      <c r="K12" s="119"/>
      <c r="L12" s="119"/>
      <c r="M12" s="119"/>
      <c r="N12" s="119"/>
    </row>
    <row r="13" spans="2:14" ht="17.25" customHeight="1" x14ac:dyDescent="0.35">
      <c r="B13" s="255"/>
      <c r="C13" s="22" t="s">
        <v>130</v>
      </c>
      <c r="D13" s="10">
        <v>2173.903816</v>
      </c>
      <c r="E13" s="205">
        <v>38.825541166445056</v>
      </c>
      <c r="F13" s="10">
        <v>1013.555169</v>
      </c>
      <c r="G13" s="205">
        <v>28.446253328712491</v>
      </c>
      <c r="H13" s="130"/>
      <c r="I13" s="206"/>
      <c r="J13" s="119"/>
      <c r="K13" s="119"/>
      <c r="L13" s="119"/>
      <c r="M13" s="119"/>
      <c r="N13" s="119"/>
    </row>
    <row r="14" spans="2:14" ht="17.25" customHeight="1" thickBot="1" x14ac:dyDescent="0.4">
      <c r="B14" s="255"/>
      <c r="C14" s="208" t="s">
        <v>12</v>
      </c>
      <c r="D14" s="209">
        <v>4675.4179100000001</v>
      </c>
      <c r="E14" s="210">
        <v>48.017743423496448</v>
      </c>
      <c r="F14" s="209">
        <v>2173.2283470000002</v>
      </c>
      <c r="G14" s="210">
        <v>35.016979373129814</v>
      </c>
      <c r="H14" s="130"/>
      <c r="I14" s="204"/>
      <c r="J14" s="119"/>
      <c r="K14" s="119"/>
      <c r="L14" s="119"/>
      <c r="M14" s="119"/>
      <c r="N14" s="119"/>
    </row>
    <row r="15" spans="2:14" ht="17.25" customHeight="1" x14ac:dyDescent="0.35">
      <c r="B15" s="254">
        <v>2018</v>
      </c>
      <c r="C15" s="37" t="s">
        <v>128</v>
      </c>
      <c r="D15" s="202">
        <v>1625</v>
      </c>
      <c r="E15" s="203">
        <v>63.5</v>
      </c>
      <c r="F15" s="202">
        <v>1071</v>
      </c>
      <c r="G15" s="203">
        <v>44.8</v>
      </c>
      <c r="H15" s="130"/>
      <c r="I15" s="204"/>
      <c r="J15" s="119"/>
      <c r="K15" s="119"/>
      <c r="L15" s="119"/>
      <c r="M15" s="119"/>
      <c r="N15" s="119"/>
    </row>
    <row r="16" spans="2:14" ht="17.25" customHeight="1" x14ac:dyDescent="0.35">
      <c r="B16" s="255"/>
      <c r="C16" s="22" t="s">
        <v>129</v>
      </c>
      <c r="D16" s="10">
        <v>1963</v>
      </c>
      <c r="E16" s="205">
        <v>57.9</v>
      </c>
      <c r="F16" s="10">
        <v>974</v>
      </c>
      <c r="G16" s="205">
        <v>40.4</v>
      </c>
      <c r="H16" s="130"/>
      <c r="I16" s="204"/>
      <c r="J16" s="119"/>
      <c r="K16" s="119"/>
      <c r="L16" s="119"/>
      <c r="M16" s="119"/>
      <c r="N16" s="119"/>
    </row>
    <row r="17" spans="2:14" ht="17.25" customHeight="1" x14ac:dyDescent="0.35">
      <c r="B17" s="255"/>
      <c r="C17" s="22" t="s">
        <v>130</v>
      </c>
      <c r="D17" s="10">
        <v>2844</v>
      </c>
      <c r="E17" s="205">
        <v>42.4</v>
      </c>
      <c r="F17" s="10">
        <v>2317</v>
      </c>
      <c r="G17" s="205">
        <v>30.3</v>
      </c>
      <c r="H17" s="130"/>
      <c r="I17" s="206"/>
      <c r="J17" s="119"/>
      <c r="K17" s="119"/>
      <c r="L17" s="119"/>
      <c r="M17" s="119"/>
      <c r="N17" s="119"/>
    </row>
    <row r="18" spans="2:14" ht="17.25" customHeight="1" thickBot="1" x14ac:dyDescent="0.4">
      <c r="B18" s="256"/>
      <c r="C18" s="86" t="s">
        <v>12</v>
      </c>
      <c r="D18" s="28">
        <v>6432</v>
      </c>
      <c r="E18" s="207">
        <v>52.4</v>
      </c>
      <c r="F18" s="28">
        <v>4363</v>
      </c>
      <c r="G18" s="207">
        <v>36.1</v>
      </c>
      <c r="H18" s="130"/>
      <c r="I18" s="204"/>
      <c r="J18" s="119"/>
      <c r="K18" s="119"/>
      <c r="L18" s="119"/>
      <c r="M18" s="119"/>
      <c r="N18" s="119"/>
    </row>
    <row r="19" spans="2:14" ht="17.25" customHeight="1" x14ac:dyDescent="0.35">
      <c r="B19" s="254">
        <v>2017</v>
      </c>
      <c r="C19" s="37" t="s">
        <v>128</v>
      </c>
      <c r="D19" s="202">
        <v>1529</v>
      </c>
      <c r="E19" s="203">
        <v>68.5</v>
      </c>
      <c r="F19" s="202">
        <v>1196</v>
      </c>
      <c r="G19" s="203">
        <v>40.6</v>
      </c>
      <c r="H19" s="130"/>
      <c r="I19" s="204"/>
      <c r="J19" s="119"/>
      <c r="K19" s="119"/>
      <c r="L19" s="119"/>
      <c r="M19" s="119"/>
      <c r="N19" s="119"/>
    </row>
    <row r="20" spans="2:14" ht="17.25" customHeight="1" x14ac:dyDescent="0.35">
      <c r="B20" s="255"/>
      <c r="C20" s="22" t="s">
        <v>129</v>
      </c>
      <c r="D20" s="10">
        <v>1546</v>
      </c>
      <c r="E20" s="205">
        <v>59.3</v>
      </c>
      <c r="F20" s="10">
        <v>1108</v>
      </c>
      <c r="G20" s="205">
        <v>31.7</v>
      </c>
      <c r="H20" s="130"/>
      <c r="I20" s="206"/>
      <c r="J20" s="119"/>
      <c r="K20" s="119"/>
      <c r="L20" s="119"/>
      <c r="M20" s="119"/>
      <c r="N20" s="119"/>
    </row>
    <row r="21" spans="2:14" ht="17.25" customHeight="1" x14ac:dyDescent="0.35">
      <c r="B21" s="255"/>
      <c r="C21" s="22" t="s">
        <v>130</v>
      </c>
      <c r="D21" s="10">
        <v>2760</v>
      </c>
      <c r="E21" s="205">
        <v>44.2</v>
      </c>
      <c r="F21" s="10">
        <v>2210</v>
      </c>
      <c r="G21" s="205">
        <v>25.4</v>
      </c>
      <c r="H21" s="130"/>
      <c r="I21" s="206"/>
      <c r="J21" s="119"/>
      <c r="K21" s="119"/>
      <c r="L21" s="119"/>
      <c r="M21" s="119"/>
      <c r="N21" s="119"/>
    </row>
    <row r="22" spans="2:14" ht="17.25" customHeight="1" thickBot="1" x14ac:dyDescent="0.4">
      <c r="B22" s="256"/>
      <c r="C22" s="86" t="s">
        <v>12</v>
      </c>
      <c r="D22" s="28">
        <v>5834</v>
      </c>
      <c r="E22" s="207">
        <v>54.6</v>
      </c>
      <c r="F22" s="28">
        <v>4515</v>
      </c>
      <c r="G22" s="207">
        <v>31</v>
      </c>
      <c r="H22" s="130"/>
      <c r="I22" s="206"/>
      <c r="J22" s="119"/>
      <c r="K22" s="119"/>
      <c r="L22" s="119"/>
      <c r="M22" s="119"/>
      <c r="N22" s="119"/>
    </row>
    <row r="23" spans="2:14" ht="17.25" customHeight="1" x14ac:dyDescent="0.35">
      <c r="B23" s="254">
        <v>2016</v>
      </c>
      <c r="C23" s="37" t="s">
        <v>128</v>
      </c>
      <c r="D23" s="202">
        <v>1375</v>
      </c>
      <c r="E23" s="203">
        <v>68.900000000000006</v>
      </c>
      <c r="F23" s="202">
        <v>1144</v>
      </c>
      <c r="G23" s="203">
        <v>45.4</v>
      </c>
      <c r="H23" s="130"/>
      <c r="I23" s="204"/>
      <c r="J23" s="119"/>
      <c r="K23" s="119"/>
      <c r="L23" s="119"/>
      <c r="M23" s="119"/>
      <c r="N23" s="119"/>
    </row>
    <row r="24" spans="2:14" ht="17.25" customHeight="1" x14ac:dyDescent="0.35">
      <c r="B24" s="255"/>
      <c r="C24" s="22" t="s">
        <v>129</v>
      </c>
      <c r="D24" s="10">
        <v>1271</v>
      </c>
      <c r="E24" s="205">
        <v>54.5</v>
      </c>
      <c r="F24" s="10">
        <v>1044</v>
      </c>
      <c r="G24" s="205">
        <v>34.6</v>
      </c>
      <c r="H24" s="130"/>
      <c r="I24" s="119"/>
      <c r="J24" s="119"/>
      <c r="K24" s="119"/>
      <c r="L24" s="119"/>
      <c r="M24" s="119"/>
      <c r="N24" s="119"/>
    </row>
    <row r="25" spans="2:14" ht="17.25" customHeight="1" x14ac:dyDescent="0.35">
      <c r="B25" s="255"/>
      <c r="C25" s="22" t="s">
        <v>130</v>
      </c>
      <c r="D25" s="10">
        <v>2193</v>
      </c>
      <c r="E25" s="205">
        <v>43.5</v>
      </c>
      <c r="F25" s="10">
        <v>2127</v>
      </c>
      <c r="G25" s="205">
        <v>24</v>
      </c>
      <c r="H25" s="130"/>
      <c r="I25" s="206"/>
      <c r="J25" s="119"/>
      <c r="K25" s="119"/>
      <c r="L25" s="119"/>
      <c r="M25" s="119"/>
      <c r="N25" s="119"/>
    </row>
    <row r="26" spans="2:14" ht="17.25" customHeight="1" thickBot="1" x14ac:dyDescent="0.4">
      <c r="B26" s="256"/>
      <c r="C26" s="86" t="s">
        <v>12</v>
      </c>
      <c r="D26" s="28">
        <v>4840</v>
      </c>
      <c r="E26" s="207">
        <v>53.6</v>
      </c>
      <c r="F26" s="28">
        <v>4315</v>
      </c>
      <c r="G26" s="207">
        <v>32.200000000000003</v>
      </c>
      <c r="H26" s="130"/>
      <c r="I26" s="119"/>
      <c r="J26" s="119"/>
      <c r="K26" s="119"/>
      <c r="L26" s="119"/>
      <c r="M26" s="119"/>
      <c r="N26" s="119"/>
    </row>
    <row r="27" spans="2:14" ht="54.75" customHeight="1" x14ac:dyDescent="0.35">
      <c r="B27" s="257" t="s">
        <v>131</v>
      </c>
      <c r="C27" s="243"/>
      <c r="D27" s="243"/>
      <c r="E27" s="243"/>
      <c r="F27" s="243"/>
      <c r="G27" s="243"/>
      <c r="I27" s="119"/>
      <c r="J27" s="119"/>
      <c r="K27" s="119"/>
      <c r="L27" s="119"/>
      <c r="M27" s="119"/>
      <c r="N27" s="119"/>
    </row>
    <row r="28" spans="2:14" ht="24" customHeight="1" x14ac:dyDescent="0.35">
      <c r="I28" s="119"/>
      <c r="J28" s="119"/>
      <c r="K28" s="119"/>
      <c r="L28" s="119"/>
      <c r="M28" s="119"/>
      <c r="N28" s="119"/>
    </row>
    <row r="29" spans="2:14" ht="24" customHeight="1" x14ac:dyDescent="0.35"/>
  </sheetData>
  <mergeCells count="11">
    <mergeCell ref="B19:B22"/>
    <mergeCell ref="B7:B10"/>
    <mergeCell ref="B27:G27"/>
    <mergeCell ref="B15:B18"/>
    <mergeCell ref="B2:G2"/>
    <mergeCell ref="D4:E4"/>
    <mergeCell ref="F4:G4"/>
    <mergeCell ref="B5:B6"/>
    <mergeCell ref="C5:C6"/>
    <mergeCell ref="B23:B26"/>
    <mergeCell ref="B11:B14"/>
  </mergeCells>
  <pageMargins left="0.7" right="0.7" top="0.75" bottom="0.75" header="0.3" footer="0.3"/>
  <pageSetup paperSize="9" scale="9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33"/>
  <sheetViews>
    <sheetView zoomScale="90" zoomScaleNormal="90" workbookViewId="0"/>
  </sheetViews>
  <sheetFormatPr defaultRowHeight="14.5" x14ac:dyDescent="0.35"/>
  <cols>
    <col min="2" max="10" width="16.453125" customWidth="1"/>
  </cols>
  <sheetData>
    <row r="2" spans="2:12" ht="22.5" customHeight="1" x14ac:dyDescent="0.35">
      <c r="B2" s="26" t="s">
        <v>135</v>
      </c>
      <c r="C2" s="25"/>
      <c r="D2" s="25"/>
      <c r="E2" s="104"/>
      <c r="F2" s="25"/>
      <c r="G2" s="25"/>
      <c r="H2" s="25"/>
      <c r="I2" s="25"/>
      <c r="J2" s="25"/>
    </row>
    <row r="3" spans="2:12" ht="15" thickBot="1" x14ac:dyDescent="0.4">
      <c r="B3" s="116" t="s">
        <v>14</v>
      </c>
      <c r="C3" s="34"/>
      <c r="D3" s="34"/>
      <c r="E3" s="34"/>
      <c r="F3" s="34"/>
      <c r="G3" s="34"/>
      <c r="H3" s="34"/>
      <c r="I3" s="34"/>
      <c r="J3" s="34"/>
    </row>
    <row r="4" spans="2:12" ht="31.5" customHeight="1" x14ac:dyDescent="0.35">
      <c r="B4" s="261" t="s">
        <v>7</v>
      </c>
      <c r="C4" s="249" t="s">
        <v>15</v>
      </c>
      <c r="D4" s="250"/>
      <c r="E4" s="249" t="s">
        <v>53</v>
      </c>
      <c r="F4" s="250"/>
      <c r="G4" s="249" t="s">
        <v>88</v>
      </c>
      <c r="H4" s="250"/>
      <c r="I4" s="249" t="s">
        <v>87</v>
      </c>
      <c r="J4" s="250"/>
      <c r="L4" s="119"/>
    </row>
    <row r="5" spans="2:12" ht="31.5" customHeight="1" thickBot="1" x14ac:dyDescent="0.4">
      <c r="B5" s="262"/>
      <c r="C5" s="264" t="s">
        <v>16</v>
      </c>
      <c r="D5" s="247"/>
      <c r="E5" s="264" t="s">
        <v>17</v>
      </c>
      <c r="F5" s="247"/>
      <c r="G5" s="259"/>
      <c r="H5" s="260"/>
      <c r="I5" s="259"/>
      <c r="J5" s="260"/>
    </row>
    <row r="6" spans="2:12" ht="31.5" customHeight="1" thickBot="1" x14ac:dyDescent="0.4">
      <c r="B6" s="263"/>
      <c r="C6" s="23" t="s">
        <v>10</v>
      </c>
      <c r="D6" s="24" t="s">
        <v>9</v>
      </c>
      <c r="E6" s="23" t="s">
        <v>10</v>
      </c>
      <c r="F6" s="24" t="s">
        <v>9</v>
      </c>
      <c r="G6" s="23" t="s">
        <v>10</v>
      </c>
      <c r="H6" s="24" t="s">
        <v>9</v>
      </c>
      <c r="I6" s="23" t="s">
        <v>10</v>
      </c>
      <c r="J6" s="24" t="s">
        <v>9</v>
      </c>
    </row>
    <row r="7" spans="2:12" ht="20.25" customHeight="1" x14ac:dyDescent="0.35">
      <c r="B7" s="37">
        <v>2006</v>
      </c>
      <c r="C7" s="10">
        <v>198588</v>
      </c>
      <c r="D7" s="13">
        <v>9039</v>
      </c>
      <c r="E7" s="10">
        <v>196212</v>
      </c>
      <c r="F7" s="13">
        <v>10482</v>
      </c>
      <c r="G7" s="10">
        <v>580568</v>
      </c>
      <c r="H7" s="13">
        <v>46922</v>
      </c>
      <c r="I7" s="35">
        <v>0.34200000000000003</v>
      </c>
      <c r="J7" s="36">
        <v>0.193</v>
      </c>
    </row>
    <row r="8" spans="2:12" ht="24" customHeight="1" x14ac:dyDescent="0.35">
      <c r="B8" s="22">
        <v>2007</v>
      </c>
      <c r="C8" s="10">
        <v>161209</v>
      </c>
      <c r="D8" s="13">
        <v>8742</v>
      </c>
      <c r="E8" s="10">
        <v>202515</v>
      </c>
      <c r="F8" s="13">
        <v>8649</v>
      </c>
      <c r="G8" s="10">
        <v>578192</v>
      </c>
      <c r="H8" s="13">
        <v>48365</v>
      </c>
      <c r="I8" s="35">
        <v>0.27900000000000003</v>
      </c>
      <c r="J8" s="36">
        <v>0.18099999999999999</v>
      </c>
    </row>
    <row r="9" spans="2:12" ht="24" customHeight="1" x14ac:dyDescent="0.35">
      <c r="B9" s="22">
        <v>2008</v>
      </c>
      <c r="C9" s="10">
        <v>123615</v>
      </c>
      <c r="D9" s="13">
        <v>6580</v>
      </c>
      <c r="E9" s="10">
        <v>185319</v>
      </c>
      <c r="F9" s="13">
        <v>12593</v>
      </c>
      <c r="G9" s="10">
        <v>619498</v>
      </c>
      <c r="H9" s="13">
        <v>48273</v>
      </c>
      <c r="I9" s="35">
        <v>0.2</v>
      </c>
      <c r="J9" s="36">
        <v>0.13600000000000001</v>
      </c>
    </row>
    <row r="10" spans="2:12" ht="24" customHeight="1" x14ac:dyDescent="0.35">
      <c r="B10" s="22">
        <v>2009</v>
      </c>
      <c r="C10" s="10">
        <v>133976</v>
      </c>
      <c r="D10" s="13">
        <v>6109</v>
      </c>
      <c r="E10" s="10">
        <v>240441</v>
      </c>
      <c r="F10" s="13">
        <v>21668</v>
      </c>
      <c r="G10" s="10">
        <v>681202</v>
      </c>
      <c r="H10" s="13">
        <v>54285</v>
      </c>
      <c r="I10" s="35">
        <v>0.19700000000000001</v>
      </c>
      <c r="J10" s="36">
        <v>0.113</v>
      </c>
    </row>
    <row r="11" spans="2:12" ht="24" customHeight="1" x14ac:dyDescent="0.35">
      <c r="B11" s="22">
        <v>2010</v>
      </c>
      <c r="C11" s="10">
        <v>128168</v>
      </c>
      <c r="D11" s="13">
        <v>6667</v>
      </c>
      <c r="E11" s="10">
        <v>257067</v>
      </c>
      <c r="F11" s="13">
        <v>22096</v>
      </c>
      <c r="G11" s="10">
        <v>787667</v>
      </c>
      <c r="H11" s="13">
        <v>69844</v>
      </c>
      <c r="I11" s="35">
        <v>0.16300000000000001</v>
      </c>
      <c r="J11" s="36">
        <v>9.5000000000000001E-2</v>
      </c>
    </row>
    <row r="12" spans="2:12" ht="24" customHeight="1" x14ac:dyDescent="0.35">
      <c r="B12" s="22">
        <v>2011</v>
      </c>
      <c r="C12" s="10">
        <v>145538</v>
      </c>
      <c r="D12" s="13">
        <v>8718</v>
      </c>
      <c r="E12" s="10">
        <v>228639</v>
      </c>
      <c r="F12" s="13">
        <v>24531</v>
      </c>
      <c r="G12" s="10">
        <v>916566</v>
      </c>
      <c r="H12" s="13">
        <v>85273</v>
      </c>
      <c r="I12" s="35">
        <v>0.159</v>
      </c>
      <c r="J12" s="36">
        <v>0.10199999999999999</v>
      </c>
    </row>
    <row r="13" spans="2:12" ht="24" customHeight="1" x14ac:dyDescent="0.35">
      <c r="B13" s="22">
        <v>2012</v>
      </c>
      <c r="C13" s="10">
        <v>128653</v>
      </c>
      <c r="D13" s="13">
        <v>7472</v>
      </c>
      <c r="E13" s="10">
        <v>246428</v>
      </c>
      <c r="F13" s="13">
        <v>25029</v>
      </c>
      <c r="G13" s="10">
        <v>999667</v>
      </c>
      <c r="H13" s="13">
        <v>101086</v>
      </c>
      <c r="I13" s="35">
        <v>0.129</v>
      </c>
      <c r="J13" s="36">
        <v>7.3999999999999996E-2</v>
      </c>
    </row>
    <row r="14" spans="2:12" ht="24" customHeight="1" x14ac:dyDescent="0.35">
      <c r="B14" s="22">
        <v>2013</v>
      </c>
      <c r="C14" s="10">
        <v>112331</v>
      </c>
      <c r="D14" s="13">
        <v>7683</v>
      </c>
      <c r="E14" s="10">
        <v>229739</v>
      </c>
      <c r="F14" s="13">
        <v>31831</v>
      </c>
      <c r="G14" s="10">
        <v>1117442</v>
      </c>
      <c r="H14" s="13">
        <v>118642</v>
      </c>
      <c r="I14" s="35">
        <v>0.10100000000000001</v>
      </c>
      <c r="J14" s="36">
        <v>6.5000000000000002E-2</v>
      </c>
    </row>
    <row r="15" spans="2:12" ht="24" customHeight="1" x14ac:dyDescent="0.35">
      <c r="B15" s="22">
        <v>2014</v>
      </c>
      <c r="C15" s="10">
        <v>287685</v>
      </c>
      <c r="D15" s="13">
        <v>13613</v>
      </c>
      <c r="E15" s="10">
        <v>283987</v>
      </c>
      <c r="F15" s="13">
        <v>34322</v>
      </c>
      <c r="G15" s="10">
        <v>1234850</v>
      </c>
      <c r="H15" s="13">
        <v>142789</v>
      </c>
      <c r="I15" s="35">
        <v>0.23300000000000001</v>
      </c>
      <c r="J15" s="36">
        <v>9.5000000000000001E-2</v>
      </c>
    </row>
    <row r="16" spans="2:12" ht="24" customHeight="1" x14ac:dyDescent="0.35">
      <c r="B16" s="22">
        <v>2015</v>
      </c>
      <c r="C16" s="10">
        <v>257965</v>
      </c>
      <c r="D16" s="13">
        <v>13258</v>
      </c>
      <c r="E16" s="10">
        <v>307554</v>
      </c>
      <c r="F16" s="13">
        <v>31146</v>
      </c>
      <c r="G16" s="10">
        <v>1231152</v>
      </c>
      <c r="H16" s="13">
        <v>163499</v>
      </c>
      <c r="I16" s="35">
        <v>0.21</v>
      </c>
      <c r="J16" s="36">
        <v>8.1000000000000003E-2</v>
      </c>
    </row>
    <row r="17" spans="2:12" ht="24" customHeight="1" x14ac:dyDescent="0.35">
      <c r="B17" s="22">
        <v>2016</v>
      </c>
      <c r="C17" s="10">
        <v>278584</v>
      </c>
      <c r="D17" s="13">
        <v>16712</v>
      </c>
      <c r="E17" s="10">
        <v>273338</v>
      </c>
      <c r="F17" s="13">
        <v>27019</v>
      </c>
      <c r="G17" s="10">
        <v>1280741</v>
      </c>
      <c r="H17" s="13">
        <v>181387</v>
      </c>
      <c r="I17" s="35">
        <v>0.21751782757013322</v>
      </c>
      <c r="J17" s="36">
        <v>9.2134496959539541E-2</v>
      </c>
    </row>
    <row r="18" spans="2:12" ht="24" customHeight="1" x14ac:dyDescent="0.35">
      <c r="B18" s="22">
        <v>2017</v>
      </c>
      <c r="C18" s="10">
        <v>370741</v>
      </c>
      <c r="D18" s="13">
        <v>43359.732334</v>
      </c>
      <c r="E18" s="10">
        <v>254228</v>
      </c>
      <c r="F18" s="13">
        <v>23495</v>
      </c>
      <c r="G18" s="10">
        <v>1275495</v>
      </c>
      <c r="H18" s="13">
        <v>191694</v>
      </c>
      <c r="I18" s="35">
        <v>0.29066440871975197</v>
      </c>
      <c r="J18" s="36">
        <v>0.22619243343036297</v>
      </c>
    </row>
    <row r="19" spans="2:12" ht="24" customHeight="1" x14ac:dyDescent="0.35">
      <c r="B19" s="22">
        <v>2018</v>
      </c>
      <c r="C19" s="10">
        <v>441621</v>
      </c>
      <c r="D19" s="13">
        <v>78017.002854000006</v>
      </c>
      <c r="E19" s="10">
        <v>238709</v>
      </c>
      <c r="F19" s="13">
        <v>19004.249917000001</v>
      </c>
      <c r="G19" s="10">
        <v>874140</v>
      </c>
      <c r="H19" s="13">
        <v>157721.35411099999</v>
      </c>
      <c r="I19" s="35">
        <v>0.50520625986684053</v>
      </c>
      <c r="J19" s="36">
        <v>0.49465085621249338</v>
      </c>
    </row>
    <row r="20" spans="2:12" ht="24" customHeight="1" x14ac:dyDescent="0.35">
      <c r="B20" s="22">
        <v>2019</v>
      </c>
      <c r="C20" s="10">
        <v>281630</v>
      </c>
      <c r="D20" s="13">
        <v>34123.342589</v>
      </c>
      <c r="E20" s="10">
        <v>177628</v>
      </c>
      <c r="F20" s="13">
        <v>12459.214313</v>
      </c>
      <c r="G20" s="10">
        <v>630490</v>
      </c>
      <c r="H20" s="13">
        <v>98052.313081</v>
      </c>
      <c r="I20" s="35">
        <v>0.4466843248901648</v>
      </c>
      <c r="J20" s="36">
        <v>0.34801160234548534</v>
      </c>
    </row>
    <row r="21" spans="2:12" ht="24" customHeight="1" thickBot="1" x14ac:dyDescent="0.4">
      <c r="B21" s="22">
        <v>2020</v>
      </c>
      <c r="C21" s="10">
        <v>212617</v>
      </c>
      <c r="D21" s="13">
        <v>25022.346218999999</v>
      </c>
      <c r="E21" s="10">
        <v>112585</v>
      </c>
      <c r="F21" s="13">
        <v>7914.87824</v>
      </c>
      <c r="G21" s="10">
        <v>495330</v>
      </c>
      <c r="H21" s="13">
        <v>65419.544797000002</v>
      </c>
      <c r="I21" s="35">
        <v>0.42924313084206489</v>
      </c>
      <c r="J21" s="36">
        <v>0.38249037495821081</v>
      </c>
    </row>
    <row r="22" spans="2:12" ht="24" customHeight="1" thickBot="1" x14ac:dyDescent="0.4">
      <c r="B22" s="80" t="s">
        <v>12</v>
      </c>
      <c r="C22" s="29">
        <v>3262921</v>
      </c>
      <c r="D22" s="101">
        <v>285115.42399600003</v>
      </c>
      <c r="E22" s="29">
        <v>3434389</v>
      </c>
      <c r="F22" s="101">
        <v>312239.34246999997</v>
      </c>
      <c r="G22" s="30"/>
      <c r="H22" s="192"/>
      <c r="I22" s="30"/>
      <c r="J22" s="31"/>
    </row>
    <row r="23" spans="2:12" ht="24" customHeight="1" thickBot="1" x14ac:dyDescent="0.4">
      <c r="B23" s="86" t="s">
        <v>13</v>
      </c>
      <c r="C23" s="28">
        <v>217528.06666666668</v>
      </c>
      <c r="D23" s="102">
        <v>19007.694933066668</v>
      </c>
      <c r="E23" s="28">
        <v>228959.26666666666</v>
      </c>
      <c r="F23" s="102">
        <v>20815.956164666666</v>
      </c>
      <c r="G23" s="28">
        <v>886866.66666666663</v>
      </c>
      <c r="H23" s="102">
        <v>104883.48079926666</v>
      </c>
      <c r="I23" s="38">
        <v>0.26015439679259705</v>
      </c>
      <c r="J23" s="39">
        <v>0.17856531759373945</v>
      </c>
    </row>
    <row r="24" spans="2:12" ht="35.25" customHeight="1" x14ac:dyDescent="0.35">
      <c r="B24" s="257" t="s">
        <v>134</v>
      </c>
      <c r="C24" s="257"/>
      <c r="D24" s="257"/>
      <c r="E24" s="257"/>
      <c r="F24" s="257"/>
      <c r="G24" s="257"/>
      <c r="H24" s="257"/>
      <c r="I24" s="257"/>
      <c r="J24" s="257"/>
    </row>
    <row r="29" spans="2:12" ht="14.5" customHeight="1" x14ac:dyDescent="0.35">
      <c r="K29" s="229"/>
      <c r="L29" s="229"/>
    </row>
    <row r="30" spans="2:12" x14ac:dyDescent="0.35">
      <c r="K30" s="229"/>
      <c r="L30" s="229"/>
    </row>
    <row r="31" spans="2:12" x14ac:dyDescent="0.35">
      <c r="K31" s="229"/>
      <c r="L31" s="229"/>
    </row>
    <row r="32" spans="2:12" x14ac:dyDescent="0.35">
      <c r="K32" s="229"/>
      <c r="L32" s="229"/>
    </row>
    <row r="33" spans="9:12" x14ac:dyDescent="0.35">
      <c r="I33" s="229"/>
      <c r="J33" s="229"/>
      <c r="K33" s="229"/>
      <c r="L33" s="229"/>
    </row>
  </sheetData>
  <mergeCells count="8">
    <mergeCell ref="G4:H5"/>
    <mergeCell ref="I4:J5"/>
    <mergeCell ref="B4:B6"/>
    <mergeCell ref="B24:J24"/>
    <mergeCell ref="C4:D4"/>
    <mergeCell ref="C5:D5"/>
    <mergeCell ref="E4:F4"/>
    <mergeCell ref="E5:F5"/>
  </mergeCells>
  <pageMargins left="0.7" right="0.7" top="0.75" bottom="0.75" header="0.3" footer="0.3"/>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Q25"/>
  <sheetViews>
    <sheetView zoomScale="90" zoomScaleNormal="90" workbookViewId="0">
      <selection activeCell="G16" sqref="G16"/>
    </sheetView>
  </sheetViews>
  <sheetFormatPr defaultRowHeight="14.5" x14ac:dyDescent="0.35"/>
  <cols>
    <col min="1" max="1" width="8.7265625" style="306"/>
    <col min="2" max="2" width="18" style="306" customWidth="1"/>
    <col min="3" max="9" width="16.7265625" style="306" customWidth="1"/>
    <col min="10" max="11" width="9.1796875" style="306" customWidth="1"/>
    <col min="12" max="13" width="8.7265625" style="306"/>
    <col min="14" max="14" width="9.1796875" style="306" customWidth="1"/>
    <col min="15" max="16384" width="8.7265625" style="306"/>
  </cols>
  <sheetData>
    <row r="2" spans="2:17" ht="22.5" customHeight="1" x14ac:dyDescent="0.35">
      <c r="B2" s="305" t="s">
        <v>141</v>
      </c>
      <c r="C2" s="305"/>
      <c r="D2" s="305"/>
      <c r="E2" s="305"/>
      <c r="F2" s="305"/>
      <c r="G2" s="305"/>
      <c r="H2" s="305"/>
      <c r="I2" s="305"/>
    </row>
    <row r="3" spans="2:17" ht="16" thickBot="1" x14ac:dyDescent="0.4">
      <c r="B3" s="307" t="s">
        <v>102</v>
      </c>
      <c r="C3" s="308"/>
      <c r="D3" s="308"/>
      <c r="E3" s="308"/>
      <c r="F3" s="308"/>
      <c r="G3" s="309"/>
      <c r="H3" s="309"/>
      <c r="I3" s="309"/>
    </row>
    <row r="4" spans="2:17" ht="46.5" customHeight="1" thickBot="1" x14ac:dyDescent="0.4">
      <c r="B4" s="318" t="s">
        <v>55</v>
      </c>
      <c r="C4" s="319" t="s">
        <v>19</v>
      </c>
      <c r="D4" s="319" t="s">
        <v>56</v>
      </c>
      <c r="E4" s="319" t="s">
        <v>57</v>
      </c>
      <c r="F4" s="319" t="s">
        <v>58</v>
      </c>
      <c r="G4" s="319" t="s">
        <v>59</v>
      </c>
      <c r="H4" s="319" t="s">
        <v>60</v>
      </c>
      <c r="I4" s="342" t="s">
        <v>38</v>
      </c>
      <c r="K4" s="310" t="s">
        <v>55</v>
      </c>
      <c r="L4" s="311" t="s">
        <v>19</v>
      </c>
      <c r="M4" s="311" t="s">
        <v>56</v>
      </c>
      <c r="N4" s="311" t="s">
        <v>57</v>
      </c>
      <c r="O4" s="311" t="s">
        <v>58</v>
      </c>
      <c r="P4" s="311" t="s">
        <v>59</v>
      </c>
      <c r="Q4" s="312" t="s">
        <v>60</v>
      </c>
    </row>
    <row r="5" spans="2:17" x14ac:dyDescent="0.35">
      <c r="B5" s="320">
        <v>2006</v>
      </c>
      <c r="C5" s="322">
        <v>47</v>
      </c>
      <c r="D5" s="322">
        <v>59</v>
      </c>
      <c r="E5" s="322">
        <v>66</v>
      </c>
      <c r="F5" s="322">
        <v>71</v>
      </c>
      <c r="G5" s="322">
        <v>73</v>
      </c>
      <c r="H5" s="323">
        <v>76</v>
      </c>
      <c r="I5" s="343">
        <f>100-H5</f>
        <v>24</v>
      </c>
      <c r="K5" s="313">
        <v>2006</v>
      </c>
      <c r="L5" s="314">
        <f>+C5/100</f>
        <v>0.47</v>
      </c>
      <c r="M5" s="314">
        <f t="shared" ref="M5:M17" si="0">+IF(D5&lt;&gt;"",(D5-C5)/100,"")</f>
        <v>0.12</v>
      </c>
      <c r="N5" s="314">
        <f t="shared" ref="N5:N17" si="1">+IF(E5&lt;&gt;"",(E5-D5)/100,"")</f>
        <v>7.0000000000000007E-2</v>
      </c>
      <c r="O5" s="314">
        <f t="shared" ref="O5:O17" si="2">+IF(F5&lt;&gt;"",(F5-E5)/100,"")</f>
        <v>0.05</v>
      </c>
      <c r="P5" s="314">
        <f t="shared" ref="P5:P17" si="3">+IF(G5&lt;&gt;"",(G5-F5)/100,"")</f>
        <v>0.02</v>
      </c>
      <c r="Q5" s="314">
        <f t="shared" ref="Q5:Q17" si="4">+IF(H5&lt;&gt;"",(H5-G5)/100,"")</f>
        <v>0.03</v>
      </c>
    </row>
    <row r="6" spans="2:17" x14ac:dyDescent="0.35">
      <c r="B6" s="321">
        <v>2007</v>
      </c>
      <c r="C6" s="324">
        <v>41</v>
      </c>
      <c r="D6" s="324">
        <v>53</v>
      </c>
      <c r="E6" s="324">
        <v>57.999999999999993</v>
      </c>
      <c r="F6" s="324">
        <v>65</v>
      </c>
      <c r="G6" s="324">
        <v>66</v>
      </c>
      <c r="H6" s="325">
        <v>69</v>
      </c>
      <c r="I6" s="344">
        <f t="shared" ref="I6:I13" si="5">100-H6</f>
        <v>31</v>
      </c>
      <c r="K6" s="313">
        <v>2007</v>
      </c>
      <c r="L6" s="314">
        <f t="shared" ref="L6:L18" si="6">+C6/100</f>
        <v>0.41</v>
      </c>
      <c r="M6" s="314">
        <f t="shared" si="0"/>
        <v>0.12</v>
      </c>
      <c r="N6" s="314">
        <f t="shared" si="1"/>
        <v>4.9999999999999926E-2</v>
      </c>
      <c r="O6" s="314">
        <f t="shared" si="2"/>
        <v>7.0000000000000076E-2</v>
      </c>
      <c r="P6" s="314">
        <f t="shared" si="3"/>
        <v>0.01</v>
      </c>
      <c r="Q6" s="314">
        <f t="shared" si="4"/>
        <v>0.03</v>
      </c>
    </row>
    <row r="7" spans="2:17" x14ac:dyDescent="0.35">
      <c r="B7" s="321">
        <v>2008</v>
      </c>
      <c r="C7" s="324">
        <v>32</v>
      </c>
      <c r="D7" s="324">
        <v>39</v>
      </c>
      <c r="E7" s="324">
        <v>49</v>
      </c>
      <c r="F7" s="324">
        <v>54</v>
      </c>
      <c r="G7" s="324">
        <v>56</v>
      </c>
      <c r="H7" s="325">
        <v>60</v>
      </c>
      <c r="I7" s="344">
        <f t="shared" si="5"/>
        <v>40</v>
      </c>
      <c r="K7" s="313">
        <v>2008</v>
      </c>
      <c r="L7" s="314">
        <f t="shared" si="6"/>
        <v>0.32</v>
      </c>
      <c r="M7" s="314">
        <f t="shared" si="0"/>
        <v>7.0000000000000007E-2</v>
      </c>
      <c r="N7" s="314">
        <f t="shared" si="1"/>
        <v>0.1</v>
      </c>
      <c r="O7" s="314">
        <f t="shared" si="2"/>
        <v>0.05</v>
      </c>
      <c r="P7" s="314">
        <f t="shared" si="3"/>
        <v>0.02</v>
      </c>
      <c r="Q7" s="314">
        <f t="shared" si="4"/>
        <v>0.04</v>
      </c>
    </row>
    <row r="8" spans="2:17" x14ac:dyDescent="0.35">
      <c r="B8" s="321">
        <v>2009</v>
      </c>
      <c r="C8" s="324">
        <v>30</v>
      </c>
      <c r="D8" s="324">
        <v>41</v>
      </c>
      <c r="E8" s="324">
        <v>50</v>
      </c>
      <c r="F8" s="324">
        <v>56.000000000000007</v>
      </c>
      <c r="G8" s="324">
        <v>65</v>
      </c>
      <c r="H8" s="325">
        <v>72</v>
      </c>
      <c r="I8" s="344">
        <f t="shared" si="5"/>
        <v>28</v>
      </c>
      <c r="K8" s="313">
        <v>2009</v>
      </c>
      <c r="L8" s="314">
        <f t="shared" si="6"/>
        <v>0.3</v>
      </c>
      <c r="M8" s="314">
        <f t="shared" si="0"/>
        <v>0.11</v>
      </c>
      <c r="N8" s="314">
        <f t="shared" si="1"/>
        <v>0.09</v>
      </c>
      <c r="O8" s="314">
        <f t="shared" si="2"/>
        <v>6.0000000000000074E-2</v>
      </c>
      <c r="P8" s="314">
        <f t="shared" si="3"/>
        <v>8.9999999999999927E-2</v>
      </c>
      <c r="Q8" s="314">
        <f t="shared" si="4"/>
        <v>7.0000000000000007E-2</v>
      </c>
    </row>
    <row r="9" spans="2:17" x14ac:dyDescent="0.35">
      <c r="B9" s="321">
        <v>2010</v>
      </c>
      <c r="C9" s="324">
        <v>24</v>
      </c>
      <c r="D9" s="324">
        <v>34</v>
      </c>
      <c r="E9" s="324">
        <v>40</v>
      </c>
      <c r="F9" s="324">
        <v>54</v>
      </c>
      <c r="G9" s="324">
        <v>62</v>
      </c>
      <c r="H9" s="325">
        <v>65</v>
      </c>
      <c r="I9" s="344">
        <f t="shared" si="5"/>
        <v>35</v>
      </c>
      <c r="K9" s="313">
        <v>2010</v>
      </c>
      <c r="L9" s="314">
        <f t="shared" si="6"/>
        <v>0.24</v>
      </c>
      <c r="M9" s="314">
        <f t="shared" si="0"/>
        <v>0.1</v>
      </c>
      <c r="N9" s="314">
        <f t="shared" si="1"/>
        <v>0.06</v>
      </c>
      <c r="O9" s="314">
        <f t="shared" si="2"/>
        <v>0.14000000000000001</v>
      </c>
      <c r="P9" s="314">
        <f t="shared" si="3"/>
        <v>0.08</v>
      </c>
      <c r="Q9" s="314">
        <f t="shared" si="4"/>
        <v>0.03</v>
      </c>
    </row>
    <row r="10" spans="2:17" x14ac:dyDescent="0.35">
      <c r="B10" s="321">
        <v>2011</v>
      </c>
      <c r="C10" s="324">
        <v>24</v>
      </c>
      <c r="D10" s="324">
        <v>39</v>
      </c>
      <c r="E10" s="324">
        <v>48</v>
      </c>
      <c r="F10" s="324">
        <v>56.000000000000007</v>
      </c>
      <c r="G10" s="324">
        <v>60</v>
      </c>
      <c r="H10" s="325">
        <v>76.403722959542435</v>
      </c>
      <c r="I10" s="344">
        <f t="shared" si="5"/>
        <v>23.596277040457565</v>
      </c>
      <c r="K10" s="313">
        <v>2011</v>
      </c>
      <c r="L10" s="314">
        <f t="shared" si="6"/>
        <v>0.24</v>
      </c>
      <c r="M10" s="314">
        <f t="shared" si="0"/>
        <v>0.15</v>
      </c>
      <c r="N10" s="314">
        <f t="shared" si="1"/>
        <v>0.09</v>
      </c>
      <c r="O10" s="314">
        <f t="shared" si="2"/>
        <v>8.0000000000000071E-2</v>
      </c>
      <c r="P10" s="314">
        <f t="shared" si="3"/>
        <v>3.9999999999999931E-2</v>
      </c>
      <c r="Q10" s="314">
        <f t="shared" si="4"/>
        <v>0.16403722959542436</v>
      </c>
    </row>
    <row r="11" spans="2:17" x14ac:dyDescent="0.35">
      <c r="B11" s="321">
        <v>2012</v>
      </c>
      <c r="C11" s="324">
        <v>20</v>
      </c>
      <c r="D11" s="324">
        <v>34</v>
      </c>
      <c r="E11" s="324">
        <v>43</v>
      </c>
      <c r="F11" s="324">
        <v>47</v>
      </c>
      <c r="G11" s="324">
        <v>65.930010001472297</v>
      </c>
      <c r="H11" s="326">
        <v>79.146029377150327</v>
      </c>
      <c r="I11" s="344">
        <f t="shared" si="5"/>
        <v>20.853970622849673</v>
      </c>
      <c r="K11" s="313">
        <v>2012</v>
      </c>
      <c r="L11" s="314">
        <f t="shared" si="6"/>
        <v>0.2</v>
      </c>
      <c r="M11" s="314">
        <f t="shared" si="0"/>
        <v>0.14000000000000001</v>
      </c>
      <c r="N11" s="314">
        <f t="shared" si="1"/>
        <v>0.09</v>
      </c>
      <c r="O11" s="314">
        <f t="shared" si="2"/>
        <v>0.04</v>
      </c>
      <c r="P11" s="314">
        <f t="shared" si="3"/>
        <v>0.18930010001472297</v>
      </c>
      <c r="Q11" s="314">
        <f t="shared" si="4"/>
        <v>0.13216019375678031</v>
      </c>
    </row>
    <row r="12" spans="2:17" x14ac:dyDescent="0.35">
      <c r="B12" s="321">
        <v>2013</v>
      </c>
      <c r="C12" s="324">
        <v>21</v>
      </c>
      <c r="D12" s="324">
        <v>38</v>
      </c>
      <c r="E12" s="324">
        <v>42</v>
      </c>
      <c r="F12" s="324">
        <v>64.39200447097781</v>
      </c>
      <c r="G12" s="327">
        <v>79.743017747479314</v>
      </c>
      <c r="H12" s="325">
        <v>88.852595877902431</v>
      </c>
      <c r="I12" s="344">
        <f t="shared" si="5"/>
        <v>11.147404122097569</v>
      </c>
      <c r="K12" s="313">
        <v>2013</v>
      </c>
      <c r="L12" s="314">
        <f t="shared" si="6"/>
        <v>0.21</v>
      </c>
      <c r="M12" s="314">
        <f t="shared" si="0"/>
        <v>0.17</v>
      </c>
      <c r="N12" s="314">
        <f t="shared" si="1"/>
        <v>0.04</v>
      </c>
      <c r="O12" s="314">
        <f t="shared" si="2"/>
        <v>0.22392004470977811</v>
      </c>
      <c r="P12" s="314">
        <f t="shared" si="3"/>
        <v>0.15351013276501504</v>
      </c>
      <c r="Q12" s="314">
        <f t="shared" si="4"/>
        <v>9.1095781304231169E-2</v>
      </c>
    </row>
    <row r="13" spans="2:17" x14ac:dyDescent="0.35">
      <c r="B13" s="321">
        <v>2014</v>
      </c>
      <c r="C13" s="324">
        <v>26</v>
      </c>
      <c r="D13" s="324">
        <v>32</v>
      </c>
      <c r="E13" s="324">
        <v>64.757498676955123</v>
      </c>
      <c r="F13" s="327">
        <v>78.62551454271339</v>
      </c>
      <c r="G13" s="324">
        <v>87.23920695108059</v>
      </c>
      <c r="H13" s="325">
        <v>92.876190312341407</v>
      </c>
      <c r="I13" s="345">
        <f t="shared" si="5"/>
        <v>7.1238096876585928</v>
      </c>
      <c r="K13" s="313">
        <v>2014</v>
      </c>
      <c r="L13" s="314">
        <f t="shared" si="6"/>
        <v>0.26</v>
      </c>
      <c r="M13" s="314">
        <f t="shared" si="0"/>
        <v>0.06</v>
      </c>
      <c r="N13" s="314">
        <f t="shared" si="1"/>
        <v>0.32757498676955121</v>
      </c>
      <c r="O13" s="314">
        <f t="shared" si="2"/>
        <v>0.13868015865758265</v>
      </c>
      <c r="P13" s="314">
        <f t="shared" si="3"/>
        <v>8.6136924083672003E-2</v>
      </c>
      <c r="Q13" s="314">
        <f t="shared" si="4"/>
        <v>5.6369833612608174E-2</v>
      </c>
    </row>
    <row r="14" spans="2:17" x14ac:dyDescent="0.35">
      <c r="B14" s="321">
        <v>2015</v>
      </c>
      <c r="C14" s="324">
        <v>38</v>
      </c>
      <c r="D14" s="324">
        <v>57.723686483788605</v>
      </c>
      <c r="E14" s="327">
        <v>73.594508270247744</v>
      </c>
      <c r="F14" s="324">
        <v>81.197335119845178</v>
      </c>
      <c r="G14" s="324">
        <v>89.362783499245282</v>
      </c>
      <c r="H14" s="325"/>
      <c r="I14" s="324"/>
      <c r="K14" s="313">
        <v>2015</v>
      </c>
      <c r="L14" s="314">
        <f t="shared" si="6"/>
        <v>0.38</v>
      </c>
      <c r="M14" s="314">
        <f t="shared" si="0"/>
        <v>0.19723686483788605</v>
      </c>
      <c r="N14" s="314">
        <f t="shared" si="1"/>
        <v>0.15870821786459138</v>
      </c>
      <c r="O14" s="314">
        <f t="shared" si="2"/>
        <v>7.6028268495974341E-2</v>
      </c>
      <c r="P14" s="314">
        <f t="shared" si="3"/>
        <v>8.1654483794001032E-2</v>
      </c>
      <c r="Q14" s="314" t="str">
        <f t="shared" si="4"/>
        <v/>
      </c>
    </row>
    <row r="15" spans="2:17" x14ac:dyDescent="0.35">
      <c r="B15" s="321">
        <v>2016</v>
      </c>
      <c r="C15" s="324">
        <v>38.264515161112875</v>
      </c>
      <c r="D15" s="328">
        <v>67.263536883162345</v>
      </c>
      <c r="E15" s="324">
        <v>77.442895111100057</v>
      </c>
      <c r="F15" s="324">
        <v>86.033604823220656</v>
      </c>
      <c r="G15" s="324"/>
      <c r="H15" s="325"/>
      <c r="I15" s="324"/>
      <c r="K15" s="313">
        <v>2016</v>
      </c>
      <c r="L15" s="314">
        <f t="shared" si="6"/>
        <v>0.38264515161112878</v>
      </c>
      <c r="M15" s="314">
        <f t="shared" si="0"/>
        <v>0.28999021722049467</v>
      </c>
      <c r="N15" s="314">
        <f t="shared" si="1"/>
        <v>0.10179358227937713</v>
      </c>
      <c r="O15" s="314">
        <f t="shared" si="2"/>
        <v>8.5907097121205991E-2</v>
      </c>
      <c r="P15" s="314" t="str">
        <f t="shared" si="3"/>
        <v/>
      </c>
      <c r="Q15" s="314" t="str">
        <f t="shared" si="4"/>
        <v/>
      </c>
    </row>
    <row r="16" spans="2:17" x14ac:dyDescent="0.35">
      <c r="B16" s="321">
        <v>2017</v>
      </c>
      <c r="C16" s="324">
        <v>47.483756372822143</v>
      </c>
      <c r="D16" s="324">
        <v>64.301581988201377</v>
      </c>
      <c r="E16" s="327">
        <v>82.166152279741638</v>
      </c>
      <c r="F16" s="324"/>
      <c r="G16" s="324"/>
      <c r="H16" s="325"/>
      <c r="I16" s="324"/>
      <c r="K16" s="313">
        <v>2017</v>
      </c>
      <c r="L16" s="314">
        <f t="shared" si="6"/>
        <v>0.47483756372822145</v>
      </c>
      <c r="M16" s="314">
        <f t="shared" si="0"/>
        <v>0.16817825615379234</v>
      </c>
      <c r="N16" s="314">
        <f t="shared" si="1"/>
        <v>0.1786457029154026</v>
      </c>
      <c r="O16" s="314" t="str">
        <f t="shared" si="2"/>
        <v/>
      </c>
      <c r="P16" s="314" t="str">
        <f t="shared" si="3"/>
        <v/>
      </c>
      <c r="Q16" s="314" t="str">
        <f t="shared" si="4"/>
        <v/>
      </c>
    </row>
    <row r="17" spans="2:17" x14ac:dyDescent="0.35">
      <c r="B17" s="321">
        <v>2018</v>
      </c>
      <c r="C17" s="324">
        <v>41.979015585511732</v>
      </c>
      <c r="D17" s="328">
        <v>63.406907670111778</v>
      </c>
      <c r="E17" s="329"/>
      <c r="F17" s="324"/>
      <c r="G17" s="324"/>
      <c r="H17" s="325"/>
      <c r="I17" s="324"/>
      <c r="K17" s="313">
        <v>2018</v>
      </c>
      <c r="L17" s="314">
        <f t="shared" si="6"/>
        <v>0.41979015585511731</v>
      </c>
      <c r="M17" s="314">
        <f t="shared" si="0"/>
        <v>0.21427892084600045</v>
      </c>
      <c r="N17" s="314" t="str">
        <f t="shared" si="1"/>
        <v/>
      </c>
      <c r="O17" s="314" t="str">
        <f t="shared" si="2"/>
        <v/>
      </c>
      <c r="P17" s="314" t="str">
        <f t="shared" si="3"/>
        <v/>
      </c>
      <c r="Q17" s="314" t="str">
        <f t="shared" si="4"/>
        <v/>
      </c>
    </row>
    <row r="18" spans="2:17" x14ac:dyDescent="0.35">
      <c r="B18" s="321">
        <v>2019</v>
      </c>
      <c r="C18" s="324">
        <v>45.690742600854961</v>
      </c>
      <c r="D18" s="329"/>
      <c r="E18" s="324"/>
      <c r="F18" s="324"/>
      <c r="G18" s="324"/>
      <c r="H18" s="325"/>
      <c r="I18" s="324"/>
      <c r="K18" s="313">
        <v>2019</v>
      </c>
      <c r="L18" s="314">
        <f t="shared" si="6"/>
        <v>0.45690742600854961</v>
      </c>
      <c r="M18" s="314" t="str">
        <f>+IF(D18&lt;&gt;"",(D18-C18)/100,"")</f>
        <v/>
      </c>
      <c r="N18" s="314" t="str">
        <f>+IF(E18&lt;&gt;"",(E18-D18)/100,"")</f>
        <v/>
      </c>
      <c r="O18" s="314" t="str">
        <f>+IF(F18&lt;&gt;"",(F18-E18)/100,"")</f>
        <v/>
      </c>
      <c r="P18" s="314" t="str">
        <f>+IF(G18&lt;&gt;"",(G18-F18)/100,"")</f>
        <v/>
      </c>
      <c r="Q18" s="314" t="str">
        <f>+IF(H18&lt;&gt;"",(H18-G18)/100,"")</f>
        <v/>
      </c>
    </row>
    <row r="19" spans="2:17" x14ac:dyDescent="0.35">
      <c r="B19" s="330" t="s">
        <v>13</v>
      </c>
      <c r="C19" s="332">
        <f>+AVERAGE(C5:C18)</f>
        <v>34.02985926573583</v>
      </c>
      <c r="D19" s="333">
        <f t="shared" ref="D19:H19" si="7">+AVERAGE(D5:D18)</f>
        <v>47.82274715578955</v>
      </c>
      <c r="E19" s="333">
        <f t="shared" si="7"/>
        <v>57.830087861503706</v>
      </c>
      <c r="F19" s="333">
        <f t="shared" si="7"/>
        <v>64.840768996068832</v>
      </c>
      <c r="G19" s="333">
        <f t="shared" si="7"/>
        <v>70.427501819927755</v>
      </c>
      <c r="H19" s="334">
        <f t="shared" si="7"/>
        <v>75.47539316965964</v>
      </c>
      <c r="I19" s="340"/>
      <c r="K19" s="306" t="s">
        <v>13</v>
      </c>
      <c r="L19" s="316">
        <f>+AVERAGE(L5:L18)</f>
        <v>0.3402985926573584</v>
      </c>
      <c r="M19" s="316">
        <f>+AVERAGE(M5:M18)</f>
        <v>0.14689878915832105</v>
      </c>
      <c r="N19" s="316">
        <f t="shared" ref="N19:Q19" si="8">+AVERAGE(N5:N18)</f>
        <v>0.11306020748574352</v>
      </c>
      <c r="O19" s="316">
        <f t="shared" si="8"/>
        <v>9.2230506271321955E-2</v>
      </c>
      <c r="P19" s="316">
        <f t="shared" si="8"/>
        <v>7.7060164065741094E-2</v>
      </c>
      <c r="Q19" s="316">
        <f t="shared" si="8"/>
        <v>7.1518115363227108E-2</v>
      </c>
    </row>
    <row r="20" spans="2:17" x14ac:dyDescent="0.35">
      <c r="B20" s="331" t="s">
        <v>142</v>
      </c>
      <c r="C20" s="335">
        <f>+_xlfn.STDEV.P(C5:C18)</f>
        <v>9.5742341942683655</v>
      </c>
      <c r="D20" s="336">
        <f t="shared" ref="D20:H20" si="9">+_xlfn.STDEV.P(D5:D18)</f>
        <v>12.628843268599979</v>
      </c>
      <c r="E20" s="336">
        <f t="shared" si="9"/>
        <v>14.037257333168391</v>
      </c>
      <c r="F20" s="336">
        <f t="shared" si="9"/>
        <v>12.264181410337114</v>
      </c>
      <c r="G20" s="336">
        <f t="shared" si="9"/>
        <v>10.916827728311029</v>
      </c>
      <c r="H20" s="337">
        <f t="shared" si="9"/>
        <v>9.997658628071191</v>
      </c>
      <c r="I20" s="339"/>
      <c r="K20" s="306" t="s">
        <v>142</v>
      </c>
      <c r="L20" s="317">
        <f>+_xlfn.STDEV.P(L5:L18)</f>
        <v>9.5742341942683426E-2</v>
      </c>
      <c r="M20" s="317">
        <f t="shared" ref="M20:Q20" si="10">+_xlfn.STDEV.P(M5:M18)</f>
        <v>6.0170132743090153E-2</v>
      </c>
      <c r="N20" s="317">
        <f t="shared" si="10"/>
        <v>7.543129585788666E-2</v>
      </c>
      <c r="O20" s="317">
        <f t="shared" si="10"/>
        <v>5.2276859661458161E-2</v>
      </c>
      <c r="P20" s="317">
        <f t="shared" si="10"/>
        <v>5.5771161260088839E-2</v>
      </c>
      <c r="Q20" s="317">
        <f t="shared" si="10"/>
        <v>4.5967333321419515E-2</v>
      </c>
    </row>
    <row r="21" spans="2:17" x14ac:dyDescent="0.35">
      <c r="B21" s="338"/>
      <c r="C21" s="339">
        <f>+C19</f>
        <v>34.02985926573583</v>
      </c>
      <c r="D21" s="339"/>
      <c r="E21" s="339"/>
      <c r="F21" s="339"/>
      <c r="G21" s="339"/>
      <c r="H21" s="339"/>
      <c r="I21" s="339"/>
      <c r="L21" s="317"/>
      <c r="M21" s="317"/>
      <c r="N21" s="317"/>
      <c r="O21" s="317"/>
      <c r="P21" s="317"/>
      <c r="Q21" s="317"/>
    </row>
    <row r="22" spans="2:17" x14ac:dyDescent="0.35">
      <c r="B22" s="338"/>
      <c r="C22" s="339"/>
      <c r="D22" s="339"/>
      <c r="E22" s="339"/>
      <c r="F22" s="339"/>
      <c r="G22" s="339"/>
      <c r="H22" s="339"/>
      <c r="I22" s="339"/>
      <c r="L22" s="317"/>
      <c r="M22" s="317"/>
      <c r="N22" s="317"/>
      <c r="O22" s="317"/>
      <c r="P22" s="317"/>
      <c r="Q22" s="317"/>
    </row>
    <row r="23" spans="2:17" x14ac:dyDescent="0.35">
      <c r="B23" s="338"/>
      <c r="C23" s="339"/>
      <c r="D23" s="339"/>
      <c r="E23" s="339"/>
      <c r="F23" s="339"/>
      <c r="G23" s="339"/>
      <c r="H23" s="339"/>
      <c r="I23" s="339"/>
      <c r="L23" s="317"/>
      <c r="M23" s="317"/>
      <c r="N23" s="317"/>
      <c r="O23" s="317"/>
      <c r="P23" s="317"/>
      <c r="Q23" s="317"/>
    </row>
    <row r="24" spans="2:17" ht="15" thickBot="1" x14ac:dyDescent="0.4"/>
    <row r="25" spans="2:17" ht="43.5" customHeight="1" x14ac:dyDescent="0.35">
      <c r="B25" s="315" t="s">
        <v>136</v>
      </c>
      <c r="C25" s="315"/>
      <c r="D25" s="315"/>
      <c r="E25" s="315"/>
      <c r="F25" s="315"/>
      <c r="G25" s="315"/>
      <c r="H25" s="315"/>
      <c r="I25" s="341"/>
    </row>
  </sheetData>
  <mergeCells count="1">
    <mergeCell ref="B25:H25"/>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J22"/>
  <sheetViews>
    <sheetView zoomScale="90" zoomScaleNormal="90" workbookViewId="0"/>
  </sheetViews>
  <sheetFormatPr defaultRowHeight="14.5" x14ac:dyDescent="0.35"/>
  <cols>
    <col min="2" max="9" width="12" customWidth="1"/>
    <col min="11" max="11" width="10.54296875" customWidth="1"/>
    <col min="14" max="14" width="10.54296875" customWidth="1"/>
  </cols>
  <sheetData>
    <row r="2" spans="2:10" ht="27" customHeight="1" x14ac:dyDescent="0.35">
      <c r="B2" s="40" t="s">
        <v>119</v>
      </c>
      <c r="C2" s="57"/>
      <c r="D2" s="57"/>
      <c r="E2" s="105"/>
      <c r="F2" s="57"/>
      <c r="G2" s="57"/>
      <c r="H2" s="57"/>
      <c r="I2" s="57"/>
    </row>
    <row r="3" spans="2:10" ht="16" thickBot="1" x14ac:dyDescent="0.4">
      <c r="B3" s="116" t="s">
        <v>44</v>
      </c>
      <c r="C3" s="47"/>
      <c r="D3" s="117"/>
      <c r="E3" s="47"/>
      <c r="F3" s="47"/>
      <c r="G3" s="47"/>
      <c r="H3" s="47"/>
      <c r="I3" s="47"/>
    </row>
    <row r="4" spans="2:10" ht="24" customHeight="1" thickBot="1" x14ac:dyDescent="0.4">
      <c r="B4" s="265" t="s">
        <v>7</v>
      </c>
      <c r="C4" s="267" t="s">
        <v>20</v>
      </c>
      <c r="D4" s="267"/>
      <c r="E4" s="268"/>
      <c r="F4" s="269" t="s">
        <v>61</v>
      </c>
      <c r="G4" s="267"/>
      <c r="H4" s="268"/>
      <c r="I4" s="270" t="s">
        <v>21</v>
      </c>
    </row>
    <row r="5" spans="2:10" ht="36.75" customHeight="1" thickBot="1" x14ac:dyDescent="0.4">
      <c r="B5" s="266"/>
      <c r="C5" s="43" t="s">
        <v>22</v>
      </c>
      <c r="D5" s="43" t="s">
        <v>23</v>
      </c>
      <c r="E5" s="161" t="s">
        <v>12</v>
      </c>
      <c r="F5" s="166" t="s">
        <v>22</v>
      </c>
      <c r="G5" s="43" t="s">
        <v>23</v>
      </c>
      <c r="H5" s="161" t="s">
        <v>12</v>
      </c>
      <c r="I5" s="271"/>
    </row>
    <row r="6" spans="2:10" x14ac:dyDescent="0.35">
      <c r="B6" s="45">
        <v>2006</v>
      </c>
      <c r="C6" s="97">
        <v>0.7</v>
      </c>
      <c r="D6" s="97">
        <v>1.9</v>
      </c>
      <c r="E6" s="163">
        <v>2.6</v>
      </c>
      <c r="F6" s="167">
        <v>32.9</v>
      </c>
      <c r="G6" s="97">
        <v>64.5</v>
      </c>
      <c r="H6" s="163">
        <v>97.4</v>
      </c>
      <c r="I6" s="44">
        <v>100</v>
      </c>
      <c r="J6" s="127"/>
    </row>
    <row r="7" spans="2:10" x14ac:dyDescent="0.35">
      <c r="B7" s="46">
        <v>2007</v>
      </c>
      <c r="C7" s="91">
        <v>1.2</v>
      </c>
      <c r="D7" s="91">
        <v>13.7</v>
      </c>
      <c r="E7" s="164">
        <v>14.9</v>
      </c>
      <c r="F7" s="168">
        <v>29.6</v>
      </c>
      <c r="G7" s="91">
        <v>55.5</v>
      </c>
      <c r="H7" s="164">
        <v>85.1</v>
      </c>
      <c r="I7" s="42">
        <v>100</v>
      </c>
      <c r="J7" s="127"/>
    </row>
    <row r="8" spans="2:10" x14ac:dyDescent="0.35">
      <c r="B8" s="46">
        <v>2008</v>
      </c>
      <c r="C8" s="91">
        <v>3.2</v>
      </c>
      <c r="D8" s="91">
        <v>2.2000000000000002</v>
      </c>
      <c r="E8" s="164">
        <v>5.4</v>
      </c>
      <c r="F8" s="168">
        <v>38.6</v>
      </c>
      <c r="G8" s="91">
        <v>56</v>
      </c>
      <c r="H8" s="164">
        <v>94.6</v>
      </c>
      <c r="I8" s="42">
        <v>100</v>
      </c>
      <c r="J8" s="127"/>
    </row>
    <row r="9" spans="2:10" x14ac:dyDescent="0.35">
      <c r="B9" s="46">
        <v>2009</v>
      </c>
      <c r="C9" s="91">
        <v>0.7</v>
      </c>
      <c r="D9" s="91">
        <v>2.8</v>
      </c>
      <c r="E9" s="164">
        <v>3.5</v>
      </c>
      <c r="F9" s="168">
        <v>43.4</v>
      </c>
      <c r="G9" s="91">
        <v>53</v>
      </c>
      <c r="H9" s="164">
        <v>96.5</v>
      </c>
      <c r="I9" s="42">
        <v>100</v>
      </c>
      <c r="J9" s="127"/>
    </row>
    <row r="10" spans="2:10" x14ac:dyDescent="0.35">
      <c r="B10" s="46">
        <v>2010</v>
      </c>
      <c r="C10" s="91">
        <v>1.2</v>
      </c>
      <c r="D10" s="91">
        <v>2</v>
      </c>
      <c r="E10" s="164">
        <v>3.2</v>
      </c>
      <c r="F10" s="168">
        <v>37.299999999999997</v>
      </c>
      <c r="G10" s="91">
        <v>59.5</v>
      </c>
      <c r="H10" s="164">
        <v>96.8</v>
      </c>
      <c r="I10" s="42">
        <v>100</v>
      </c>
      <c r="J10" s="127"/>
    </row>
    <row r="11" spans="2:10" x14ac:dyDescent="0.35">
      <c r="B11" s="46">
        <v>2011</v>
      </c>
      <c r="C11" s="91">
        <v>1.1000000000000001</v>
      </c>
      <c r="D11" s="91">
        <v>2.1</v>
      </c>
      <c r="E11" s="164">
        <v>3.2</v>
      </c>
      <c r="F11" s="168">
        <v>41.4</v>
      </c>
      <c r="G11" s="91">
        <v>55.4</v>
      </c>
      <c r="H11" s="164">
        <v>96.8</v>
      </c>
      <c r="I11" s="42">
        <v>100</v>
      </c>
      <c r="J11" s="127"/>
    </row>
    <row r="12" spans="2:10" x14ac:dyDescent="0.35">
      <c r="B12" s="46">
        <v>2012</v>
      </c>
      <c r="C12" s="91">
        <v>6.3</v>
      </c>
      <c r="D12" s="91">
        <v>10.6</v>
      </c>
      <c r="E12" s="164">
        <v>16.899999999999999</v>
      </c>
      <c r="F12" s="168">
        <v>35.299999999999997</v>
      </c>
      <c r="G12" s="91">
        <v>47.8</v>
      </c>
      <c r="H12" s="164">
        <v>83.1</v>
      </c>
      <c r="I12" s="42">
        <v>100</v>
      </c>
      <c r="J12" s="127"/>
    </row>
    <row r="13" spans="2:10" x14ac:dyDescent="0.35">
      <c r="B13" s="46">
        <v>2013</v>
      </c>
      <c r="C13" s="91">
        <v>2.2999999999999998</v>
      </c>
      <c r="D13" s="91">
        <v>3.6</v>
      </c>
      <c r="E13" s="164">
        <v>5.9</v>
      </c>
      <c r="F13" s="168">
        <v>37.5</v>
      </c>
      <c r="G13" s="91">
        <v>56.6</v>
      </c>
      <c r="H13" s="164">
        <v>94.1</v>
      </c>
      <c r="I13" s="42">
        <v>100</v>
      </c>
      <c r="J13" s="127"/>
    </row>
    <row r="14" spans="2:10" x14ac:dyDescent="0.35">
      <c r="B14" s="46">
        <v>2014</v>
      </c>
      <c r="C14" s="91">
        <v>12.4</v>
      </c>
      <c r="D14" s="91">
        <v>18.100000000000001</v>
      </c>
      <c r="E14" s="164">
        <v>30.5</v>
      </c>
      <c r="F14" s="168">
        <v>27.8</v>
      </c>
      <c r="G14" s="91">
        <v>41.7</v>
      </c>
      <c r="H14" s="164">
        <v>69.5</v>
      </c>
      <c r="I14" s="42">
        <v>100</v>
      </c>
      <c r="J14" s="127"/>
    </row>
    <row r="15" spans="2:10" x14ac:dyDescent="0.35">
      <c r="B15" s="46">
        <v>2015</v>
      </c>
      <c r="C15" s="91">
        <v>12.6</v>
      </c>
      <c r="D15" s="91">
        <v>25.8</v>
      </c>
      <c r="E15" s="164">
        <v>38.5</v>
      </c>
      <c r="F15" s="168">
        <v>26.7</v>
      </c>
      <c r="G15" s="91">
        <v>34.799999999999997</v>
      </c>
      <c r="H15" s="164">
        <v>61.5</v>
      </c>
      <c r="I15" s="42">
        <v>100</v>
      </c>
      <c r="J15" s="127"/>
    </row>
    <row r="16" spans="2:10" x14ac:dyDescent="0.35">
      <c r="B16" s="46">
        <v>2016</v>
      </c>
      <c r="C16" s="91">
        <v>17.600000000000001</v>
      </c>
      <c r="D16" s="91">
        <v>27.6</v>
      </c>
      <c r="E16" s="164">
        <v>45.2</v>
      </c>
      <c r="F16" s="168">
        <v>29</v>
      </c>
      <c r="G16" s="91">
        <v>25.8</v>
      </c>
      <c r="H16" s="164">
        <v>54.8</v>
      </c>
      <c r="I16" s="42">
        <v>100</v>
      </c>
      <c r="J16" s="127"/>
    </row>
    <row r="17" spans="2:10" x14ac:dyDescent="0.35">
      <c r="B17" s="46">
        <v>2017</v>
      </c>
      <c r="C17" s="91">
        <v>39.930675138009491</v>
      </c>
      <c r="D17" s="91">
        <v>36.201560766304524</v>
      </c>
      <c r="E17" s="164">
        <v>76.132235904314015</v>
      </c>
      <c r="F17" s="168">
        <v>13.455651268919569</v>
      </c>
      <c r="G17" s="91">
        <v>10.412112826766418</v>
      </c>
      <c r="H17" s="164">
        <v>23.867764095685988</v>
      </c>
      <c r="I17" s="42">
        <v>100</v>
      </c>
      <c r="J17" s="127"/>
    </row>
    <row r="18" spans="2:10" x14ac:dyDescent="0.35">
      <c r="B18" s="46">
        <v>2018</v>
      </c>
      <c r="C18" s="91">
        <v>60.190162733984593</v>
      </c>
      <c r="D18" s="91">
        <v>25.974130636525771</v>
      </c>
      <c r="E18" s="164">
        <v>86.164293370510364</v>
      </c>
      <c r="F18" s="168">
        <v>8.2439628115888866</v>
      </c>
      <c r="G18" s="91">
        <v>5.5917438179007553</v>
      </c>
      <c r="H18" s="164">
        <v>13.835706629489641</v>
      </c>
      <c r="I18" s="42">
        <v>100</v>
      </c>
      <c r="J18" s="127"/>
    </row>
    <row r="19" spans="2:10" x14ac:dyDescent="0.35">
      <c r="B19" s="46">
        <v>2019</v>
      </c>
      <c r="C19" s="91">
        <v>59.292695046593117</v>
      </c>
      <c r="D19" s="91">
        <v>20.637037103364179</v>
      </c>
      <c r="E19" s="164">
        <v>79.929732149957289</v>
      </c>
      <c r="F19" s="168">
        <v>13.701523811173082</v>
      </c>
      <c r="G19" s="91">
        <v>6.3687440388696324</v>
      </c>
      <c r="H19" s="164">
        <v>20.070267850042715</v>
      </c>
      <c r="I19" s="42">
        <v>100</v>
      </c>
      <c r="J19" s="127"/>
    </row>
    <row r="20" spans="2:10" ht="15" thickBot="1" x14ac:dyDescent="0.4">
      <c r="B20" s="46">
        <v>2020</v>
      </c>
      <c r="C20" s="91">
        <v>52.977954217315514</v>
      </c>
      <c r="D20" s="91">
        <v>25.407724009399779</v>
      </c>
      <c r="E20" s="164">
        <v>78.385678226715299</v>
      </c>
      <c r="F20" s="168">
        <v>14.276275936456779</v>
      </c>
      <c r="G20" s="91">
        <v>7.338045836827928</v>
      </c>
      <c r="H20" s="164">
        <v>21.614321773284708</v>
      </c>
      <c r="I20" s="126">
        <v>100</v>
      </c>
      <c r="J20" s="127"/>
    </row>
    <row r="21" spans="2:10" ht="15" thickBot="1" x14ac:dyDescent="0.4">
      <c r="B21" s="48" t="s">
        <v>13</v>
      </c>
      <c r="C21" s="92">
        <v>36.934533020380329</v>
      </c>
      <c r="D21" s="92">
        <v>22.071085017442915</v>
      </c>
      <c r="E21" s="165">
        <v>59.010268084395314</v>
      </c>
      <c r="F21" s="169">
        <v>19.308642235634483</v>
      </c>
      <c r="G21" s="92">
        <v>21.67894703896032</v>
      </c>
      <c r="H21" s="165">
        <v>40.989731915604665</v>
      </c>
      <c r="I21" s="49">
        <v>100</v>
      </c>
      <c r="J21" s="127"/>
    </row>
    <row r="22" spans="2:10" x14ac:dyDescent="0.35">
      <c r="B22" s="243" t="s">
        <v>54</v>
      </c>
      <c r="C22" s="243"/>
      <c r="D22" s="243"/>
      <c r="E22" s="243"/>
      <c r="F22" s="243"/>
      <c r="G22" s="243"/>
      <c r="H22" s="243"/>
      <c r="I22" s="243"/>
      <c r="J22" s="55"/>
    </row>
  </sheetData>
  <mergeCells count="5">
    <mergeCell ref="B22:I22"/>
    <mergeCell ref="B4:B5"/>
    <mergeCell ref="C4:E4"/>
    <mergeCell ref="F4:H4"/>
    <mergeCell ref="I4:I5"/>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23</vt:i4>
      </vt:variant>
      <vt:variant>
        <vt:lpstr>Intervalli denominati</vt:lpstr>
      </vt:variant>
      <vt:variant>
        <vt:i4>22</vt:i4>
      </vt:variant>
    </vt:vector>
  </HeadingPairs>
  <TitlesOfParts>
    <vt:vector size="45" baseType="lpstr">
      <vt:lpstr>Avvertenze</vt:lpstr>
      <vt:lpstr>Indice</vt:lpstr>
      <vt:lpstr>INPUT_RR</vt:lpstr>
      <vt:lpstr>Fig.1</vt:lpstr>
      <vt:lpstr>T1</vt:lpstr>
      <vt:lpstr>T2</vt:lpstr>
      <vt:lpstr>T3</vt:lpstr>
      <vt:lpstr>T4</vt:lpstr>
      <vt:lpstr>TA1</vt:lpstr>
      <vt:lpstr>TA2</vt:lpstr>
      <vt:lpstr>TA3</vt:lpstr>
      <vt:lpstr>TA4</vt:lpstr>
      <vt:lpstr>TA5</vt:lpstr>
      <vt:lpstr>TA6</vt:lpstr>
      <vt:lpstr>TA7</vt:lpstr>
      <vt:lpstr>TA8</vt:lpstr>
      <vt:lpstr>TA9</vt:lpstr>
      <vt:lpstr>TA10</vt:lpstr>
      <vt:lpstr>TA11</vt:lpstr>
      <vt:lpstr>TA12</vt:lpstr>
      <vt:lpstr>TA13</vt:lpstr>
      <vt:lpstr>TA14</vt:lpstr>
      <vt:lpstr>TA15</vt:lpstr>
      <vt:lpstr>Avvertenze!Area_stampa</vt:lpstr>
      <vt:lpstr>Fig.1!Area_stampa</vt:lpstr>
      <vt:lpstr>Indice!Area_stampa</vt:lpstr>
      <vt:lpstr>'T1'!Area_stampa</vt:lpstr>
      <vt:lpstr>'T2'!Area_stampa</vt:lpstr>
      <vt:lpstr>'T3'!Area_stampa</vt:lpstr>
      <vt:lpstr>'T4'!Area_stampa</vt:lpstr>
      <vt:lpstr>'TA1'!Area_stampa</vt:lpstr>
      <vt:lpstr>'TA10'!Area_stampa</vt:lpstr>
      <vt:lpstr>'TA11'!Area_stampa</vt:lpstr>
      <vt:lpstr>'TA12'!Area_stampa</vt:lpstr>
      <vt:lpstr>'TA13'!Area_stampa</vt:lpstr>
      <vt:lpstr>'TA14'!Area_stampa</vt:lpstr>
      <vt:lpstr>'TA15'!Area_stampa</vt:lpstr>
      <vt:lpstr>'TA2'!Area_stampa</vt:lpstr>
      <vt:lpstr>'TA3'!Area_stampa</vt:lpstr>
      <vt:lpstr>'TA4'!Area_stampa</vt:lpstr>
      <vt:lpstr>'TA5'!Area_stampa</vt:lpstr>
      <vt:lpstr>'TA6'!Area_stampa</vt:lpstr>
      <vt:lpstr>'TA7'!Area_stampa</vt:lpstr>
      <vt:lpstr>'TA8'!Area_stampa</vt:lpstr>
      <vt:lpstr>'TA9'!Area_stampa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2022-12-05T10:18:04Z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{664AEE81-756C-4F7F-8297-E0A57E5FFC4A}</vt:lpwstr>
  </property>
</Properties>
</file>