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 activeTab="3"/>
  </bookViews>
  <sheets>
    <sheet name="inputMigrazioni (3)" sheetId="2" r:id="rId1"/>
    <sheet name="Foglio3" sheetId="3" r:id="rId2"/>
    <sheet name="inputMigrazioni (2)" sheetId="1" r:id="rId3"/>
    <sheet name="Foglio1" sheetId="4" r:id="rId4"/>
  </sheets>
  <externalReferences>
    <externalReference r:id="rId5"/>
  </externalReferences>
  <definedNames>
    <definedName name="__BLP10" localSheetId="2" hidden="1">#REF!</definedName>
    <definedName name="__BLP10" localSheetId="0" hidden="1">#REF!</definedName>
    <definedName name="__BLP10" hidden="1">#REF!</definedName>
    <definedName name="_1___123Graph_AGRAFICO_20" localSheetId="2" hidden="1">#REF!</definedName>
    <definedName name="_1___123Graph_AGRAFICO_20" localSheetId="0" hidden="1">#REF!</definedName>
    <definedName name="_1___123Graph_AGRAFICO_20" hidden="1">#REF!</definedName>
    <definedName name="_1__123Graph_AGRAFICO_20" localSheetId="2" hidden="1">#REF!</definedName>
    <definedName name="_1__123Graph_AGRAFICO_20" localSheetId="0" hidden="1">#REF!</definedName>
    <definedName name="_1__123Graph_AGRAFICO_20" hidden="1">#REF!</definedName>
    <definedName name="_10___123Graph_FGRAFICO_20" localSheetId="2" hidden="1">#REF!</definedName>
    <definedName name="_10___123Graph_FGRAFICO_20" localSheetId="0" hidden="1">#REF!</definedName>
    <definedName name="_10___123Graph_FGRAFICO_20" hidden="1">#REF!</definedName>
    <definedName name="_10__123Graph_FGRAFICO_20" localSheetId="2" hidden="1">#REF!</definedName>
    <definedName name="_10__123Graph_FGRAFICO_20" localSheetId="0" hidden="1">#REF!</definedName>
    <definedName name="_10__123Graph_FGRAFICO_20" hidden="1">#REF!</definedName>
    <definedName name="_11___123Graph_LBL_AGRAFICO_20" localSheetId="2" hidden="1">#REF!</definedName>
    <definedName name="_11___123Graph_LBL_AGRAFICO_20" localSheetId="0" hidden="1">#REF!</definedName>
    <definedName name="_11___123Graph_LBL_AGRAFICO_20" hidden="1">#REF!</definedName>
    <definedName name="_11__123Graph_LBL_AGRAFICO_20" localSheetId="2" hidden="1">#REF!</definedName>
    <definedName name="_11__123Graph_LBL_AGRAFICO_20" localSheetId="0" hidden="1">#REF!</definedName>
    <definedName name="_11__123Graph_LBL_AGRAFICO_20" hidden="1">#REF!</definedName>
    <definedName name="_12___123Graph_LBL_BGRAFICO_20" localSheetId="2" hidden="1">#REF!</definedName>
    <definedName name="_12___123Graph_LBL_BGRAFICO_20" localSheetId="0" hidden="1">#REF!</definedName>
    <definedName name="_12___123Graph_LBL_BGRAFICO_20" hidden="1">#REF!</definedName>
    <definedName name="_12__123Graph_LBL_BGRAFICO_20" localSheetId="2" hidden="1">#REF!</definedName>
    <definedName name="_12__123Graph_LBL_BGRAFICO_20" localSheetId="0" hidden="1">#REF!</definedName>
    <definedName name="_12__123Graph_LBL_BGRAFICO_20" hidden="1">#REF!</definedName>
    <definedName name="_13___123Graph_LBL_CGRAFICO_20" localSheetId="2" hidden="1">#REF!</definedName>
    <definedName name="_13___123Graph_LBL_CGRAFICO_20" localSheetId="0" hidden="1">#REF!</definedName>
    <definedName name="_13___123Graph_LBL_CGRAFICO_20" hidden="1">#REF!</definedName>
    <definedName name="_13__123Graph_LBL_CGRAFICO_20" localSheetId="2" hidden="1">#REF!</definedName>
    <definedName name="_13__123Graph_LBL_CGRAFICO_20" localSheetId="0" hidden="1">#REF!</definedName>
    <definedName name="_13__123Graph_LBL_CGRAFICO_20" hidden="1">#REF!</definedName>
    <definedName name="_14___123Graph_LBL_DGRAFICO_20" localSheetId="2" hidden="1">#REF!</definedName>
    <definedName name="_14___123Graph_LBL_DGRAFICO_20" localSheetId="0" hidden="1">#REF!</definedName>
    <definedName name="_14___123Graph_LBL_DGRAFICO_20" hidden="1">#REF!</definedName>
    <definedName name="_14__123Graph_LBL_DGRAFICO_20" localSheetId="2" hidden="1">#REF!</definedName>
    <definedName name="_14__123Graph_LBL_DGRAFICO_20" localSheetId="0" hidden="1">#REF!</definedName>
    <definedName name="_14__123Graph_LBL_DGRAFICO_20" hidden="1">#REF!</definedName>
    <definedName name="_15___123Graph_LBL_EGRAFICO_20" localSheetId="2" hidden="1">#REF!</definedName>
    <definedName name="_15___123Graph_LBL_EGRAFICO_20" localSheetId="0" hidden="1">#REF!</definedName>
    <definedName name="_15___123Graph_LBL_EGRAFICO_20" hidden="1">#REF!</definedName>
    <definedName name="_15__123Graph_LBL_EGRAFICO_20" localSheetId="2" hidden="1">#REF!</definedName>
    <definedName name="_15__123Graph_LBL_EGRAFICO_20" localSheetId="0" hidden="1">#REF!</definedName>
    <definedName name="_15__123Graph_LBL_EGRAFICO_20" hidden="1">#REF!</definedName>
    <definedName name="_16___123Graph_LBL_FGRAFICO_20" localSheetId="2" hidden="1">#REF!</definedName>
    <definedName name="_16___123Graph_LBL_FGRAFICO_20" localSheetId="0" hidden="1">#REF!</definedName>
    <definedName name="_16___123Graph_LBL_FGRAFICO_20" hidden="1">#REF!</definedName>
    <definedName name="_16__123Graph_LBL_FGRAFICO_20" localSheetId="2" hidden="1">#REF!</definedName>
    <definedName name="_16__123Graph_LBL_FGRAFICO_20" localSheetId="0" hidden="1">#REF!</definedName>
    <definedName name="_16__123Graph_LBL_FGRAFICO_20" hidden="1">#REF!</definedName>
    <definedName name="_17___123Graph_XGRAFICO_8" localSheetId="2" hidden="1">#REF!</definedName>
    <definedName name="_17___123Graph_XGRAFICO_8" localSheetId="0" hidden="1">#REF!</definedName>
    <definedName name="_17___123Graph_XGRAFICO_8" hidden="1">#REF!</definedName>
    <definedName name="_17__123Graph_XGRAFICO_8" localSheetId="2" hidden="1">#REF!</definedName>
    <definedName name="_17__123Graph_XGRAFICO_8" localSheetId="0" hidden="1">#REF!</definedName>
    <definedName name="_17__123Graph_XGRAFICO_8" hidden="1">#REF!</definedName>
    <definedName name="_2___123Graph_AGRAFICO_7" localSheetId="2" hidden="1">#REF!</definedName>
    <definedName name="_2___123Graph_AGRAFICO_7" localSheetId="0" hidden="1">#REF!</definedName>
    <definedName name="_2___123Graph_AGRAFICO_7" hidden="1">#REF!</definedName>
    <definedName name="_2__123Graph_AGRAFICO_7" localSheetId="2" hidden="1">#REF!</definedName>
    <definedName name="_2__123Graph_AGRAFICO_7" localSheetId="0" hidden="1">#REF!</definedName>
    <definedName name="_2__123Graph_AGRAFICO_7" hidden="1">#REF!</definedName>
    <definedName name="_3___123Graph_AGRAFICO_8" localSheetId="2" hidden="1">#REF!</definedName>
    <definedName name="_3___123Graph_AGRAFICO_8" localSheetId="0" hidden="1">#REF!</definedName>
    <definedName name="_3___123Graph_AGRAFICO_8" hidden="1">#REF!</definedName>
    <definedName name="_3__123Graph_AGRAFICO_8" localSheetId="2" hidden="1">#REF!</definedName>
    <definedName name="_3__123Graph_AGRAFICO_8" localSheetId="0" hidden="1">#REF!</definedName>
    <definedName name="_3__123Graph_AGRAFICO_8" hidden="1">#REF!</definedName>
    <definedName name="_4___123Graph_BGRAFICO_20" localSheetId="2" hidden="1">#REF!</definedName>
    <definedName name="_4___123Graph_BGRAFICO_20" localSheetId="0" hidden="1">#REF!</definedName>
    <definedName name="_4___123Graph_BGRAFICO_20" hidden="1">#REF!</definedName>
    <definedName name="_4__123Graph_BGRAFICO_20" localSheetId="2" hidden="1">#REF!</definedName>
    <definedName name="_4__123Graph_BGRAFICO_20" localSheetId="0" hidden="1">#REF!</definedName>
    <definedName name="_4__123Graph_BGRAFICO_20" hidden="1">#REF!</definedName>
    <definedName name="_5___123Graph_BGRAFICO_7" localSheetId="2" hidden="1">#REF!</definedName>
    <definedName name="_5___123Graph_BGRAFICO_7" localSheetId="0" hidden="1">#REF!</definedName>
    <definedName name="_5___123Graph_BGRAFICO_7" hidden="1">#REF!</definedName>
    <definedName name="_5__123Graph_BGRAFICO_7" localSheetId="2" hidden="1">#REF!</definedName>
    <definedName name="_5__123Graph_BGRAFICO_7" localSheetId="0" hidden="1">#REF!</definedName>
    <definedName name="_5__123Graph_BGRAFICO_7" hidden="1">#REF!</definedName>
    <definedName name="_6___123Graph_BGRAFICO_8" localSheetId="2" hidden="1">#REF!</definedName>
    <definedName name="_6___123Graph_BGRAFICO_8" localSheetId="0" hidden="1">#REF!</definedName>
    <definedName name="_6___123Graph_BGRAFICO_8" hidden="1">#REF!</definedName>
    <definedName name="_6__123Graph_BGRAFICO_8" localSheetId="2" hidden="1">#REF!</definedName>
    <definedName name="_6__123Graph_BGRAFICO_8" localSheetId="0" hidden="1">#REF!</definedName>
    <definedName name="_6__123Graph_BGRAFICO_8" hidden="1">#REF!</definedName>
    <definedName name="_7___123Graph_CGRAFICO_20" localSheetId="2" hidden="1">#REF!</definedName>
    <definedName name="_7___123Graph_CGRAFICO_20" localSheetId="0" hidden="1">#REF!</definedName>
    <definedName name="_7___123Graph_CGRAFICO_20" hidden="1">#REF!</definedName>
    <definedName name="_7__123Graph_CGRAFICO_20" localSheetId="2" hidden="1">#REF!</definedName>
    <definedName name="_7__123Graph_CGRAFICO_20" localSheetId="0" hidden="1">#REF!</definedName>
    <definedName name="_7__123Graph_CGRAFICO_20" hidden="1">#REF!</definedName>
    <definedName name="_8___123Graph_DGRAFICO_20" localSheetId="2" hidden="1">#REF!</definedName>
    <definedName name="_8___123Graph_DGRAFICO_20" localSheetId="0" hidden="1">#REF!</definedName>
    <definedName name="_8___123Graph_DGRAFICO_20" hidden="1">#REF!</definedName>
    <definedName name="_8__123Graph_DGRAFICO_20" localSheetId="2" hidden="1">#REF!</definedName>
    <definedName name="_8__123Graph_DGRAFICO_20" localSheetId="0" hidden="1">#REF!</definedName>
    <definedName name="_8__123Graph_DGRAFICO_20" hidden="1">#REF!</definedName>
    <definedName name="_9___123Graph_EGRAFICO_20" localSheetId="2" hidden="1">#REF!</definedName>
    <definedName name="_9___123Graph_EGRAFICO_20" localSheetId="0" hidden="1">#REF!</definedName>
    <definedName name="_9___123Graph_EGRAFICO_20" hidden="1">#REF!</definedName>
    <definedName name="_9__123Graph_EGRAFICO_20" localSheetId="2" hidden="1">#REF!</definedName>
    <definedName name="_9__123Graph_EGRAFICO_20" localSheetId="0" hidden="1">#REF!</definedName>
    <definedName name="_9__123Graph_EGRAFICO_20" hidden="1">#REF!</definedName>
    <definedName name="_Dist_Values" localSheetId="2" hidden="1">[1]Sitconti!#REF!</definedName>
    <definedName name="_Dist_Values" localSheetId="0" hidden="1">[1]Sitconti!#REF!</definedName>
    <definedName name="_Dist_Values" hidden="1">[1]Sitconti!#REF!</definedName>
    <definedName name="_Fill" localSheetId="2" hidden="1">#REF!</definedName>
    <definedName name="_Fill" localSheetId="0" hidden="1">#REF!</definedName>
    <definedName name="_Fill" hidden="1">#REF!</definedName>
    <definedName name="_xlnm._FilterDatabase" localSheetId="2" hidden="1">'inputMigrazioni (2)'!$A$1:$M$21</definedName>
    <definedName name="_xlnm._FilterDatabase" localSheetId="0" hidden="1">'inputMigrazioni (3)'!$A$1:$O$24</definedName>
    <definedName name="_Key1" localSheetId="2" hidden="1">#REF!</definedName>
    <definedName name="_Key1" localSheetId="0" hidden="1">#REF!</definedName>
    <definedName name="_Key1" hidden="1">#REF!</definedName>
    <definedName name="_Order1" hidden="1">255</definedName>
    <definedName name="_Sort" localSheetId="2" hidden="1">#REF!</definedName>
    <definedName name="_Sort" localSheetId="0" hidden="1">#REF!</definedName>
    <definedName name="_Sort" hidden="1">#REF!</definedName>
    <definedName name="Again" localSheetId="2" hidden="1">#REF!</definedName>
    <definedName name="Again" localSheetId="0" hidden="1">#REF!</definedName>
    <definedName name="Again" hidden="1">#REF!</definedName>
    <definedName name="anscount" hidden="1">1</definedName>
    <definedName name="BLP" localSheetId="2" hidden="1">#REF!</definedName>
    <definedName name="BLP" localSheetId="0" hidden="1">#REF!</definedName>
    <definedName name="BLP" hidden="1">#REF!</definedName>
    <definedName name="BLPB1" localSheetId="2" hidden="1">#REF!</definedName>
    <definedName name="BLPB1" localSheetId="0" hidden="1">#REF!</definedName>
    <definedName name="BLPB1" hidden="1">#REF!</definedName>
    <definedName name="BLPB2" localSheetId="2" hidden="1">#REF!</definedName>
    <definedName name="BLPB2" localSheetId="0" hidden="1">#REF!</definedName>
    <definedName name="BLPB2" hidden="1">#REF!</definedName>
    <definedName name="BLPH1" localSheetId="2" hidden="1">#REF!</definedName>
    <definedName name="BLPH1" localSheetId="0" hidden="1">#REF!</definedName>
    <definedName name="BLPH1" hidden="1">#REF!</definedName>
    <definedName name="BLPH10" localSheetId="2" hidden="1">#REF!</definedName>
    <definedName name="BLPH10" localSheetId="0" hidden="1">#REF!</definedName>
    <definedName name="BLPH10" hidden="1">#REF!</definedName>
    <definedName name="BLPH11" localSheetId="2" hidden="1">#REF!</definedName>
    <definedName name="BLPH11" localSheetId="0" hidden="1">#REF!</definedName>
    <definedName name="BLPH11" hidden="1">#REF!</definedName>
    <definedName name="BLPH12" localSheetId="2" hidden="1">#REF!</definedName>
    <definedName name="BLPH12" localSheetId="0" hidden="1">#REF!</definedName>
    <definedName name="BLPH12" hidden="1">#REF!</definedName>
    <definedName name="BLPH13" localSheetId="2" hidden="1">#REF!</definedName>
    <definedName name="BLPH13" localSheetId="0" hidden="1">#REF!</definedName>
    <definedName name="BLPH13" hidden="1">#REF!</definedName>
    <definedName name="BLPH14" localSheetId="2" hidden="1">#REF!</definedName>
    <definedName name="BLPH14" localSheetId="0" hidden="1">#REF!</definedName>
    <definedName name="BLPH14" hidden="1">#REF!</definedName>
    <definedName name="BLPH15" localSheetId="2" hidden="1">#REF!</definedName>
    <definedName name="BLPH15" localSheetId="0" hidden="1">#REF!</definedName>
    <definedName name="BLPH15" hidden="1">#REF!</definedName>
    <definedName name="BLPH16" localSheetId="2" hidden="1">#REF!</definedName>
    <definedName name="BLPH16" localSheetId="0" hidden="1">#REF!</definedName>
    <definedName name="BLPH16" hidden="1">#REF!</definedName>
    <definedName name="BLPH17" localSheetId="2" hidden="1">#REF!</definedName>
    <definedName name="BLPH17" localSheetId="0" hidden="1">#REF!</definedName>
    <definedName name="BLPH17" hidden="1">#REF!</definedName>
    <definedName name="BLPH18" localSheetId="2" hidden="1">#REF!</definedName>
    <definedName name="BLPH18" localSheetId="0" hidden="1">#REF!</definedName>
    <definedName name="BLPH18" hidden="1">#REF!</definedName>
    <definedName name="BLPH19" localSheetId="2" hidden="1">#REF!</definedName>
    <definedName name="BLPH19" localSheetId="0" hidden="1">#REF!</definedName>
    <definedName name="BLPH19" hidden="1">#REF!</definedName>
    <definedName name="BLPH2" localSheetId="2" hidden="1">#REF!</definedName>
    <definedName name="BLPH2" localSheetId="0" hidden="1">#REF!</definedName>
    <definedName name="BLPH2" hidden="1">#REF!</definedName>
    <definedName name="BLPH20" localSheetId="2" hidden="1">#REF!</definedName>
    <definedName name="BLPH20" localSheetId="0" hidden="1">#REF!</definedName>
    <definedName name="BLPH20" hidden="1">#REF!</definedName>
    <definedName name="BLPH3" localSheetId="2" hidden="1">#REF!</definedName>
    <definedName name="BLPH3" localSheetId="0" hidden="1">#REF!</definedName>
    <definedName name="BLPH3" hidden="1">#REF!</definedName>
    <definedName name="BLPH4" localSheetId="2" hidden="1">#REF!</definedName>
    <definedName name="BLPH4" localSheetId="0" hidden="1">#REF!</definedName>
    <definedName name="BLPH4" hidden="1">#REF!</definedName>
    <definedName name="BLPH5" localSheetId="2" hidden="1">#REF!</definedName>
    <definedName name="BLPH5" localSheetId="0" hidden="1">#REF!</definedName>
    <definedName name="BLPH5" hidden="1">#REF!</definedName>
    <definedName name="BLPH6" localSheetId="2" hidden="1">#REF!</definedName>
    <definedName name="BLPH6" localSheetId="0" hidden="1">#REF!</definedName>
    <definedName name="BLPH6" hidden="1">#REF!</definedName>
    <definedName name="BLPH7" localSheetId="2" hidden="1">#REF!</definedName>
    <definedName name="BLPH7" localSheetId="0" hidden="1">#REF!</definedName>
    <definedName name="BLPH7" hidden="1">#REF!</definedName>
    <definedName name="BLPH8" localSheetId="2" hidden="1">#REF!</definedName>
    <definedName name="BLPH8" localSheetId="0" hidden="1">#REF!</definedName>
    <definedName name="BLPH8" hidden="1">#REF!</definedName>
    <definedName name="BLPH9" localSheetId="2" hidden="1">#REF!</definedName>
    <definedName name="BLPH9" localSheetId="0" hidden="1">#REF!</definedName>
    <definedName name="BLPH9" hidden="1">#REF!</definedName>
    <definedName name="CC" localSheetId="2" hidden="1">#REF!</definedName>
    <definedName name="CC" localSheetId="0" hidden="1">#REF!</definedName>
    <definedName name="CC" hidden="1">#REF!</definedName>
    <definedName name="CV" localSheetId="2" hidden="1">#REF!</definedName>
    <definedName name="CV" localSheetId="0" hidden="1">#REF!</definedName>
    <definedName name="CV" hidden="1">#REF!</definedName>
    <definedName name="d" hidden="1">{#N/A,#N/A,FALSE,"Consolidato"}</definedName>
    <definedName name="e" hidden="1">{#N/A,#N/A,FALSE,"Consolidato"}</definedName>
    <definedName name="eee" localSheetId="2" hidden="1">#REF!</definedName>
    <definedName name="eee" localSheetId="0" hidden="1">#REF!</definedName>
    <definedName name="eee" hidden="1">#REF!</definedName>
    <definedName name="eeeee" localSheetId="2" hidden="1">#REF!</definedName>
    <definedName name="eeeee" localSheetId="0" hidden="1">#REF!</definedName>
    <definedName name="eeeee" hidden="1">#REF!</definedName>
    <definedName name="ert" hidden="1">{#N/A,#N/A,FALSE,"Ipotesi comuni"}</definedName>
    <definedName name="F" localSheetId="2" hidden="1">#REF!</definedName>
    <definedName name="F" localSheetId="0" hidden="1">#REF!</definedName>
    <definedName name="F" hidden="1">#REF!</definedName>
    <definedName name="FF" localSheetId="2" hidden="1">[1]Sitconti!#REF!</definedName>
    <definedName name="FF" localSheetId="0" hidden="1">[1]Sitconti!#REF!</definedName>
    <definedName name="FF" hidden="1">[1]Sitconti!#REF!</definedName>
    <definedName name="H" localSheetId="2" hidden="1">#REF!</definedName>
    <definedName name="H" localSheetId="0" hidden="1">#REF!</definedName>
    <definedName name="H" hidden="1">#REF!</definedName>
    <definedName name="I" localSheetId="2" hidden="1">#REF!</definedName>
    <definedName name="I" localSheetId="0" hidden="1">#REF!</definedName>
    <definedName name="I" hidden="1">#REF!</definedName>
    <definedName name="kswxivaicv" hidden="1">{#N/A,#N/A,FALSE,"Holding"}</definedName>
    <definedName name="My" localSheetId="2" hidden="1">#REF!</definedName>
    <definedName name="My" localSheetId="0" hidden="1">#REF!</definedName>
    <definedName name="My" hidden="1">#REF!</definedName>
    <definedName name="n" hidden="1">{#N/A,#N/A,FALSE,"Consolidato"}</definedName>
    <definedName name="NM" localSheetId="2" hidden="1">#REF!</definedName>
    <definedName name="NM" localSheetId="0" hidden="1">#REF!</definedName>
    <definedName name="NM" hidden="1">#REF!</definedName>
    <definedName name="O" localSheetId="2" hidden="1">#REF!</definedName>
    <definedName name="O" localSheetId="0" hidden="1">#REF!</definedName>
    <definedName name="O" hidden="1">#REF!</definedName>
    <definedName name="o.j" hidden="1">{#N/A,#N/A,FALSE,"Città XXX"}</definedName>
    <definedName name="o8glif" hidden="1">{#N/A,#N/A,FALSE,"Holding"}</definedName>
    <definedName name="pa" hidden="1">{#N/A,#N/A,FALSE,"Consolidato"}</definedName>
    <definedName name="QWE" localSheetId="2" hidden="1">#REF!</definedName>
    <definedName name="QWE" localSheetId="0" hidden="1">#REF!</definedName>
    <definedName name="QWE" hidden="1">#REF!</definedName>
    <definedName name="SAL" hidden="1">{#N/A,#N/A,FALSE,"Consolidato"}</definedName>
    <definedName name="T" localSheetId="2" hidden="1">#REF!</definedName>
    <definedName name="T" localSheetId="0" hidden="1">#REF!</definedName>
    <definedName name="T" hidden="1">#REF!</definedName>
    <definedName name="U" localSheetId="2" hidden="1">#REF!</definedName>
    <definedName name="U" localSheetId="0" hidden="1">#REF!</definedName>
    <definedName name="U" hidden="1">#REF!</definedName>
    <definedName name="V" localSheetId="2" hidden="1">#REF!</definedName>
    <definedName name="V" localSheetId="0" hidden="1">#REF!</definedName>
    <definedName name="V" hidden="1">#REF!</definedName>
    <definedName name="wrn.Città." hidden="1">{#N/A,#N/A,FALSE,"Città XXX"}</definedName>
    <definedName name="wrn.Consolidato." hidden="1">{#N/A,#N/A,FALSE,"Consolidato"}</definedName>
    <definedName name="wrn.Holding." hidden="1">{#N/A,#N/A,FALSE,"Holding"}</definedName>
    <definedName name="wrn.ip" hidden="1">{#N/A,#N/A,FALSE,"Ipotesi comuni"}</definedName>
    <definedName name="wrn.Ipotesi." hidden="1">{#N/A,#N/A,FALSE,"Ipotesi comuni"}</definedName>
    <definedName name="xxx" localSheetId="2" hidden="1">#REF!</definedName>
    <definedName name="xxx" localSheetId="0" hidden="1">#REF!</definedName>
    <definedName name="xxx" hidden="1">#REF!</definedName>
    <definedName name="Y" localSheetId="2" hidden="1">#REF!</definedName>
    <definedName name="Y" localSheetId="0" hidden="1">#REF!</definedName>
    <definedName name="Y" hidden="1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4"/>
  <c r="C8"/>
  <c r="C5"/>
  <c r="C6"/>
  <c r="C7"/>
  <c r="C4"/>
  <c r="H9" i="2"/>
  <c r="I9"/>
  <c r="J9"/>
  <c r="K9"/>
  <c r="L9"/>
  <c r="M9"/>
  <c r="G9"/>
  <c r="G30"/>
  <c r="G29"/>
  <c r="H8"/>
  <c r="I8"/>
  <c r="J8"/>
  <c r="K8"/>
  <c r="L8"/>
  <c r="M8"/>
  <c r="G8"/>
  <c r="P8"/>
  <c r="P3"/>
  <c r="P4"/>
  <c r="P5"/>
  <c r="P6"/>
  <c r="P7"/>
  <c r="P2"/>
  <c r="M28"/>
  <c r="O34" l="1"/>
  <c r="O35"/>
  <c r="H29"/>
  <c r="I29"/>
  <c r="J29"/>
  <c r="K29"/>
  <c r="L29"/>
  <c r="M29"/>
  <c r="H30"/>
  <c r="I30"/>
  <c r="J30"/>
  <c r="K30"/>
  <c r="L30"/>
  <c r="M30"/>
  <c r="G31"/>
  <c r="H31"/>
  <c r="I31"/>
  <c r="J31"/>
  <c r="K31"/>
  <c r="L31"/>
  <c r="M31"/>
  <c r="G32"/>
  <c r="H32"/>
  <c r="I32"/>
  <c r="J32"/>
  <c r="K32"/>
  <c r="L32"/>
  <c r="M32"/>
  <c r="G33"/>
  <c r="H33"/>
  <c r="I33"/>
  <c r="J33"/>
  <c r="K33"/>
  <c r="L33"/>
  <c r="M33"/>
  <c r="F33"/>
  <c r="O33" s="1"/>
  <c r="F32"/>
  <c r="O32" s="1"/>
  <c r="F31"/>
  <c r="O31" s="1"/>
  <c r="F30"/>
  <c r="O30" s="1"/>
  <c r="F29"/>
  <c r="O29" s="1"/>
  <c r="G28"/>
  <c r="H28"/>
  <c r="I28"/>
  <c r="J28"/>
  <c r="K28"/>
  <c r="L28"/>
  <c r="F28"/>
  <c r="O28" s="1"/>
  <c r="E34"/>
  <c r="F121"/>
  <c r="F118" i="1"/>
</calcChain>
</file>

<file path=xl/sharedStrings.xml><?xml version="1.0" encoding="utf-8"?>
<sst xmlns="http://schemas.openxmlformats.org/spreadsheetml/2006/main" count="238" uniqueCount="24">
  <si>
    <t>DT_Start</t>
  </si>
  <si>
    <t>DT_End</t>
  </si>
  <si>
    <t>Filtro</t>
  </si>
  <si>
    <t>id_Status_0_Start</t>
  </si>
  <si>
    <t>STATUS_0_START</t>
  </si>
  <si>
    <t>Estinto</t>
  </si>
  <si>
    <t>Performing</t>
  </si>
  <si>
    <t>PD90</t>
  </si>
  <si>
    <t>PD180</t>
  </si>
  <si>
    <t>IP</t>
  </si>
  <si>
    <t>SOFF</t>
  </si>
  <si>
    <t>Perdita</t>
  </si>
  <si>
    <t>Tipo</t>
  </si>
  <si>
    <t>T_SINTESI_TRANSIZIONI_02</t>
  </si>
  <si>
    <t>AND (FLAG_IBL = 1) AND (FLAG_BARCLAYS = 0)</t>
  </si>
  <si>
    <t/>
  </si>
  <si>
    <t>Numero Finanziamenti</t>
  </si>
  <si>
    <t>Outstanding Start</t>
  </si>
  <si>
    <t>Outstanding End</t>
  </si>
  <si>
    <t>T_SINTESI_TRANSIZIONI_03</t>
  </si>
  <si>
    <t>AND  (FLAG_BARCLAYS = 1)</t>
  </si>
  <si>
    <t>Nuovo</t>
  </si>
  <si>
    <t>nuovo</t>
  </si>
  <si>
    <t>eig1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</si>
</sst>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d/m/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4">
    <xf numFmtId="0" fontId="0" fillId="0" borderId="0" xfId="0"/>
    <xf numFmtId="0" fontId="4" fillId="2" borderId="0" xfId="2" applyFont="1" applyFill="1" applyBorder="1" applyAlignment="1">
      <alignment horizontal="center"/>
    </xf>
    <xf numFmtId="0" fontId="2" fillId="3" borderId="0" xfId="0" applyFont="1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165" fontId="0" fillId="0" borderId="0" xfId="0" applyNumberFormat="1"/>
    <xf numFmtId="4" fontId="0" fillId="0" borderId="0" xfId="0" applyNumberFormat="1"/>
    <xf numFmtId="0" fontId="3" fillId="4" borderId="0" xfId="3" applyFill="1" applyBorder="1"/>
    <xf numFmtId="0" fontId="0" fillId="4" borderId="0" xfId="0" applyFill="1"/>
    <xf numFmtId="164" fontId="0" fillId="4" borderId="0" xfId="0" applyNumberFormat="1" applyFill="1" applyBorder="1" applyAlignment="1"/>
    <xf numFmtId="165" fontId="0" fillId="4" borderId="0" xfId="0" applyNumberFormat="1" applyFill="1" applyBorder="1" applyAlignment="1"/>
    <xf numFmtId="10" fontId="0" fillId="0" borderId="0" xfId="1" applyNumberFormat="1" applyFont="1"/>
    <xf numFmtId="4" fontId="0" fillId="4" borderId="0" xfId="0" applyNumberFormat="1" applyFill="1" applyBorder="1" applyAlignment="1"/>
    <xf numFmtId="2" fontId="0" fillId="0" borderId="0" xfId="0" applyNumberFormat="1"/>
  </cellXfs>
  <cellStyles count="4">
    <cellStyle name="Normale" xfId="0" builtinId="0"/>
    <cellStyle name="Normale_inputMigrazioni" xfId="2"/>
    <cellStyle name="Normale_inputMigrazioni_1" xfId="3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milfsr03\cf\Esercizio\STORICO\Copia%20di%202003_06\Sitcont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tconti"/>
      <sheetName val="#RIF"/>
      <sheetName val="NOTA_OPERATIVA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23"/>
  <dimension ref="A1:S121"/>
  <sheetViews>
    <sheetView topLeftCell="D1" zoomScale="66" zoomScaleNormal="66" workbookViewId="0">
      <pane ySplit="1" topLeftCell="A2" activePane="bottomLeft" state="frozen"/>
      <selection activeCell="B1" sqref="B1"/>
      <selection pane="bottomLeft" activeCell="R16" sqref="R16"/>
    </sheetView>
  </sheetViews>
  <sheetFormatPr defaultColWidth="9.140625" defaultRowHeight="15"/>
  <cols>
    <col min="1" max="1" width="24.85546875" style="3" bestFit="1" customWidth="1"/>
    <col min="2" max="2" width="19.5703125" style="3" bestFit="1" customWidth="1"/>
    <col min="3" max="3" width="51.85546875" style="3" bestFit="1" customWidth="1"/>
    <col min="4" max="4" width="16.42578125" style="3" bestFit="1" customWidth="1"/>
    <col min="5" max="5" width="16.140625" style="3" bestFit="1" customWidth="1"/>
    <col min="6" max="6" width="14.42578125" style="3" bestFit="1" customWidth="1"/>
    <col min="7" max="7" width="19.85546875" style="3" bestFit="1" customWidth="1"/>
    <col min="8" max="8" width="14.85546875" style="3" bestFit="1" customWidth="1"/>
    <col min="9" max="9" width="15.42578125" style="3" bestFit="1" customWidth="1"/>
    <col min="10" max="10" width="18.5703125" style="3" bestFit="1" customWidth="1"/>
    <col min="11" max="11" width="22.85546875" style="3" customWidth="1"/>
    <col min="12" max="12" width="22.28515625" style="3" bestFit="1" customWidth="1"/>
    <col min="13" max="14" width="22.28515625" style="3" customWidth="1"/>
    <col min="15" max="15" width="21.7109375" style="3" bestFit="1" customWidth="1"/>
    <col min="16" max="16" width="12.7109375" style="3" bestFit="1" customWidth="1"/>
    <col min="17" max="17" width="25.5703125" style="3" bestFit="1" customWidth="1"/>
    <col min="18" max="16384" width="9.140625" style="3"/>
  </cols>
  <sheetData>
    <row r="1" spans="1:19" s="4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22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</v>
      </c>
      <c r="N1"/>
      <c r="O1" t="s">
        <v>12</v>
      </c>
      <c r="P1" s="1"/>
      <c r="Q1" s="2" t="s">
        <v>13</v>
      </c>
      <c r="R1" s="3"/>
      <c r="S1" s="3"/>
    </row>
    <row r="2" spans="1:19">
      <c r="A2" s="5">
        <v>43830</v>
      </c>
      <c r="B2" s="5">
        <v>44074</v>
      </c>
      <c r="C2" t="s">
        <v>14</v>
      </c>
      <c r="D2"/>
      <c r="E2" t="s">
        <v>15</v>
      </c>
      <c r="G2" s="6">
        <v>19814</v>
      </c>
      <c r="H2" s="6">
        <v>32</v>
      </c>
      <c r="I2" s="6">
        <v>12</v>
      </c>
      <c r="J2" s="6">
        <v>5</v>
      </c>
      <c r="K2" s="6">
        <v>1</v>
      </c>
      <c r="L2" s="6">
        <v>0</v>
      </c>
      <c r="M2" s="6">
        <v>0</v>
      </c>
      <c r="N2" s="6"/>
      <c r="O2" t="s">
        <v>16</v>
      </c>
      <c r="P2" s="12">
        <f>+SUM(G2:M2)</f>
        <v>19864</v>
      </c>
    </row>
    <row r="3" spans="1:19">
      <c r="A3" s="5">
        <v>43830</v>
      </c>
      <c r="B3" s="5">
        <v>44074</v>
      </c>
      <c r="C3" t="s">
        <v>14</v>
      </c>
      <c r="D3">
        <v>0</v>
      </c>
      <c r="E3" t="s">
        <v>6</v>
      </c>
      <c r="G3" s="6">
        <v>136885</v>
      </c>
      <c r="H3" s="6">
        <v>1281</v>
      </c>
      <c r="I3" s="6">
        <v>863</v>
      </c>
      <c r="J3" s="6">
        <v>61</v>
      </c>
      <c r="K3" s="6">
        <v>2</v>
      </c>
      <c r="L3" s="6">
        <v>3</v>
      </c>
      <c r="M3" s="6">
        <v>17263</v>
      </c>
      <c r="N3" s="6"/>
      <c r="O3" t="s">
        <v>16</v>
      </c>
      <c r="P3" s="12">
        <f t="shared" ref="P3:P7" si="0">+SUM(G3:M3)</f>
        <v>156358</v>
      </c>
    </row>
    <row r="4" spans="1:19">
      <c r="A4" s="5">
        <v>43830</v>
      </c>
      <c r="B4" s="5">
        <v>44074</v>
      </c>
      <c r="C4" t="s">
        <v>14</v>
      </c>
      <c r="D4">
        <v>2</v>
      </c>
      <c r="E4" t="s">
        <v>7</v>
      </c>
      <c r="G4" s="6">
        <v>523</v>
      </c>
      <c r="H4" s="6">
        <v>439</v>
      </c>
      <c r="I4" s="6">
        <v>373</v>
      </c>
      <c r="J4" s="6">
        <v>11</v>
      </c>
      <c r="K4" s="6">
        <v>2</v>
      </c>
      <c r="L4" s="6">
        <v>1</v>
      </c>
      <c r="M4" s="6">
        <v>380</v>
      </c>
      <c r="N4" s="6"/>
      <c r="O4" t="s">
        <v>16</v>
      </c>
      <c r="P4" s="12">
        <f t="shared" si="0"/>
        <v>1729</v>
      </c>
    </row>
    <row r="5" spans="1:19">
      <c r="A5" s="5">
        <v>43830</v>
      </c>
      <c r="B5" s="5">
        <v>44074</v>
      </c>
      <c r="C5" t="s">
        <v>14</v>
      </c>
      <c r="D5">
        <v>3</v>
      </c>
      <c r="E5" t="s">
        <v>8</v>
      </c>
      <c r="G5" s="6">
        <v>312</v>
      </c>
      <c r="H5" s="6">
        <v>22</v>
      </c>
      <c r="I5" s="6">
        <v>2385</v>
      </c>
      <c r="J5" s="6">
        <v>120</v>
      </c>
      <c r="K5" s="6">
        <v>33</v>
      </c>
      <c r="L5" s="6">
        <v>9</v>
      </c>
      <c r="M5" s="6">
        <v>512</v>
      </c>
      <c r="N5" s="6"/>
      <c r="O5" t="s">
        <v>16</v>
      </c>
      <c r="P5" s="12">
        <f t="shared" si="0"/>
        <v>3393</v>
      </c>
    </row>
    <row r="6" spans="1:19">
      <c r="A6" s="5">
        <v>43830</v>
      </c>
      <c r="B6" s="5">
        <v>44074</v>
      </c>
      <c r="C6" t="s">
        <v>14</v>
      </c>
      <c r="D6">
        <v>4</v>
      </c>
      <c r="E6" t="s">
        <v>9</v>
      </c>
      <c r="G6" s="6">
        <v>0</v>
      </c>
      <c r="H6" s="6">
        <v>0</v>
      </c>
      <c r="I6" s="6">
        <v>1</v>
      </c>
      <c r="J6" s="6">
        <v>246</v>
      </c>
      <c r="K6" s="6">
        <v>13</v>
      </c>
      <c r="L6" s="6">
        <v>6</v>
      </c>
      <c r="M6" s="6">
        <v>26</v>
      </c>
      <c r="N6" s="6"/>
      <c r="O6" t="s">
        <v>16</v>
      </c>
      <c r="P6" s="12">
        <f t="shared" si="0"/>
        <v>292</v>
      </c>
    </row>
    <row r="7" spans="1:19">
      <c r="A7" s="5">
        <v>43830</v>
      </c>
      <c r="B7" s="5">
        <v>44074</v>
      </c>
      <c r="C7" t="s">
        <v>14</v>
      </c>
      <c r="D7">
        <v>5</v>
      </c>
      <c r="E7" t="s">
        <v>10</v>
      </c>
      <c r="G7" s="6">
        <v>0</v>
      </c>
      <c r="H7" s="6">
        <v>0</v>
      </c>
      <c r="I7" s="6">
        <v>1</v>
      </c>
      <c r="J7" s="6">
        <v>0</v>
      </c>
      <c r="K7" s="6">
        <v>433</v>
      </c>
      <c r="L7" s="6">
        <v>3</v>
      </c>
      <c r="M7" s="6">
        <v>14</v>
      </c>
      <c r="N7" s="6"/>
      <c r="O7" t="s">
        <v>16</v>
      </c>
      <c r="P7" s="12">
        <f t="shared" si="0"/>
        <v>451</v>
      </c>
    </row>
    <row r="8" spans="1:19">
      <c r="A8" s="5"/>
      <c r="B8" s="5"/>
      <c r="C8"/>
      <c r="D8"/>
      <c r="E8"/>
      <c r="G8" s="6">
        <f>SUM(G2:G7)</f>
        <v>157534</v>
      </c>
      <c r="H8" s="6">
        <f t="shared" ref="H8:M8" si="1">SUM(H2:H7)</f>
        <v>1774</v>
      </c>
      <c r="I8" s="6">
        <f t="shared" si="1"/>
        <v>3635</v>
      </c>
      <c r="J8" s="6">
        <f t="shared" si="1"/>
        <v>443</v>
      </c>
      <c r="K8" s="6">
        <f t="shared" si="1"/>
        <v>484</v>
      </c>
      <c r="L8" s="6">
        <f t="shared" si="1"/>
        <v>22</v>
      </c>
      <c r="M8" s="6">
        <f t="shared" si="1"/>
        <v>18195</v>
      </c>
      <c r="N8" s="6"/>
      <c r="O8"/>
      <c r="P8" s="12">
        <f>SUM(P2:P7)</f>
        <v>182087</v>
      </c>
    </row>
    <row r="9" spans="1:19">
      <c r="A9" s="5"/>
      <c r="B9" s="5"/>
      <c r="C9"/>
      <c r="D9"/>
      <c r="E9"/>
      <c r="G9" s="6">
        <f>+G8-G2</f>
        <v>137720</v>
      </c>
      <c r="H9" s="6">
        <f t="shared" ref="H9:M9" si="2">+H8-H2</f>
        <v>1742</v>
      </c>
      <c r="I9" s="6">
        <f t="shared" si="2"/>
        <v>3623</v>
      </c>
      <c r="J9" s="6">
        <f t="shared" si="2"/>
        <v>438</v>
      </c>
      <c r="K9" s="6">
        <f t="shared" si="2"/>
        <v>483</v>
      </c>
      <c r="L9" s="6">
        <f t="shared" si="2"/>
        <v>22</v>
      </c>
      <c r="M9" s="6">
        <f t="shared" si="2"/>
        <v>18195</v>
      </c>
      <c r="N9" s="6"/>
      <c r="O9"/>
    </row>
    <row r="10" spans="1:19">
      <c r="A10" s="5"/>
      <c r="B10" s="5"/>
      <c r="C10"/>
      <c r="D10"/>
      <c r="E10"/>
      <c r="G10" s="6"/>
      <c r="H10" s="6"/>
      <c r="I10" s="6"/>
      <c r="J10" s="6"/>
      <c r="K10" s="6"/>
      <c r="L10" s="6"/>
      <c r="M10" s="6"/>
      <c r="N10" s="6"/>
      <c r="O10"/>
    </row>
    <row r="11" spans="1:19">
      <c r="A11" s="5">
        <v>43830</v>
      </c>
      <c r="B11" s="5">
        <v>44074</v>
      </c>
      <c r="C11" t="s">
        <v>14</v>
      </c>
      <c r="D11"/>
      <c r="E11" t="s">
        <v>15</v>
      </c>
      <c r="G11"/>
      <c r="H11"/>
      <c r="I11"/>
      <c r="J11"/>
      <c r="K11" s="6"/>
      <c r="L11" s="6">
        <v>0</v>
      </c>
      <c r="M11" s="6">
        <v>0</v>
      </c>
      <c r="N11" s="6"/>
      <c r="O11" t="s">
        <v>17</v>
      </c>
    </row>
    <row r="12" spans="1:19">
      <c r="A12" s="5">
        <v>43830</v>
      </c>
      <c r="B12" s="5">
        <v>44074</v>
      </c>
      <c r="C12" t="s">
        <v>14</v>
      </c>
      <c r="D12">
        <v>0</v>
      </c>
      <c r="E12" t="s">
        <v>6</v>
      </c>
      <c r="G12" s="6">
        <v>2410603848.3900084</v>
      </c>
      <c r="H12" s="6">
        <v>15051612.520000011</v>
      </c>
      <c r="I12" s="6">
        <v>12638289.119999981</v>
      </c>
      <c r="J12" s="6">
        <v>827926.10999999987</v>
      </c>
      <c r="K12" s="6">
        <v>35881.839999999997</v>
      </c>
      <c r="L12" s="6">
        <v>3754.7599999999998</v>
      </c>
      <c r="M12" s="6">
        <v>228991193.60999992</v>
      </c>
      <c r="N12" s="6"/>
      <c r="O12" t="s">
        <v>17</v>
      </c>
    </row>
    <row r="13" spans="1:19">
      <c r="A13" s="5">
        <v>43830</v>
      </c>
      <c r="B13" s="5">
        <v>44074</v>
      </c>
      <c r="C13" t="s">
        <v>14</v>
      </c>
      <c r="D13">
        <v>2</v>
      </c>
      <c r="E13" t="s">
        <v>7</v>
      </c>
      <c r="G13" s="6">
        <v>7598497.8299999954</v>
      </c>
      <c r="H13" s="6">
        <v>4581259.8700000048</v>
      </c>
      <c r="I13" s="6">
        <v>3686779.7399999979</v>
      </c>
      <c r="J13" s="6">
        <v>130590.19000000002</v>
      </c>
      <c r="K13" s="6">
        <v>18073.269999999997</v>
      </c>
      <c r="L13" s="6">
        <v>504.66</v>
      </c>
      <c r="M13" s="6">
        <v>3842951.5700000031</v>
      </c>
      <c r="N13" s="6"/>
      <c r="O13" t="s">
        <v>17</v>
      </c>
    </row>
    <row r="14" spans="1:19">
      <c r="A14" s="5">
        <v>43830</v>
      </c>
      <c r="B14" s="5">
        <v>44074</v>
      </c>
      <c r="C14" t="s">
        <v>14</v>
      </c>
      <c r="D14">
        <v>3</v>
      </c>
      <c r="E14" t="s">
        <v>8</v>
      </c>
      <c r="G14" s="6">
        <v>5141580.5100000016</v>
      </c>
      <c r="H14" s="6">
        <v>269346.02000000008</v>
      </c>
      <c r="I14" s="6">
        <v>36780248.749999955</v>
      </c>
      <c r="J14" s="6">
        <v>1220883.7100000004</v>
      </c>
      <c r="K14" s="6">
        <v>444464.74</v>
      </c>
      <c r="L14" s="6">
        <v>81482.42</v>
      </c>
      <c r="M14" s="6">
        <v>6111817.6199999917</v>
      </c>
      <c r="N14" s="6"/>
      <c r="O14" t="s">
        <v>17</v>
      </c>
    </row>
    <row r="15" spans="1:19">
      <c r="A15" s="5">
        <v>43830</v>
      </c>
      <c r="B15" s="5">
        <v>44074</v>
      </c>
      <c r="C15" t="s">
        <v>14</v>
      </c>
      <c r="D15">
        <v>4</v>
      </c>
      <c r="E15" t="s">
        <v>9</v>
      </c>
      <c r="G15" s="6">
        <v>0</v>
      </c>
      <c r="H15" s="6">
        <v>0</v>
      </c>
      <c r="I15" s="6">
        <v>7714.08</v>
      </c>
      <c r="J15" s="6">
        <v>2757803.4100000006</v>
      </c>
      <c r="K15" s="6">
        <v>51526.900000000009</v>
      </c>
      <c r="L15" s="6">
        <v>4140.43</v>
      </c>
      <c r="M15" s="6">
        <v>74885.33</v>
      </c>
      <c r="N15" s="6"/>
      <c r="O15" t="s">
        <v>17</v>
      </c>
    </row>
    <row r="16" spans="1:19">
      <c r="A16" s="5">
        <v>43830</v>
      </c>
      <c r="B16" s="5">
        <v>44074</v>
      </c>
      <c r="C16" t="s">
        <v>14</v>
      </c>
      <c r="D16">
        <v>5</v>
      </c>
      <c r="E16" t="s">
        <v>10</v>
      </c>
      <c r="G16" s="6">
        <v>0</v>
      </c>
      <c r="H16" s="6">
        <v>0</v>
      </c>
      <c r="I16" s="6">
        <v>15850</v>
      </c>
      <c r="J16" s="6">
        <v>0</v>
      </c>
      <c r="K16" s="6">
        <v>6273362.1899999995</v>
      </c>
      <c r="L16" s="6">
        <v>47806.09</v>
      </c>
      <c r="M16" s="6">
        <v>118876.67999999996</v>
      </c>
      <c r="N16" s="6"/>
      <c r="O16" t="s">
        <v>17</v>
      </c>
    </row>
    <row r="17" spans="1:19">
      <c r="A17" s="5">
        <v>43830</v>
      </c>
      <c r="B17" s="5">
        <v>44074</v>
      </c>
      <c r="C17" t="s">
        <v>14</v>
      </c>
      <c r="D17"/>
      <c r="E17" t="s">
        <v>15</v>
      </c>
      <c r="G17" s="6">
        <v>419100734.35999906</v>
      </c>
      <c r="H17" s="6">
        <v>297690.64000000007</v>
      </c>
      <c r="I17" s="6">
        <v>186938.98</v>
      </c>
      <c r="J17" s="6">
        <v>55795.15</v>
      </c>
      <c r="K17" s="6">
        <v>8071.19</v>
      </c>
      <c r="L17" s="6">
        <v>0</v>
      </c>
      <c r="M17" s="6">
        <v>0</v>
      </c>
      <c r="N17" s="6"/>
      <c r="O17" t="s">
        <v>18</v>
      </c>
    </row>
    <row r="18" spans="1:19">
      <c r="A18" s="5">
        <v>43830</v>
      </c>
      <c r="B18" s="5">
        <v>44074</v>
      </c>
      <c r="C18" t="s">
        <v>14</v>
      </c>
      <c r="D18">
        <v>0</v>
      </c>
      <c r="E18" t="s">
        <v>6</v>
      </c>
      <c r="G18" s="6">
        <v>2206840267.5200338</v>
      </c>
      <c r="H18" s="6">
        <v>13899943.290000021</v>
      </c>
      <c r="I18" s="6">
        <v>12390916.98</v>
      </c>
      <c r="J18" s="6">
        <v>551932.84000000008</v>
      </c>
      <c r="K18" s="6">
        <v>34073.42</v>
      </c>
      <c r="L18"/>
      <c r="M18"/>
      <c r="N18"/>
      <c r="O18" t="s">
        <v>18</v>
      </c>
    </row>
    <row r="19" spans="1:19">
      <c r="A19" s="5">
        <v>43830</v>
      </c>
      <c r="B19" s="5">
        <v>44074</v>
      </c>
      <c r="C19" t="s">
        <v>14</v>
      </c>
      <c r="D19">
        <v>2</v>
      </c>
      <c r="E19" t="s">
        <v>7</v>
      </c>
      <c r="G19" s="6">
        <v>6652237.5400000019</v>
      </c>
      <c r="H19" s="6">
        <v>3901475.1799999936</v>
      </c>
      <c r="I19" s="6">
        <v>3475415.4999999991</v>
      </c>
      <c r="J19" s="6">
        <v>90656.6</v>
      </c>
      <c r="K19" s="6">
        <v>15856.310000000001</v>
      </c>
      <c r="L19" s="6"/>
      <c r="M19"/>
      <c r="N19"/>
      <c r="O19" t="s">
        <v>18</v>
      </c>
    </row>
    <row r="20" spans="1:19">
      <c r="A20" s="5">
        <v>43830</v>
      </c>
      <c r="B20" s="5">
        <v>44074</v>
      </c>
      <c r="C20" t="s">
        <v>14</v>
      </c>
      <c r="D20">
        <v>3</v>
      </c>
      <c r="E20" t="s">
        <v>8</v>
      </c>
      <c r="G20" s="6">
        <v>4398467.0799999991</v>
      </c>
      <c r="H20" s="6">
        <v>227095.24</v>
      </c>
      <c r="I20" s="6">
        <v>34633595.770000026</v>
      </c>
      <c r="J20" s="6">
        <v>781898.88000000012</v>
      </c>
      <c r="K20" s="6">
        <v>421742.05000000005</v>
      </c>
      <c r="L20"/>
      <c r="M20"/>
      <c r="N20"/>
      <c r="O20" t="s">
        <v>18</v>
      </c>
    </row>
    <row r="21" spans="1:19">
      <c r="A21" s="5">
        <v>43830</v>
      </c>
      <c r="B21" s="5">
        <v>44074</v>
      </c>
      <c r="C21" t="s">
        <v>14</v>
      </c>
      <c r="D21">
        <v>4</v>
      </c>
      <c r="E21" t="s">
        <v>9</v>
      </c>
      <c r="G21" s="6">
        <v>0</v>
      </c>
      <c r="H21" s="6">
        <v>0</v>
      </c>
      <c r="I21" s="6">
        <v>1700.69</v>
      </c>
      <c r="J21" s="6">
        <v>2692332.6600000015</v>
      </c>
      <c r="K21" s="6">
        <v>51526.900000000009</v>
      </c>
      <c r="L21"/>
      <c r="M21"/>
      <c r="N21"/>
      <c r="O21" t="s">
        <v>18</v>
      </c>
    </row>
    <row r="22" spans="1:19">
      <c r="A22" s="5">
        <v>43830</v>
      </c>
      <c r="B22" s="5">
        <v>44074</v>
      </c>
      <c r="C22" t="s">
        <v>14</v>
      </c>
      <c r="D22">
        <v>5</v>
      </c>
      <c r="E22" t="s">
        <v>10</v>
      </c>
      <c r="G22" s="6">
        <v>0</v>
      </c>
      <c r="H22" s="6">
        <v>0</v>
      </c>
      <c r="I22" s="6">
        <v>15850</v>
      </c>
      <c r="J22" s="6">
        <v>0</v>
      </c>
      <c r="K22" s="6">
        <v>6077548.0999999959</v>
      </c>
      <c r="L22"/>
      <c r="M22"/>
      <c r="N22"/>
      <c r="O22" t="s">
        <v>18</v>
      </c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9">
      <c r="O24" s="7"/>
    </row>
    <row r="25" spans="1:1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8"/>
      <c r="Q25" s="2"/>
      <c r="R25" s="4"/>
      <c r="S25" s="4"/>
    </row>
    <row r="26" spans="1:19">
      <c r="A26" s="5"/>
      <c r="B26" s="5"/>
      <c r="C26"/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/>
    </row>
    <row r="27" spans="1:19">
      <c r="A27" s="5"/>
      <c r="B27" s="5"/>
      <c r="C27"/>
      <c r="D27"/>
      <c r="E27"/>
      <c r="F27" s="3" t="s">
        <v>21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5</v>
      </c>
      <c r="N27"/>
      <c r="O27"/>
    </row>
    <row r="28" spans="1:19">
      <c r="A28" s="5"/>
      <c r="B28" s="5"/>
      <c r="C28"/>
      <c r="D28">
        <v>0</v>
      </c>
      <c r="E28" s="3" t="s">
        <v>21</v>
      </c>
      <c r="F28" s="11">
        <f>+F2/SUM($F$2:$M$2)</f>
        <v>0</v>
      </c>
      <c r="G28" s="11">
        <f t="shared" ref="G28:L28" si="3">+G2/SUM($F$2:$M$2)</f>
        <v>0.9974828836085381</v>
      </c>
      <c r="H28" s="11">
        <f t="shared" si="3"/>
        <v>1.6109544905356424E-3</v>
      </c>
      <c r="I28" s="11">
        <f t="shared" si="3"/>
        <v>6.0410793395086586E-4</v>
      </c>
      <c r="J28" s="11">
        <f t="shared" si="3"/>
        <v>2.5171163914619414E-4</v>
      </c>
      <c r="K28" s="11">
        <f t="shared" si="3"/>
        <v>5.0342327829238826E-5</v>
      </c>
      <c r="L28" s="11">
        <f t="shared" si="3"/>
        <v>0</v>
      </c>
      <c r="M28" s="11">
        <f>+M2/SUM($F$2:$M$2)</f>
        <v>0</v>
      </c>
      <c r="N28" s="11"/>
      <c r="O28" s="6">
        <f>+SUM(F28:N28)</f>
        <v>0.99999999999999989</v>
      </c>
    </row>
    <row r="29" spans="1:19">
      <c r="A29" s="5"/>
      <c r="B29" s="5"/>
      <c r="C29"/>
      <c r="D29">
        <v>2</v>
      </c>
      <c r="E29" t="s">
        <v>6</v>
      </c>
      <c r="F29" s="11">
        <f>+F3/SUM($F$3:$M$3)</f>
        <v>0</v>
      </c>
      <c r="G29" s="11">
        <f>+G3/SUM($F$3:$M$3)</f>
        <v>0.87545888282019468</v>
      </c>
      <c r="H29" s="11">
        <f t="shared" ref="H29:M29" si="4">+H3/SUM($F$3:$M$3)</f>
        <v>8.1927371800611416E-3</v>
      </c>
      <c r="I29" s="11">
        <f t="shared" si="4"/>
        <v>5.5193850010872483E-3</v>
      </c>
      <c r="J29" s="11">
        <f t="shared" si="4"/>
        <v>3.9013034190767343E-4</v>
      </c>
      <c r="K29" s="11">
        <f t="shared" si="4"/>
        <v>1.2791158751071259E-5</v>
      </c>
      <c r="L29" s="11">
        <f t="shared" si="4"/>
        <v>1.918673812660689E-5</v>
      </c>
      <c r="M29" s="11">
        <f t="shared" si="4"/>
        <v>0.11040688675987158</v>
      </c>
      <c r="N29" s="11"/>
      <c r="O29" s="6">
        <f>+SUM(F29:N29)</f>
        <v>1.0000000000000002</v>
      </c>
    </row>
    <row r="30" spans="1:19">
      <c r="A30" s="5"/>
      <c r="B30" s="5"/>
      <c r="C30"/>
      <c r="D30">
        <v>3</v>
      </c>
      <c r="E30" t="s">
        <v>7</v>
      </c>
      <c r="F30" s="11">
        <f>+F4/SUM($F$4:$M$4)</f>
        <v>0</v>
      </c>
      <c r="G30" s="11">
        <f>+G4/SUM($F$4:$M$4)</f>
        <v>0.30248698669751301</v>
      </c>
      <c r="H30" s="11">
        <f t="shared" ref="H30:M30" si="5">+H4/SUM($F$4:$M$4)</f>
        <v>0.25390399074609599</v>
      </c>
      <c r="I30" s="11">
        <f t="shared" si="5"/>
        <v>0.21573163678426838</v>
      </c>
      <c r="J30" s="11">
        <f t="shared" si="5"/>
        <v>6.3620589936379413E-3</v>
      </c>
      <c r="K30" s="11">
        <f t="shared" si="5"/>
        <v>1.1567379988432619E-3</v>
      </c>
      <c r="L30" s="11">
        <f t="shared" si="5"/>
        <v>5.7836899942163096E-4</v>
      </c>
      <c r="M30" s="11">
        <f t="shared" si="5"/>
        <v>0.21978021978021978</v>
      </c>
      <c r="N30" s="11"/>
      <c r="O30" s="6">
        <f t="shared" ref="O30:O35" si="6">+SUM(F30:N30)</f>
        <v>1</v>
      </c>
    </row>
    <row r="31" spans="1:19" collapsed="1">
      <c r="A31" s="5"/>
      <c r="B31" s="5"/>
      <c r="C31"/>
      <c r="D31">
        <v>4</v>
      </c>
      <c r="E31" t="s">
        <v>8</v>
      </c>
      <c r="F31" s="11">
        <f>+F5/SUM($F$5:$M$5)</f>
        <v>0</v>
      </c>
      <c r="G31" s="11">
        <f t="shared" ref="G31:M31" si="7">+G5/SUM($F$5:$M$5)</f>
        <v>9.1954022988505746E-2</v>
      </c>
      <c r="H31" s="11">
        <f t="shared" si="7"/>
        <v>6.4839375184202767E-3</v>
      </c>
      <c r="I31" s="11">
        <f t="shared" si="7"/>
        <v>0.70291777188328908</v>
      </c>
      <c r="J31" s="11">
        <f t="shared" si="7"/>
        <v>3.5366931918656058E-2</v>
      </c>
      <c r="K31" s="11">
        <f t="shared" si="7"/>
        <v>9.7259062776304164E-3</v>
      </c>
      <c r="L31" s="11">
        <f t="shared" si="7"/>
        <v>2.6525198938992041E-3</v>
      </c>
      <c r="M31" s="11">
        <f t="shared" si="7"/>
        <v>0.15089890951959917</v>
      </c>
      <c r="N31" s="11"/>
      <c r="O31" s="6">
        <f t="shared" si="6"/>
        <v>0.99999999999999989</v>
      </c>
    </row>
    <row r="32" spans="1:19">
      <c r="A32" s="5"/>
      <c r="B32" s="5"/>
      <c r="C32"/>
      <c r="D32">
        <v>5</v>
      </c>
      <c r="E32" t="s">
        <v>9</v>
      </c>
      <c r="F32" s="11">
        <f>+F6/SUM($F$6:$M$6)</f>
        <v>0</v>
      </c>
      <c r="G32" s="11">
        <f t="shared" ref="G32:M32" si="8">+G6/SUM($F$6:$M$6)</f>
        <v>0</v>
      </c>
      <c r="H32" s="11">
        <f t="shared" si="8"/>
        <v>0</v>
      </c>
      <c r="I32" s="11">
        <f t="shared" si="8"/>
        <v>3.4246575342465752E-3</v>
      </c>
      <c r="J32" s="11">
        <f t="shared" si="8"/>
        <v>0.84246575342465757</v>
      </c>
      <c r="K32" s="11">
        <f t="shared" si="8"/>
        <v>4.4520547945205477E-2</v>
      </c>
      <c r="L32" s="11">
        <f t="shared" si="8"/>
        <v>2.0547945205479451E-2</v>
      </c>
      <c r="M32" s="11">
        <f t="shared" si="8"/>
        <v>8.9041095890410954E-2</v>
      </c>
      <c r="N32" s="11"/>
      <c r="O32" s="6">
        <f t="shared" si="6"/>
        <v>1</v>
      </c>
    </row>
    <row r="33" spans="1:15">
      <c r="A33" s="5"/>
      <c r="B33" s="5"/>
      <c r="C33"/>
      <c r="D33"/>
      <c r="E33" t="s">
        <v>10</v>
      </c>
      <c r="F33" s="11">
        <f>+F7/SUM($F$7:$M$7)</f>
        <v>0</v>
      </c>
      <c r="G33" s="11">
        <f t="shared" ref="G33:M33" si="9">+G7/SUM($F$7:$M$7)</f>
        <v>0</v>
      </c>
      <c r="H33" s="11">
        <f t="shared" si="9"/>
        <v>0</v>
      </c>
      <c r="I33" s="11">
        <f t="shared" si="9"/>
        <v>2.2172949002217295E-3</v>
      </c>
      <c r="J33" s="11">
        <f t="shared" si="9"/>
        <v>0</v>
      </c>
      <c r="K33" s="11">
        <f t="shared" si="9"/>
        <v>0.96008869179600886</v>
      </c>
      <c r="L33" s="11">
        <f t="shared" si="9"/>
        <v>6.6518847006651885E-3</v>
      </c>
      <c r="M33" s="11">
        <f t="shared" si="9"/>
        <v>3.1042128603104215E-2</v>
      </c>
      <c r="N33" s="11"/>
      <c r="O33" s="6">
        <f t="shared" si="6"/>
        <v>0.99999999999999989</v>
      </c>
    </row>
    <row r="34" spans="1:15">
      <c r="A34" s="5"/>
      <c r="B34" s="5"/>
      <c r="C34"/>
      <c r="D34"/>
      <c r="E34" t="str">
        <f>+L27</f>
        <v>Perdita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1</v>
      </c>
      <c r="M34" s="11">
        <v>0</v>
      </c>
      <c r="N34" s="11"/>
      <c r="O34" s="6">
        <f t="shared" si="6"/>
        <v>1</v>
      </c>
    </row>
    <row r="35" spans="1:15">
      <c r="A35" s="5"/>
      <c r="B35" s="5"/>
      <c r="C35"/>
      <c r="D35"/>
      <c r="E35" t="s">
        <v>5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1</v>
      </c>
      <c r="N35" s="11"/>
      <c r="O35" s="6">
        <f t="shared" si="6"/>
        <v>1</v>
      </c>
    </row>
    <row r="36" spans="1:15">
      <c r="A36" s="5"/>
      <c r="B36" s="5"/>
      <c r="C36"/>
      <c r="D36"/>
      <c r="E36"/>
      <c r="F36" s="6"/>
      <c r="G36" s="6"/>
      <c r="H36" s="6"/>
      <c r="I36" s="6"/>
      <c r="J36" s="6"/>
      <c r="K36" s="6"/>
      <c r="L36" s="6"/>
      <c r="M36" s="6"/>
      <c r="N36" s="6"/>
      <c r="O36"/>
    </row>
    <row r="37" spans="1:15">
      <c r="A37" s="5"/>
      <c r="B37" s="5"/>
      <c r="C37"/>
      <c r="D37"/>
      <c r="E37"/>
      <c r="F37" s="6"/>
      <c r="G37" s="6"/>
      <c r="H37" s="6"/>
      <c r="I37" s="6"/>
      <c r="J37" s="6"/>
      <c r="K37" s="6"/>
      <c r="L37" s="6"/>
      <c r="M37" s="6"/>
      <c r="N37" s="6"/>
      <c r="O37"/>
    </row>
    <row r="38" spans="1:15">
      <c r="A38" s="5"/>
      <c r="B38" s="5"/>
      <c r="C38"/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/>
    </row>
    <row r="39" spans="1:15">
      <c r="A39" s="5"/>
      <c r="B39" s="5"/>
      <c r="C39"/>
      <c r="D39"/>
      <c r="E39"/>
      <c r="F39"/>
      <c r="G39" s="6"/>
      <c r="H39" s="6"/>
      <c r="I39" s="6"/>
      <c r="J39" s="6"/>
      <c r="K39" s="6"/>
      <c r="L39"/>
      <c r="M39"/>
      <c r="N39"/>
      <c r="O39"/>
    </row>
    <row r="40" spans="1:15">
      <c r="A40" s="5"/>
      <c r="B40" s="5"/>
      <c r="C40"/>
      <c r="D40"/>
      <c r="E40"/>
      <c r="F40"/>
      <c r="G40" s="6"/>
      <c r="H40" s="6"/>
      <c r="I40" s="6"/>
      <c r="J40" s="6"/>
      <c r="K40" s="6"/>
      <c r="L40"/>
      <c r="M40"/>
      <c r="N40"/>
      <c r="O40"/>
    </row>
    <row r="41" spans="1:15">
      <c r="A41" s="5"/>
      <c r="B41" s="5"/>
      <c r="C41"/>
      <c r="D41"/>
      <c r="E41"/>
      <c r="F41"/>
      <c r="G41" s="6"/>
      <c r="H41" s="6"/>
      <c r="I41" s="6"/>
      <c r="J41" s="6"/>
      <c r="K41" s="6"/>
      <c r="L41"/>
      <c r="M41"/>
      <c r="N41"/>
      <c r="O41"/>
    </row>
    <row r="42" spans="1:15">
      <c r="A42" s="5"/>
      <c r="B42" s="5"/>
      <c r="C42"/>
      <c r="D42"/>
      <c r="E42"/>
      <c r="F42"/>
      <c r="G42" s="6"/>
      <c r="H42" s="6"/>
      <c r="I42" s="6"/>
      <c r="J42" s="6"/>
      <c r="K42" s="6"/>
      <c r="L42"/>
      <c r="M42"/>
      <c r="N42"/>
      <c r="O42"/>
    </row>
    <row r="43" spans="1:15">
      <c r="A43" s="5"/>
      <c r="B43" s="5"/>
      <c r="C43"/>
      <c r="D43"/>
      <c r="E43"/>
      <c r="F43"/>
      <c r="G43" s="6"/>
      <c r="H43" s="6"/>
      <c r="I43" s="6"/>
      <c r="J43" s="6"/>
      <c r="K43" s="6"/>
      <c r="L43"/>
      <c r="M43"/>
      <c r="N43"/>
      <c r="O43"/>
    </row>
    <row r="71" spans="4:4">
      <c r="D71" s="9"/>
    </row>
    <row r="72" spans="4:4">
      <c r="D72" s="9"/>
    </row>
    <row r="73" spans="4:4">
      <c r="D73" s="9"/>
    </row>
    <row r="74" spans="4:4">
      <c r="D74" s="9"/>
    </row>
    <row r="75" spans="4:4">
      <c r="D75" s="9"/>
    </row>
    <row r="76" spans="4:4">
      <c r="D76" s="9"/>
    </row>
    <row r="77" spans="4:4">
      <c r="D77" s="9"/>
    </row>
    <row r="78" spans="4:4">
      <c r="D78" s="9"/>
    </row>
    <row r="79" spans="4:4">
      <c r="D79" s="9"/>
    </row>
    <row r="80" spans="4:4">
      <c r="D80" s="9"/>
    </row>
    <row r="81" spans="4:4">
      <c r="D81" s="9"/>
    </row>
    <row r="121" spans="6:6">
      <c r="F121" s="10">
        <f>+'inputMigrazioni (3)'!B2</f>
        <v>44074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K16" sqref="K16"/>
    </sheetView>
  </sheetViews>
  <sheetFormatPr defaultRowHeight="15"/>
  <cols>
    <col min="1" max="1" width="14.42578125" customWidth="1"/>
    <col min="3" max="3" width="11" bestFit="1" customWidth="1"/>
    <col min="10" max="10" width="10" customWidth="1"/>
  </cols>
  <sheetData>
    <row r="1" spans="1:10">
      <c r="B1" s="3" t="s">
        <v>21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</v>
      </c>
      <c r="J1" t="s">
        <v>5</v>
      </c>
    </row>
    <row r="2" spans="1:10">
      <c r="A2" s="3" t="s">
        <v>21</v>
      </c>
      <c r="B2" s="11">
        <v>0</v>
      </c>
      <c r="C2" s="11">
        <v>0.9974828836085381</v>
      </c>
      <c r="D2" s="11">
        <v>1.6109544905356424E-3</v>
      </c>
      <c r="E2" s="11">
        <v>6.0410793395086586E-4</v>
      </c>
      <c r="F2" s="11">
        <v>2.5171163914619414E-4</v>
      </c>
      <c r="G2" s="11">
        <v>5.0342327829238826E-5</v>
      </c>
      <c r="H2" s="11">
        <v>0</v>
      </c>
      <c r="I2" s="11">
        <v>0</v>
      </c>
      <c r="J2" s="11">
        <v>0</v>
      </c>
    </row>
    <row r="3" spans="1:10">
      <c r="A3" t="s">
        <v>6</v>
      </c>
      <c r="B3" s="11">
        <v>0</v>
      </c>
      <c r="C3" s="11">
        <v>0.87545888282019468</v>
      </c>
      <c r="D3" s="11">
        <v>8.1927371800611416E-3</v>
      </c>
      <c r="E3" s="11">
        <v>5.5193850010872483E-3</v>
      </c>
      <c r="F3" s="11">
        <v>3.9013034190767343E-4</v>
      </c>
      <c r="G3" s="11">
        <v>1.2791158751071259E-5</v>
      </c>
      <c r="H3" s="11">
        <v>1.918673812660689E-5</v>
      </c>
      <c r="I3" s="11">
        <v>0.11040688675987158</v>
      </c>
      <c r="J3" s="11">
        <v>0</v>
      </c>
    </row>
    <row r="4" spans="1:10">
      <c r="A4" t="s">
        <v>7</v>
      </c>
      <c r="B4" s="11">
        <v>0</v>
      </c>
      <c r="C4" s="11">
        <v>0.30248698669751301</v>
      </c>
      <c r="D4" s="11">
        <v>0.25390399074609599</v>
      </c>
      <c r="E4" s="11">
        <v>0.21573163678426838</v>
      </c>
      <c r="F4" s="11">
        <v>6.3620589936379413E-3</v>
      </c>
      <c r="G4" s="11">
        <v>1.1567379988432619E-3</v>
      </c>
      <c r="H4" s="11">
        <v>5.7836899942163096E-4</v>
      </c>
      <c r="I4" s="11">
        <v>0.21978021978021978</v>
      </c>
      <c r="J4" s="11">
        <v>0</v>
      </c>
    </row>
    <row r="5" spans="1:10">
      <c r="A5" t="s">
        <v>8</v>
      </c>
      <c r="B5" s="11">
        <v>0</v>
      </c>
      <c r="C5" s="11">
        <v>9.1954022988505746E-2</v>
      </c>
      <c r="D5" s="11">
        <v>6.4839375184202767E-3</v>
      </c>
      <c r="E5" s="11">
        <v>0.70291777188328908</v>
      </c>
      <c r="F5" s="11">
        <v>3.5366931918656058E-2</v>
      </c>
      <c r="G5" s="11">
        <v>9.7259062776304164E-3</v>
      </c>
      <c r="H5" s="11">
        <v>2.6525198938992041E-3</v>
      </c>
      <c r="I5" s="11">
        <v>0.15089890951959917</v>
      </c>
      <c r="J5" s="11">
        <v>0</v>
      </c>
    </row>
    <row r="6" spans="1:10">
      <c r="A6" t="s">
        <v>9</v>
      </c>
      <c r="B6" s="11">
        <v>0</v>
      </c>
      <c r="C6" s="11">
        <v>0</v>
      </c>
      <c r="D6" s="11">
        <v>0</v>
      </c>
      <c r="E6" s="11">
        <v>3.4246575342465752E-3</v>
      </c>
      <c r="F6" s="11">
        <v>0.84246575342465757</v>
      </c>
      <c r="G6" s="11">
        <v>4.4520547945205477E-2</v>
      </c>
      <c r="H6" s="11">
        <v>2.0547945205479451E-2</v>
      </c>
      <c r="I6" s="11">
        <v>8.9041095890410954E-2</v>
      </c>
      <c r="J6" s="11">
        <v>0</v>
      </c>
    </row>
    <row r="7" spans="1:10">
      <c r="A7" t="s">
        <v>10</v>
      </c>
      <c r="B7" s="11">
        <v>0</v>
      </c>
      <c r="C7" s="11">
        <v>0</v>
      </c>
      <c r="D7" s="11">
        <v>0</v>
      </c>
      <c r="E7" s="11">
        <v>2.2172949002217295E-3</v>
      </c>
      <c r="F7" s="11">
        <v>0</v>
      </c>
      <c r="G7" s="11">
        <v>0.96008869179600886</v>
      </c>
      <c r="H7" s="11">
        <v>6.6518847006651885E-3</v>
      </c>
      <c r="I7" s="11">
        <v>3.1042128603104215E-2</v>
      </c>
      <c r="J7" s="11">
        <v>0</v>
      </c>
    </row>
    <row r="8" spans="1:10">
      <c r="A8" t="s">
        <v>11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1</v>
      </c>
      <c r="J8" s="11">
        <v>0</v>
      </c>
    </row>
    <row r="9" spans="1:10">
      <c r="A9" t="s">
        <v>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22"/>
  <dimension ref="A1:Q118"/>
  <sheetViews>
    <sheetView zoomScale="73" zoomScaleNormal="73" workbookViewId="0">
      <pane ySplit="1" topLeftCell="A2" activePane="bottomLeft" state="frozen"/>
      <selection activeCell="B1" sqref="B1"/>
      <selection pane="bottomLeft" sqref="A1:XFD1048576"/>
    </sheetView>
  </sheetViews>
  <sheetFormatPr defaultColWidth="9.140625" defaultRowHeight="15"/>
  <cols>
    <col min="1" max="1" width="12.28515625" style="3" bestFit="1" customWidth="1"/>
    <col min="2" max="2" width="11.140625" style="3" bestFit="1" customWidth="1"/>
    <col min="3" max="3" width="42.28515625" style="3" bestFit="1" customWidth="1"/>
    <col min="4" max="4" width="17.7109375" style="3" bestFit="1" customWidth="1"/>
    <col min="5" max="5" width="16.42578125" style="3" bestFit="1" customWidth="1"/>
    <col min="6" max="6" width="16.140625" style="3" bestFit="1" customWidth="1"/>
    <col min="7" max="7" width="18" style="3" bestFit="1" customWidth="1"/>
    <col min="8" max="9" width="14.85546875" style="3" bestFit="1" customWidth="1"/>
    <col min="10" max="11" width="13.7109375" style="3" bestFit="1" customWidth="1"/>
    <col min="12" max="12" width="10.7109375" style="3" bestFit="1" customWidth="1"/>
    <col min="13" max="13" width="22.7109375" style="3" bestFit="1" customWidth="1"/>
    <col min="14" max="14" width="9.140625" style="3"/>
    <col min="15" max="15" width="26" style="3" bestFit="1" customWidth="1"/>
    <col min="16" max="16384" width="9.140625" style="3"/>
  </cols>
  <sheetData>
    <row r="1" spans="1:17" s="4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/>
      <c r="O1" s="2" t="s">
        <v>13</v>
      </c>
      <c r="P1" s="3"/>
      <c r="Q1" s="3"/>
    </row>
    <row r="2" spans="1:17">
      <c r="A2" s="5">
        <v>43830</v>
      </c>
      <c r="B2" s="5">
        <v>44074</v>
      </c>
      <c r="C2" t="s">
        <v>14</v>
      </c>
      <c r="D2"/>
      <c r="E2" t="s">
        <v>15</v>
      </c>
      <c r="F2" s="6">
        <v>0</v>
      </c>
      <c r="G2" s="6">
        <v>19814</v>
      </c>
      <c r="H2" s="6">
        <v>32</v>
      </c>
      <c r="I2" s="6">
        <v>12</v>
      </c>
      <c r="J2" s="6">
        <v>5</v>
      </c>
      <c r="K2" s="6">
        <v>1</v>
      </c>
      <c r="L2" s="6">
        <v>0</v>
      </c>
      <c r="M2" t="s">
        <v>16</v>
      </c>
    </row>
    <row r="3" spans="1:17">
      <c r="A3" s="5">
        <v>43830</v>
      </c>
      <c r="B3" s="5">
        <v>44074</v>
      </c>
      <c r="C3" t="s">
        <v>14</v>
      </c>
      <c r="D3">
        <v>0</v>
      </c>
      <c r="E3" t="s">
        <v>6</v>
      </c>
      <c r="F3" s="6">
        <v>17263</v>
      </c>
      <c r="G3" s="6">
        <v>136885</v>
      </c>
      <c r="H3" s="6">
        <v>1281</v>
      </c>
      <c r="I3" s="6">
        <v>863</v>
      </c>
      <c r="J3" s="6">
        <v>61</v>
      </c>
      <c r="K3" s="6">
        <v>2</v>
      </c>
      <c r="L3" s="6">
        <v>3</v>
      </c>
      <c r="M3" t="s">
        <v>16</v>
      </c>
    </row>
    <row r="4" spans="1:17">
      <c r="A4" s="5">
        <v>43830</v>
      </c>
      <c r="B4" s="5">
        <v>44074</v>
      </c>
      <c r="C4" t="s">
        <v>14</v>
      </c>
      <c r="D4">
        <v>2</v>
      </c>
      <c r="E4" t="s">
        <v>7</v>
      </c>
      <c r="F4" s="6">
        <v>380</v>
      </c>
      <c r="G4" s="6">
        <v>523</v>
      </c>
      <c r="H4" s="6">
        <v>439</v>
      </c>
      <c r="I4" s="6">
        <v>373</v>
      </c>
      <c r="J4" s="6">
        <v>11</v>
      </c>
      <c r="K4" s="6">
        <v>2</v>
      </c>
      <c r="L4" s="6">
        <v>1</v>
      </c>
      <c r="M4" t="s">
        <v>16</v>
      </c>
    </row>
    <row r="5" spans="1:17">
      <c r="A5" s="5">
        <v>43830</v>
      </c>
      <c r="B5" s="5">
        <v>44074</v>
      </c>
      <c r="C5" t="s">
        <v>14</v>
      </c>
      <c r="D5">
        <v>3</v>
      </c>
      <c r="E5" t="s">
        <v>8</v>
      </c>
      <c r="F5" s="6">
        <v>512</v>
      </c>
      <c r="G5" s="6">
        <v>312</v>
      </c>
      <c r="H5" s="6">
        <v>22</v>
      </c>
      <c r="I5" s="6">
        <v>2385</v>
      </c>
      <c r="J5" s="6">
        <v>120</v>
      </c>
      <c r="K5" s="6">
        <v>33</v>
      </c>
      <c r="L5" s="6">
        <v>9</v>
      </c>
      <c r="M5" t="s">
        <v>16</v>
      </c>
    </row>
    <row r="6" spans="1:17">
      <c r="A6" s="5">
        <v>43830</v>
      </c>
      <c r="B6" s="5">
        <v>44074</v>
      </c>
      <c r="C6" t="s">
        <v>14</v>
      </c>
      <c r="D6">
        <v>4</v>
      </c>
      <c r="E6" t="s">
        <v>9</v>
      </c>
      <c r="F6" s="6">
        <v>26</v>
      </c>
      <c r="G6" s="6">
        <v>0</v>
      </c>
      <c r="H6" s="6">
        <v>0</v>
      </c>
      <c r="I6" s="6">
        <v>1</v>
      </c>
      <c r="J6" s="6">
        <v>246</v>
      </c>
      <c r="K6" s="6">
        <v>13</v>
      </c>
      <c r="L6" s="6">
        <v>6</v>
      </c>
      <c r="M6" t="s">
        <v>16</v>
      </c>
    </row>
    <row r="7" spans="1:17">
      <c r="A7" s="5">
        <v>43830</v>
      </c>
      <c r="B7" s="5">
        <v>44074</v>
      </c>
      <c r="C7" t="s">
        <v>14</v>
      </c>
      <c r="D7">
        <v>5</v>
      </c>
      <c r="E7" t="s">
        <v>10</v>
      </c>
      <c r="F7" s="6">
        <v>14</v>
      </c>
      <c r="G7" s="6">
        <v>0</v>
      </c>
      <c r="H7" s="6">
        <v>0</v>
      </c>
      <c r="I7" s="6">
        <v>1</v>
      </c>
      <c r="J7" s="6">
        <v>0</v>
      </c>
      <c r="K7" s="6">
        <v>433</v>
      </c>
      <c r="L7" s="6">
        <v>3</v>
      </c>
      <c r="M7" t="s">
        <v>16</v>
      </c>
    </row>
    <row r="8" spans="1:17">
      <c r="A8" s="5">
        <v>43830</v>
      </c>
      <c r="B8" s="5">
        <v>44074</v>
      </c>
      <c r="C8" t="s">
        <v>14</v>
      </c>
      <c r="D8"/>
      <c r="E8" t="s">
        <v>15</v>
      </c>
      <c r="F8" s="6">
        <v>0</v>
      </c>
      <c r="G8"/>
      <c r="H8"/>
      <c r="I8"/>
      <c r="J8"/>
      <c r="K8" s="6"/>
      <c r="L8" s="6">
        <v>0</v>
      </c>
      <c r="M8" t="s">
        <v>17</v>
      </c>
    </row>
    <row r="9" spans="1:17">
      <c r="A9" s="5">
        <v>43830</v>
      </c>
      <c r="B9" s="5">
        <v>44074</v>
      </c>
      <c r="C9" t="s">
        <v>14</v>
      </c>
      <c r="D9">
        <v>0</v>
      </c>
      <c r="E9" t="s">
        <v>6</v>
      </c>
      <c r="F9" s="6">
        <v>228991193.60999992</v>
      </c>
      <c r="G9" s="6">
        <v>2410603848.3900084</v>
      </c>
      <c r="H9" s="6">
        <v>15051612.520000011</v>
      </c>
      <c r="I9" s="6">
        <v>12638289.119999981</v>
      </c>
      <c r="J9" s="6">
        <v>827926.10999999987</v>
      </c>
      <c r="K9" s="6">
        <v>35881.839999999997</v>
      </c>
      <c r="L9" s="6">
        <v>3754.7599999999998</v>
      </c>
      <c r="M9" t="s">
        <v>17</v>
      </c>
    </row>
    <row r="10" spans="1:17">
      <c r="A10" s="5">
        <v>43830</v>
      </c>
      <c r="B10" s="5">
        <v>44074</v>
      </c>
      <c r="C10" t="s">
        <v>14</v>
      </c>
      <c r="D10">
        <v>2</v>
      </c>
      <c r="E10" t="s">
        <v>7</v>
      </c>
      <c r="F10" s="6">
        <v>3842951.5700000031</v>
      </c>
      <c r="G10" s="6">
        <v>7598497.8299999954</v>
      </c>
      <c r="H10" s="6">
        <v>4581259.8700000048</v>
      </c>
      <c r="I10" s="6">
        <v>3686779.7399999979</v>
      </c>
      <c r="J10" s="6">
        <v>130590.19000000002</v>
      </c>
      <c r="K10" s="6">
        <v>18073.269999999997</v>
      </c>
      <c r="L10" s="6">
        <v>504.66</v>
      </c>
      <c r="M10" t="s">
        <v>17</v>
      </c>
    </row>
    <row r="11" spans="1:17">
      <c r="A11" s="5">
        <v>43830</v>
      </c>
      <c r="B11" s="5">
        <v>44074</v>
      </c>
      <c r="C11" t="s">
        <v>14</v>
      </c>
      <c r="D11">
        <v>3</v>
      </c>
      <c r="E11" t="s">
        <v>8</v>
      </c>
      <c r="F11" s="6">
        <v>6111817.6199999917</v>
      </c>
      <c r="G11" s="6">
        <v>5141580.5100000016</v>
      </c>
      <c r="H11" s="6">
        <v>269346.02000000008</v>
      </c>
      <c r="I11" s="6">
        <v>36780248.749999955</v>
      </c>
      <c r="J11" s="6">
        <v>1220883.7100000004</v>
      </c>
      <c r="K11" s="6">
        <v>444464.74</v>
      </c>
      <c r="L11" s="6">
        <v>81482.42</v>
      </c>
      <c r="M11" t="s">
        <v>17</v>
      </c>
    </row>
    <row r="12" spans="1:17">
      <c r="A12" s="5">
        <v>43830</v>
      </c>
      <c r="B12" s="5">
        <v>44074</v>
      </c>
      <c r="C12" t="s">
        <v>14</v>
      </c>
      <c r="D12">
        <v>4</v>
      </c>
      <c r="E12" t="s">
        <v>9</v>
      </c>
      <c r="F12" s="6">
        <v>74885.33</v>
      </c>
      <c r="G12" s="6">
        <v>0</v>
      </c>
      <c r="H12" s="6">
        <v>0</v>
      </c>
      <c r="I12" s="6">
        <v>7714.08</v>
      </c>
      <c r="J12" s="6">
        <v>2757803.4100000006</v>
      </c>
      <c r="K12" s="6">
        <v>51526.900000000009</v>
      </c>
      <c r="L12" s="6">
        <v>4140.43</v>
      </c>
      <c r="M12" t="s">
        <v>17</v>
      </c>
    </row>
    <row r="13" spans="1:17">
      <c r="A13" s="5">
        <v>43830</v>
      </c>
      <c r="B13" s="5">
        <v>44074</v>
      </c>
      <c r="C13" t="s">
        <v>14</v>
      </c>
      <c r="D13">
        <v>5</v>
      </c>
      <c r="E13" t="s">
        <v>10</v>
      </c>
      <c r="F13" s="6">
        <v>118876.67999999996</v>
      </c>
      <c r="G13" s="6">
        <v>0</v>
      </c>
      <c r="H13" s="6">
        <v>0</v>
      </c>
      <c r="I13" s="6">
        <v>15850</v>
      </c>
      <c r="J13" s="6">
        <v>0</v>
      </c>
      <c r="K13" s="6">
        <v>6273362.1899999995</v>
      </c>
      <c r="L13" s="6">
        <v>47806.09</v>
      </c>
      <c r="M13" t="s">
        <v>17</v>
      </c>
    </row>
    <row r="14" spans="1:17">
      <c r="A14" s="5">
        <v>43830</v>
      </c>
      <c r="B14" s="5">
        <v>44074</v>
      </c>
      <c r="C14" t="s">
        <v>14</v>
      </c>
      <c r="D14"/>
      <c r="E14" t="s">
        <v>15</v>
      </c>
      <c r="F14" s="6">
        <v>0</v>
      </c>
      <c r="G14" s="6">
        <v>419100734.35999906</v>
      </c>
      <c r="H14" s="6">
        <v>297690.64000000007</v>
      </c>
      <c r="I14" s="6">
        <v>186938.98</v>
      </c>
      <c r="J14" s="6">
        <v>55795.15</v>
      </c>
      <c r="K14" s="6">
        <v>8071.19</v>
      </c>
      <c r="L14" s="6">
        <v>0</v>
      </c>
      <c r="M14" t="s">
        <v>18</v>
      </c>
    </row>
    <row r="15" spans="1:17">
      <c r="A15" s="5">
        <v>43830</v>
      </c>
      <c r="B15" s="5">
        <v>44074</v>
      </c>
      <c r="C15" t="s">
        <v>14</v>
      </c>
      <c r="D15">
        <v>0</v>
      </c>
      <c r="E15" t="s">
        <v>6</v>
      </c>
      <c r="F15"/>
      <c r="G15" s="6">
        <v>2206840267.5200338</v>
      </c>
      <c r="H15" s="6">
        <v>13899943.290000021</v>
      </c>
      <c r="I15" s="6">
        <v>12390916.98</v>
      </c>
      <c r="J15" s="6">
        <v>551932.84000000008</v>
      </c>
      <c r="K15" s="6">
        <v>34073.42</v>
      </c>
      <c r="L15"/>
      <c r="M15" t="s">
        <v>18</v>
      </c>
    </row>
    <row r="16" spans="1:17">
      <c r="A16" s="5">
        <v>43830</v>
      </c>
      <c r="B16" s="5">
        <v>44074</v>
      </c>
      <c r="C16" t="s">
        <v>14</v>
      </c>
      <c r="D16">
        <v>2</v>
      </c>
      <c r="E16" t="s">
        <v>7</v>
      </c>
      <c r="F16"/>
      <c r="G16" s="6">
        <v>6652237.5400000019</v>
      </c>
      <c r="H16" s="6">
        <v>3901475.1799999936</v>
      </c>
      <c r="I16" s="6">
        <v>3475415.4999999991</v>
      </c>
      <c r="J16" s="6">
        <v>90656.6</v>
      </c>
      <c r="K16" s="6">
        <v>15856.310000000001</v>
      </c>
      <c r="L16" s="6"/>
      <c r="M16" t="s">
        <v>18</v>
      </c>
    </row>
    <row r="17" spans="1:17">
      <c r="A17" s="5">
        <v>43830</v>
      </c>
      <c r="B17" s="5">
        <v>44074</v>
      </c>
      <c r="C17" t="s">
        <v>14</v>
      </c>
      <c r="D17">
        <v>3</v>
      </c>
      <c r="E17" t="s">
        <v>8</v>
      </c>
      <c r="F17"/>
      <c r="G17" s="6">
        <v>4398467.0799999991</v>
      </c>
      <c r="H17" s="6">
        <v>227095.24</v>
      </c>
      <c r="I17" s="6">
        <v>34633595.770000026</v>
      </c>
      <c r="J17" s="6">
        <v>781898.88000000012</v>
      </c>
      <c r="K17" s="6">
        <v>421742.05000000005</v>
      </c>
      <c r="L17"/>
      <c r="M17" t="s">
        <v>18</v>
      </c>
    </row>
    <row r="18" spans="1:17">
      <c r="A18" s="5">
        <v>43830</v>
      </c>
      <c r="B18" s="5">
        <v>44074</v>
      </c>
      <c r="C18" t="s">
        <v>14</v>
      </c>
      <c r="D18">
        <v>4</v>
      </c>
      <c r="E18" t="s">
        <v>9</v>
      </c>
      <c r="F18"/>
      <c r="G18" s="6">
        <v>0</v>
      </c>
      <c r="H18" s="6">
        <v>0</v>
      </c>
      <c r="I18" s="6">
        <v>1700.69</v>
      </c>
      <c r="J18" s="6">
        <v>2692332.6600000015</v>
      </c>
      <c r="K18" s="6">
        <v>51526.900000000009</v>
      </c>
      <c r="L18"/>
      <c r="M18" t="s">
        <v>18</v>
      </c>
    </row>
    <row r="19" spans="1:17">
      <c r="A19" s="5">
        <v>43830</v>
      </c>
      <c r="B19" s="5">
        <v>44074</v>
      </c>
      <c r="C19" t="s">
        <v>14</v>
      </c>
      <c r="D19">
        <v>5</v>
      </c>
      <c r="E19" t="s">
        <v>10</v>
      </c>
      <c r="F19"/>
      <c r="G19" s="6">
        <v>0</v>
      </c>
      <c r="H19" s="6">
        <v>0</v>
      </c>
      <c r="I19" s="6">
        <v>15850</v>
      </c>
      <c r="J19" s="6">
        <v>0</v>
      </c>
      <c r="K19" s="6">
        <v>6077548.0999999959</v>
      </c>
      <c r="L19"/>
      <c r="M19" t="s">
        <v>18</v>
      </c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7">
      <c r="M21" s="7"/>
    </row>
    <row r="22" spans="1:17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s="8"/>
      <c r="O22" s="2" t="s">
        <v>19</v>
      </c>
      <c r="P22" s="4"/>
      <c r="Q22" s="4"/>
    </row>
    <row r="23" spans="1:17">
      <c r="A23" s="5">
        <v>43830</v>
      </c>
      <c r="B23" s="5">
        <v>44074</v>
      </c>
      <c r="C23" t="s">
        <v>20</v>
      </c>
      <c r="D23"/>
      <c r="E23" t="s">
        <v>15</v>
      </c>
      <c r="F23" s="6">
        <v>0</v>
      </c>
      <c r="G23" s="6">
        <v>2</v>
      </c>
      <c r="H23" s="6">
        <v>0</v>
      </c>
      <c r="I23" s="6">
        <v>7</v>
      </c>
      <c r="J23" s="6">
        <v>2</v>
      </c>
      <c r="K23" s="6">
        <v>2</v>
      </c>
      <c r="L23" s="6">
        <v>0</v>
      </c>
      <c r="M23" t="s">
        <v>16</v>
      </c>
    </row>
    <row r="24" spans="1:17">
      <c r="A24" s="5">
        <v>43830</v>
      </c>
      <c r="B24" s="5">
        <v>44074</v>
      </c>
      <c r="C24" t="s">
        <v>20</v>
      </c>
      <c r="D24">
        <v>0</v>
      </c>
      <c r="E24" t="s">
        <v>6</v>
      </c>
      <c r="F24" s="6">
        <v>2044</v>
      </c>
      <c r="G24" s="6">
        <v>2091</v>
      </c>
      <c r="H24" s="6">
        <v>124</v>
      </c>
      <c r="I24" s="6">
        <v>146</v>
      </c>
      <c r="J24" s="6">
        <v>1</v>
      </c>
      <c r="K24" s="6">
        <v>0</v>
      </c>
      <c r="L24" s="6">
        <v>3</v>
      </c>
      <c r="M24" t="s">
        <v>16</v>
      </c>
    </row>
    <row r="25" spans="1:17">
      <c r="A25" s="5">
        <v>43830</v>
      </c>
      <c r="B25" s="5">
        <v>44074</v>
      </c>
      <c r="C25" t="s">
        <v>20</v>
      </c>
      <c r="D25">
        <v>2</v>
      </c>
      <c r="E25" t="s">
        <v>7</v>
      </c>
      <c r="F25" s="6">
        <v>115</v>
      </c>
      <c r="G25" s="6">
        <v>21</v>
      </c>
      <c r="H25" s="6">
        <v>76</v>
      </c>
      <c r="I25" s="6">
        <v>139</v>
      </c>
      <c r="J25" s="6">
        <v>1</v>
      </c>
      <c r="K25" s="6">
        <v>0</v>
      </c>
      <c r="L25" s="6">
        <v>3</v>
      </c>
      <c r="M25" t="s">
        <v>16</v>
      </c>
    </row>
    <row r="26" spans="1:17">
      <c r="A26" s="5">
        <v>43830</v>
      </c>
      <c r="B26" s="5">
        <v>44074</v>
      </c>
      <c r="C26" t="s">
        <v>20</v>
      </c>
      <c r="D26">
        <v>3</v>
      </c>
      <c r="E26" t="s">
        <v>8</v>
      </c>
      <c r="F26" s="6">
        <v>596</v>
      </c>
      <c r="G26" s="6">
        <v>20</v>
      </c>
      <c r="H26" s="6">
        <v>7</v>
      </c>
      <c r="I26" s="6">
        <v>1348</v>
      </c>
      <c r="J26" s="6">
        <v>470</v>
      </c>
      <c r="K26" s="6">
        <v>127</v>
      </c>
      <c r="L26" s="6">
        <v>43</v>
      </c>
      <c r="M26" t="s">
        <v>16</v>
      </c>
    </row>
    <row r="27" spans="1:17">
      <c r="A27" s="5">
        <v>43830</v>
      </c>
      <c r="B27" s="5">
        <v>44074</v>
      </c>
      <c r="C27" t="s">
        <v>20</v>
      </c>
      <c r="D27">
        <v>4</v>
      </c>
      <c r="E27" t="s">
        <v>9</v>
      </c>
      <c r="F27" s="6">
        <v>30</v>
      </c>
      <c r="G27" s="6">
        <v>2</v>
      </c>
      <c r="H27" s="6">
        <v>0</v>
      </c>
      <c r="I27" s="6">
        <v>1</v>
      </c>
      <c r="J27" s="6">
        <v>196</v>
      </c>
      <c r="K27" s="6">
        <v>68</v>
      </c>
      <c r="L27" s="6">
        <v>39</v>
      </c>
      <c r="M27" t="s">
        <v>16</v>
      </c>
    </row>
    <row r="28" spans="1:17" collapsed="1">
      <c r="A28" s="5">
        <v>43830</v>
      </c>
      <c r="B28" s="5">
        <v>44074</v>
      </c>
      <c r="C28" t="s">
        <v>20</v>
      </c>
      <c r="D28">
        <v>5</v>
      </c>
      <c r="E28" t="s">
        <v>10</v>
      </c>
      <c r="F28" s="6">
        <v>36</v>
      </c>
      <c r="G28" s="6">
        <v>0</v>
      </c>
      <c r="H28" s="6">
        <v>0</v>
      </c>
      <c r="I28" s="6">
        <v>0</v>
      </c>
      <c r="J28" s="6">
        <v>0</v>
      </c>
      <c r="K28" s="6">
        <v>2135</v>
      </c>
      <c r="L28" s="6">
        <v>57</v>
      </c>
      <c r="M28" t="s">
        <v>16</v>
      </c>
    </row>
    <row r="29" spans="1:17">
      <c r="A29" s="5">
        <v>43830</v>
      </c>
      <c r="B29" s="5">
        <v>44074</v>
      </c>
      <c r="C29" t="s">
        <v>20</v>
      </c>
      <c r="D29"/>
      <c r="E29" t="s">
        <v>15</v>
      </c>
      <c r="F29" s="6">
        <v>0</v>
      </c>
      <c r="G29"/>
      <c r="H29">
        <v>0</v>
      </c>
      <c r="I29"/>
      <c r="J29"/>
      <c r="K29"/>
      <c r="L29" s="6">
        <v>0</v>
      </c>
      <c r="M29" t="s">
        <v>17</v>
      </c>
    </row>
    <row r="30" spans="1:17">
      <c r="A30" s="5">
        <v>43830</v>
      </c>
      <c r="B30" s="5">
        <v>44074</v>
      </c>
      <c r="C30" t="s">
        <v>20</v>
      </c>
      <c r="D30">
        <v>0</v>
      </c>
      <c r="E30" t="s">
        <v>6</v>
      </c>
      <c r="F30" s="6">
        <v>2328075.2000000048</v>
      </c>
      <c r="G30" s="6">
        <v>6450090.8100000061</v>
      </c>
      <c r="H30" s="6">
        <v>220982.35999999984</v>
      </c>
      <c r="I30" s="6">
        <v>72456.23</v>
      </c>
      <c r="J30" s="6">
        <v>3496.18</v>
      </c>
      <c r="K30" s="6">
        <v>0</v>
      </c>
      <c r="L30" s="6">
        <v>1222.73</v>
      </c>
      <c r="M30" t="s">
        <v>17</v>
      </c>
    </row>
    <row r="31" spans="1:17">
      <c r="A31" s="5">
        <v>43830</v>
      </c>
      <c r="B31" s="5">
        <v>44074</v>
      </c>
      <c r="C31" t="s">
        <v>20</v>
      </c>
      <c r="D31">
        <v>2</v>
      </c>
      <c r="E31" t="s">
        <v>7</v>
      </c>
      <c r="F31" s="6">
        <v>118894.03999999998</v>
      </c>
      <c r="G31" s="6">
        <v>90614.7</v>
      </c>
      <c r="H31" s="6">
        <v>211443.63</v>
      </c>
      <c r="I31" s="6">
        <v>102725.17999999998</v>
      </c>
      <c r="J31" s="6">
        <v>9580.2199999999993</v>
      </c>
      <c r="K31" s="6">
        <v>0</v>
      </c>
      <c r="L31" s="6">
        <v>1889.2</v>
      </c>
      <c r="M31" t="s">
        <v>17</v>
      </c>
    </row>
    <row r="32" spans="1:17">
      <c r="A32" s="5">
        <v>43830</v>
      </c>
      <c r="B32" s="5">
        <v>44074</v>
      </c>
      <c r="C32" t="s">
        <v>20</v>
      </c>
      <c r="D32">
        <v>3</v>
      </c>
      <c r="E32" t="s">
        <v>8</v>
      </c>
      <c r="F32" s="6">
        <v>415504.22</v>
      </c>
      <c r="G32" s="6">
        <v>97033.940000000017</v>
      </c>
      <c r="H32" s="6">
        <v>35580.679999999993</v>
      </c>
      <c r="I32" s="6">
        <v>3318683.7300000023</v>
      </c>
      <c r="J32" s="6">
        <v>1471469.8199999987</v>
      </c>
      <c r="K32" s="6">
        <v>480736.88999999984</v>
      </c>
      <c r="L32" s="6">
        <v>93450.43</v>
      </c>
      <c r="M32" t="s">
        <v>17</v>
      </c>
    </row>
    <row r="33" spans="1:13">
      <c r="A33" s="5">
        <v>43830</v>
      </c>
      <c r="B33" s="5">
        <v>44074</v>
      </c>
      <c r="C33" t="s">
        <v>20</v>
      </c>
      <c r="D33">
        <v>4</v>
      </c>
      <c r="E33" t="s">
        <v>9</v>
      </c>
      <c r="F33" s="6">
        <v>22752.310000000005</v>
      </c>
      <c r="G33" s="6">
        <v>9851.64</v>
      </c>
      <c r="H33" s="6">
        <v>0</v>
      </c>
      <c r="I33" s="6">
        <v>6035.04</v>
      </c>
      <c r="J33" s="6">
        <v>404541.55999999982</v>
      </c>
      <c r="K33" s="6">
        <v>85803.989999999976</v>
      </c>
      <c r="L33" s="6">
        <v>30963.639999999996</v>
      </c>
      <c r="M33" t="s">
        <v>17</v>
      </c>
    </row>
    <row r="34" spans="1:13">
      <c r="A34" s="5">
        <v>43830</v>
      </c>
      <c r="B34" s="5">
        <v>44074</v>
      </c>
      <c r="C34" t="s">
        <v>20</v>
      </c>
      <c r="D34">
        <v>5</v>
      </c>
      <c r="E34" t="s">
        <v>10</v>
      </c>
      <c r="F34" s="6">
        <v>48214.990000000005</v>
      </c>
      <c r="G34" s="6">
        <v>0</v>
      </c>
      <c r="H34" s="6">
        <v>0</v>
      </c>
      <c r="I34" s="6">
        <v>0</v>
      </c>
      <c r="J34" s="6">
        <v>0</v>
      </c>
      <c r="K34" s="6">
        <v>5472029.9799999911</v>
      </c>
      <c r="L34" s="6">
        <v>90334.01999999999</v>
      </c>
      <c r="M34" t="s">
        <v>17</v>
      </c>
    </row>
    <row r="35" spans="1:13">
      <c r="A35" s="5">
        <v>43830</v>
      </c>
      <c r="B35" s="5">
        <v>44074</v>
      </c>
      <c r="C35" t="s">
        <v>20</v>
      </c>
      <c r="D35"/>
      <c r="E35" t="s">
        <v>15</v>
      </c>
      <c r="F35" s="6">
        <v>0</v>
      </c>
      <c r="G35" s="6">
        <v>1520.76</v>
      </c>
      <c r="H35" s="6">
        <v>0</v>
      </c>
      <c r="I35" s="6">
        <v>3027.92</v>
      </c>
      <c r="J35" s="6">
        <v>3967.72</v>
      </c>
      <c r="K35" s="6">
        <v>630.42000000000007</v>
      </c>
      <c r="L35" s="6">
        <v>0</v>
      </c>
      <c r="M35" t="s">
        <v>18</v>
      </c>
    </row>
    <row r="36" spans="1:13">
      <c r="A36" s="5">
        <v>43830</v>
      </c>
      <c r="B36" s="5">
        <v>44074</v>
      </c>
      <c r="C36" t="s">
        <v>20</v>
      </c>
      <c r="D36">
        <v>0</v>
      </c>
      <c r="E36" t="s">
        <v>6</v>
      </c>
      <c r="F36"/>
      <c r="G36" s="6">
        <v>3200767.0800000024</v>
      </c>
      <c r="H36" s="6">
        <v>117879.61999999998</v>
      </c>
      <c r="I36" s="6">
        <v>60952.350000000013</v>
      </c>
      <c r="J36" s="6">
        <v>2594.1</v>
      </c>
      <c r="K36" s="6">
        <v>0</v>
      </c>
      <c r="L36"/>
      <c r="M36" t="s">
        <v>18</v>
      </c>
    </row>
    <row r="37" spans="1:13">
      <c r="A37" s="5">
        <v>43830</v>
      </c>
      <c r="B37" s="5">
        <v>44074</v>
      </c>
      <c r="C37" t="s">
        <v>20</v>
      </c>
      <c r="D37">
        <v>2</v>
      </c>
      <c r="E37" t="s">
        <v>7</v>
      </c>
      <c r="F37"/>
      <c r="G37" s="6">
        <v>51258.499999999993</v>
      </c>
      <c r="H37" s="6">
        <v>118350.58000000003</v>
      </c>
      <c r="I37" s="6">
        <v>85698.929999999964</v>
      </c>
      <c r="J37" s="6">
        <v>1347.22</v>
      </c>
      <c r="K37" s="6">
        <v>0</v>
      </c>
      <c r="L37"/>
      <c r="M37" t="s">
        <v>18</v>
      </c>
    </row>
    <row r="38" spans="1:13">
      <c r="A38" s="5">
        <v>43830</v>
      </c>
      <c r="B38" s="5">
        <v>44074</v>
      </c>
      <c r="C38" t="s">
        <v>20</v>
      </c>
      <c r="D38">
        <v>3</v>
      </c>
      <c r="E38" t="s">
        <v>8</v>
      </c>
      <c r="F38"/>
      <c r="G38" s="6">
        <v>60722.580000000009</v>
      </c>
      <c r="H38" s="6">
        <v>13403.97</v>
      </c>
      <c r="I38" s="6">
        <v>3037938.6599999997</v>
      </c>
      <c r="J38" s="6">
        <v>1421849.9799999991</v>
      </c>
      <c r="K38" s="6">
        <v>495303.00999999983</v>
      </c>
      <c r="L38"/>
      <c r="M38" t="s">
        <v>18</v>
      </c>
    </row>
    <row r="39" spans="1:13">
      <c r="A39" s="5">
        <v>43830</v>
      </c>
      <c r="B39" s="5">
        <v>44074</v>
      </c>
      <c r="C39" t="s">
        <v>20</v>
      </c>
      <c r="D39">
        <v>4</v>
      </c>
      <c r="E39" t="s">
        <v>9</v>
      </c>
      <c r="F39"/>
      <c r="G39" s="6">
        <v>8418</v>
      </c>
      <c r="H39" s="6">
        <v>0</v>
      </c>
      <c r="I39" s="6">
        <v>6035.04</v>
      </c>
      <c r="J39" s="6">
        <v>394870.60999999993</v>
      </c>
      <c r="K39" s="6">
        <v>85803.989999999976</v>
      </c>
      <c r="L39"/>
      <c r="M39" t="s">
        <v>18</v>
      </c>
    </row>
    <row r="40" spans="1:13">
      <c r="A40" s="5">
        <v>43830</v>
      </c>
      <c r="B40" s="5">
        <v>44074</v>
      </c>
      <c r="C40" t="s">
        <v>20</v>
      </c>
      <c r="D40">
        <v>5</v>
      </c>
      <c r="E40" t="s">
        <v>10</v>
      </c>
      <c r="F40"/>
      <c r="G40" s="6">
        <v>0</v>
      </c>
      <c r="H40" s="6">
        <v>0</v>
      </c>
      <c r="I40" s="6">
        <v>0</v>
      </c>
      <c r="J40" s="6">
        <v>0</v>
      </c>
      <c r="K40" s="6">
        <v>5403203.1699999943</v>
      </c>
      <c r="L40"/>
      <c r="M40" t="s">
        <v>18</v>
      </c>
    </row>
    <row r="68" spans="4:4">
      <c r="D68" s="9"/>
    </row>
    <row r="69" spans="4:4">
      <c r="D69" s="9"/>
    </row>
    <row r="70" spans="4:4">
      <c r="D70" s="9"/>
    </row>
    <row r="71" spans="4:4">
      <c r="D71" s="9"/>
    </row>
    <row r="72" spans="4:4">
      <c r="D72" s="9"/>
    </row>
    <row r="73" spans="4:4">
      <c r="D73" s="9"/>
    </row>
    <row r="74" spans="4:4">
      <c r="D74" s="9"/>
    </row>
    <row r="75" spans="4:4">
      <c r="D75" s="9"/>
    </row>
    <row r="76" spans="4:4">
      <c r="D76" s="9"/>
    </row>
    <row r="77" spans="4:4">
      <c r="D77" s="9"/>
    </row>
    <row r="78" spans="4:4">
      <c r="D78" s="9"/>
    </row>
    <row r="118" spans="6:6">
      <c r="F118" s="10">
        <f>+'inputMigrazioni (2)'!B2</f>
        <v>44074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G8"/>
  <sheetViews>
    <sheetView tabSelected="1" workbookViewId="0">
      <selection activeCell="G5" sqref="G5"/>
    </sheetView>
  </sheetViews>
  <sheetFormatPr defaultRowHeight="15"/>
  <sheetData>
    <row r="3" spans="2:7">
      <c r="B3" t="s">
        <v>23</v>
      </c>
    </row>
    <row r="4" spans="2:7">
      <c r="B4">
        <v>-0.53</v>
      </c>
      <c r="C4">
        <f>+B4^2</f>
        <v>0.28090000000000004</v>
      </c>
      <c r="E4">
        <v>0.93</v>
      </c>
      <c r="G4">
        <f>+SUMPRODUCT(B4:B7,E4:E7)</f>
        <v>-0.62570000000000003</v>
      </c>
    </row>
    <row r="5" spans="2:7">
      <c r="B5">
        <v>-0.5</v>
      </c>
      <c r="C5">
        <f t="shared" ref="C5:C7" si="0">+B5^2</f>
        <v>0.25</v>
      </c>
      <c r="E5">
        <v>0.82</v>
      </c>
    </row>
    <row r="6" spans="2:7">
      <c r="B6">
        <v>0.48</v>
      </c>
      <c r="C6">
        <f t="shared" si="0"/>
        <v>0.23039999999999999</v>
      </c>
      <c r="E6">
        <v>0.21</v>
      </c>
    </row>
    <row r="7" spans="2:7">
      <c r="B7">
        <v>0.49</v>
      </c>
      <c r="C7">
        <f t="shared" si="0"/>
        <v>0.24009999999999998</v>
      </c>
      <c r="E7">
        <v>0.36</v>
      </c>
    </row>
    <row r="8" spans="2:7">
      <c r="C8" s="13">
        <f>SUM(C4:C7)</f>
        <v>1.0014000000000001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inputMigrazioni (3)</vt:lpstr>
      <vt:lpstr>Foglio3</vt:lpstr>
      <vt:lpstr>inputMigrazioni (2)</vt:lpstr>
      <vt:lpstr>Foglio1</vt:lpstr>
    </vt:vector>
  </TitlesOfParts>
  <Company>IBL Banca Spa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2020-09-18T14:41:44Z</dcterms:created>
  <dcterms:modified xsi:type="dcterms:W3CDTF">2022-08-15T09:35:06Z</dcterms:modified>
</cp:coreProperties>
</file>