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B427630E-C361-4814-8E00-6A4D28EDBF37}" xr6:coauthVersionLast="47" xr6:coauthVersionMax="47" xr10:uidLastSave="{00000000-0000-0000-0000-000000000000}"/>
  <bookViews>
    <workbookView xWindow="-108" yWindow="-108" windowWidth="23256" windowHeight="13176" activeTab="1" xr2:uid="{00000000-000D-0000-FFFF-FFFF00000000}"/>
  </bookViews>
  <sheets>
    <sheet name="Dashboard" sheetId="2" r:id="rId1"/>
    <sheet name="Transactions" sheetId="3" r:id="rId2"/>
    <sheet name="Chartin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L14" i="2" a="1"/>
  <c r="L14" i="2" s="1"/>
  <c r="L15" i="2" a="1"/>
  <c r="L15" i="2" s="1"/>
  <c r="L16" i="2" a="1"/>
  <c r="L16" i="2" s="1"/>
  <c r="L17" i="2" a="1"/>
  <c r="L17" i="2" s="1"/>
  <c r="L18" i="2" a="1"/>
  <c r="L18" i="2" s="1"/>
  <c r="L19" i="2" a="1"/>
  <c r="L19" i="2" s="1"/>
  <c r="L20" i="2" a="1"/>
  <c r="L20" i="2" s="1"/>
  <c r="L21" i="2" a="1"/>
  <c r="L21" i="2" s="1"/>
  <c r="L22" i="2" a="1"/>
  <c r="L22" i="2" s="1"/>
  <c r="L23" i="2" a="1"/>
  <c r="L23" i="2" s="1"/>
  <c r="L24" i="2" a="1"/>
  <c r="L24" i="2" s="1"/>
  <c r="L25" i="2" a="1"/>
  <c r="L25" i="2" s="1"/>
  <c r="L26" i="2" a="1"/>
  <c r="L26" i="2" s="1"/>
  <c r="L27" i="2" a="1"/>
  <c r="L27" i="2" s="1"/>
  <c r="L28" i="2" a="1"/>
  <c r="L28" i="2" s="1"/>
  <c r="L29" i="2" a="1"/>
  <c r="L29" i="2" s="1"/>
  <c r="L30" i="2" a="1"/>
  <c r="L30" i="2" s="1"/>
  <c r="L31" i="2" a="1"/>
  <c r="L31" i="2" s="1"/>
  <c r="L32" i="2" a="1"/>
  <c r="L32" i="2" s="1"/>
  <c r="L33" i="2" a="1"/>
  <c r="L33" i="2" s="1"/>
  <c r="L34" i="2" a="1"/>
  <c r="L34" i="2" s="1"/>
  <c r="L35" i="2" a="1"/>
  <c r="L35" i="2" s="1"/>
  <c r="L36" i="2" a="1"/>
  <c r="L36" i="2" s="1"/>
  <c r="L37" i="2" a="1"/>
  <c r="L37" i="2" s="1"/>
  <c r="L38" i="2" a="1"/>
  <c r="L38"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14" i="2" a="1"/>
  <c r="I14" i="2" s="1"/>
  <c r="G15" i="2" a="1"/>
  <c r="G15" i="2" s="1"/>
  <c r="H15" i="2" s="1"/>
  <c r="G16" i="2" a="1"/>
  <c r="G16" i="2" s="1"/>
  <c r="H16" i="2" s="1"/>
  <c r="G17" i="2" a="1"/>
  <c r="G17" i="2" s="1"/>
  <c r="H17" i="2" s="1"/>
  <c r="G18" i="2" a="1"/>
  <c r="G18" i="2" s="1"/>
  <c r="H18" i="2" s="1"/>
  <c r="G19" i="2" a="1"/>
  <c r="G19" i="2" s="1"/>
  <c r="H19" i="2" s="1"/>
  <c r="G20" i="2" a="1"/>
  <c r="G20" i="2" s="1"/>
  <c r="H20" i="2" s="1"/>
  <c r="G21" i="2" a="1"/>
  <c r="G21" i="2" s="1"/>
  <c r="H21" i="2" s="1"/>
  <c r="G22" i="2" a="1"/>
  <c r="G22" i="2" s="1"/>
  <c r="H22" i="2" s="1"/>
  <c r="G23" i="2" a="1"/>
  <c r="G23" i="2" s="1"/>
  <c r="H23" i="2" s="1"/>
  <c r="G24" i="2" a="1"/>
  <c r="G24" i="2" s="1"/>
  <c r="H24" i="2" s="1"/>
  <c r="G25" i="2" a="1"/>
  <c r="G25" i="2" s="1"/>
  <c r="H25" i="2" s="1"/>
  <c r="G26" i="2" a="1"/>
  <c r="G26" i="2" s="1"/>
  <c r="H26" i="2" s="1"/>
  <c r="G27" i="2" a="1"/>
  <c r="G27" i="2" s="1"/>
  <c r="H27" i="2" s="1"/>
  <c r="G28" i="2" a="1"/>
  <c r="G28" i="2" s="1"/>
  <c r="H28" i="2" s="1"/>
  <c r="G29" i="2" a="1"/>
  <c r="G29" i="2" s="1"/>
  <c r="H29" i="2" s="1"/>
  <c r="G30" i="2" a="1"/>
  <c r="G30" i="2" s="1"/>
  <c r="H30" i="2" s="1"/>
  <c r="G31" i="2" a="1"/>
  <c r="G31" i="2" s="1"/>
  <c r="H31" i="2" s="1"/>
  <c r="G32" i="2" a="1"/>
  <c r="G32" i="2" s="1"/>
  <c r="H32" i="2" s="1"/>
  <c r="G33" i="2" a="1"/>
  <c r="G33" i="2" s="1"/>
  <c r="H33" i="2" s="1"/>
  <c r="G34" i="2" a="1"/>
  <c r="G34" i="2" s="1"/>
  <c r="H34" i="2" s="1"/>
  <c r="G35" i="2" a="1"/>
  <c r="G35" i="2" s="1"/>
  <c r="H35" i="2" s="1"/>
  <c r="G36" i="2" a="1"/>
  <c r="G36" i="2" s="1"/>
  <c r="H36" i="2" s="1"/>
  <c r="G37" i="2" a="1"/>
  <c r="G37" i="2" s="1"/>
  <c r="H37" i="2" s="1"/>
  <c r="G38" i="2" a="1"/>
  <c r="G38" i="2" s="1"/>
  <c r="H38" i="2" s="1"/>
  <c r="G14" i="2" a="1"/>
  <c r="G14" i="2" s="1"/>
  <c r="H14" i="2" s="1"/>
  <c r="D14" i="2" a="1"/>
  <c r="D14" i="2" s="1"/>
  <c r="C14" i="3" s="1"/>
  <c r="D15" i="2" a="1"/>
  <c r="D15" i="2" s="1"/>
  <c r="D16" i="2" a="1"/>
  <c r="D16" i="2" s="1"/>
  <c r="C16" i="3" s="1"/>
  <c r="D17" i="2" a="1"/>
  <c r="D17" i="2" s="1"/>
  <c r="C17" i="3" s="1"/>
  <c r="D18" i="2" a="1"/>
  <c r="D18" i="2" s="1"/>
  <c r="D19" i="2" a="1"/>
  <c r="D19" i="2" s="1"/>
  <c r="C19" i="3" s="1"/>
  <c r="D20" i="2" a="1"/>
  <c r="D20" i="2" s="1"/>
  <c r="C20" i="3" s="1"/>
  <c r="D21" i="2" a="1"/>
  <c r="D21" i="2" s="1"/>
  <c r="C21" i="3" s="1"/>
  <c r="D22" i="2" a="1"/>
  <c r="D22" i="2" s="1"/>
  <c r="C22" i="3" s="1"/>
  <c r="D23" i="2" a="1"/>
  <c r="D23" i="2" s="1"/>
  <c r="C23" i="3" s="1"/>
  <c r="D24" i="2" a="1"/>
  <c r="D24" i="2" s="1"/>
  <c r="C24" i="3" s="1"/>
  <c r="D25" i="2" a="1"/>
  <c r="D25" i="2" s="1"/>
  <c r="C25" i="3" s="1"/>
  <c r="D26" i="2" a="1"/>
  <c r="D26" i="2" s="1"/>
  <c r="C26" i="3" s="1"/>
  <c r="D27" i="2" a="1"/>
  <c r="D27" i="2" s="1"/>
  <c r="C27" i="3" s="1"/>
  <c r="D28" i="2" a="1"/>
  <c r="D28" i="2" s="1"/>
  <c r="C28" i="3" s="1"/>
  <c r="D29" i="2" a="1"/>
  <c r="D29" i="2" s="1"/>
  <c r="C29" i="3" s="1"/>
  <c r="D30" i="2" a="1"/>
  <c r="D30" i="2" s="1"/>
  <c r="D31" i="2" a="1"/>
  <c r="D31" i="2" s="1"/>
  <c r="D32" i="2" a="1"/>
  <c r="D32" i="2" s="1"/>
  <c r="C32" i="3" s="1"/>
  <c r="D33" i="2" a="1"/>
  <c r="D33" i="2" s="1"/>
  <c r="C33" i="3" s="1"/>
  <c r="D34" i="2" a="1"/>
  <c r="D34" i="2" s="1"/>
  <c r="C34" i="3" s="1"/>
  <c r="D35" i="2" a="1"/>
  <c r="D35" i="2" s="1"/>
  <c r="C35" i="3" s="1"/>
  <c r="D36" i="2" a="1"/>
  <c r="D36" i="2" s="1"/>
  <c r="C36" i="3" s="1"/>
  <c r="D37" i="2" a="1"/>
  <c r="D37" i="2" s="1"/>
  <c r="C37" i="3" s="1"/>
  <c r="D38" i="2" a="1"/>
  <c r="D38" i="2" s="1"/>
  <c r="C38" i="3"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I23" i="3"/>
  <c r="I24" i="3"/>
  <c r="I25" i="3"/>
  <c r="I28" i="3"/>
  <c r="I33" i="3"/>
  <c r="I34" i="3"/>
  <c r="I36" i="3"/>
  <c r="I37" i="3"/>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I21" i="3" l="1"/>
  <c r="I16" i="3"/>
  <c r="I22" i="3"/>
  <c r="I35" i="3"/>
  <c r="I32" i="3"/>
  <c r="I20" i="3"/>
  <c r="I31" i="3"/>
  <c r="I19" i="3"/>
  <c r="I30" i="3"/>
  <c r="I18" i="3"/>
  <c r="I29" i="3"/>
  <c r="I17" i="3"/>
  <c r="I14" i="3"/>
  <c r="I27" i="3"/>
  <c r="I15" i="3"/>
  <c r="I38" i="3"/>
  <c r="J38" i="3" s="1"/>
  <c r="K38" i="3" s="1"/>
  <c r="I26" i="3"/>
  <c r="J14" i="3" l="1"/>
  <c r="J15" i="3"/>
  <c r="K15" i="3" s="1"/>
  <c r="J16" i="3"/>
  <c r="K16" i="3" s="1"/>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14" i="3"/>
  <c r="K37" i="3"/>
  <c r="H8" i="2"/>
  <c r="K10" i="2"/>
  <c r="K11" i="2"/>
  <c r="K12" i="2"/>
  <c r="K13" i="2"/>
  <c r="K9" i="2"/>
  <c r="I10" i="2" a="1"/>
  <c r="I10" i="2" s="1"/>
  <c r="I11" i="2" a="1"/>
  <c r="I11" i="2" s="1"/>
  <c r="I12" i="2" a="1"/>
  <c r="I12" i="2" s="1"/>
  <c r="I13" i="2" a="1"/>
  <c r="I13" i="2" s="1"/>
  <c r="E9" i="3" a="1"/>
  <c r="E9" i="3" s="1"/>
  <c r="I9" i="3"/>
  <c r="E10" i="3" a="1"/>
  <c r="E10" i="3" s="1"/>
  <c r="I10" i="3"/>
  <c r="E11" i="3" a="1"/>
  <c r="E11" i="3" s="1"/>
  <c r="I11" i="3"/>
  <c r="J11" i="3" s="1"/>
  <c r="E12" i="3" a="1"/>
  <c r="E12" i="3" s="1"/>
  <c r="I12" i="3"/>
  <c r="E13" i="3" a="1"/>
  <c r="E13" i="3" s="1"/>
  <c r="I13" i="3"/>
  <c r="I4" i="3"/>
  <c r="J4" i="3" s="1"/>
  <c r="I8" i="3"/>
  <c r="J8" i="3" s="1"/>
  <c r="E8" i="3" a="1"/>
  <c r="E8" i="3" s="1"/>
  <c r="I7" i="3"/>
  <c r="J7" i="3" s="1"/>
  <c r="E7" i="3" a="1"/>
  <c r="E7" i="3" s="1"/>
  <c r="I6" i="3"/>
  <c r="J6" i="3" s="1"/>
  <c r="K6" i="3" s="1"/>
  <c r="E6" i="3" a="1"/>
  <c r="E6" i="3" s="1"/>
  <c r="I5" i="3"/>
  <c r="J5" i="3" s="1"/>
  <c r="K5" i="3" s="1"/>
  <c r="E5" i="3" a="1"/>
  <c r="E5" i="3" s="1"/>
  <c r="E4" i="3" a="1"/>
  <c r="E4" i="3" s="1"/>
  <c r="I3" i="3"/>
  <c r="K3" i="3" s="1"/>
  <c r="I61" i="2"/>
  <c r="K11" i="3" l="1"/>
  <c r="J12" i="3"/>
  <c r="K12" i="3" s="1"/>
  <c r="J10" i="3"/>
  <c r="K10" i="3" s="1"/>
  <c r="J9" i="3"/>
  <c r="K9" i="3" s="1"/>
  <c r="J13" i="3"/>
  <c r="K13" i="3" s="1"/>
  <c r="H3" i="2"/>
  <c r="F3" i="2" s="1"/>
  <c r="G3" i="2" s="1"/>
  <c r="H10" i="2"/>
  <c r="I9" i="2" a="1"/>
  <c r="I9" i="2" s="1"/>
  <c r="L13" i="2" a="1"/>
  <c r="L13" i="2" s="1"/>
  <c r="L12" i="2" a="1"/>
  <c r="L12" i="2" s="1"/>
  <c r="L11" i="2" a="1"/>
  <c r="L11" i="2" s="1"/>
  <c r="L10" i="2" a="1"/>
  <c r="L10" i="2" s="1"/>
  <c r="M9" i="2" a="1"/>
  <c r="M9" i="2" s="1"/>
  <c r="M13" i="2" a="1"/>
  <c r="M13" i="2" s="1"/>
  <c r="M12" i="2" a="1"/>
  <c r="M12" i="2" s="1"/>
  <c r="M11" i="2" a="1"/>
  <c r="M11" i="2" s="1"/>
  <c r="L9" i="2" a="1"/>
  <c r="L9" i="2" s="1"/>
  <c r="M10" i="2" a="1"/>
  <c r="M10" i="2" s="1"/>
  <c r="K8" i="3"/>
  <c r="K7" i="3"/>
  <c r="K4" i="3"/>
  <c r="H13" i="2"/>
  <c r="H12" i="2"/>
  <c r="H11" i="2"/>
  <c r="C9" i="2" a="1"/>
  <c r="C9" i="2" s="1"/>
  <c r="C12" i="2" a="1"/>
  <c r="C12" i="2" s="1"/>
  <c r="C13" i="2" a="1"/>
  <c r="C13" i="2" s="1"/>
  <c r="C11" i="2" a="1"/>
  <c r="C11" i="2" s="1"/>
  <c r="C10" i="2" a="1"/>
  <c r="C10" i="2" s="1"/>
  <c r="D9" i="2" a="1"/>
  <c r="D9" i="2" s="1"/>
  <c r="D13" i="2" a="1"/>
  <c r="D13" i="2" s="1"/>
  <c r="D12" i="2" a="1"/>
  <c r="D12" i="2" s="1"/>
  <c r="D11" i="2" a="1"/>
  <c r="D11" i="2" s="1"/>
  <c r="D10" i="2" a="1"/>
  <c r="D10" i="2" s="1"/>
  <c r="H9" i="2"/>
  <c r="C4" i="3" l="1"/>
  <c r="C9" i="3"/>
  <c r="C30" i="3"/>
  <c r="C8" i="3"/>
  <c r="C13" i="3"/>
  <c r="C18" i="3"/>
  <c r="C5" i="3"/>
  <c r="C10" i="3"/>
  <c r="C31" i="3"/>
  <c r="C12" i="3"/>
  <c r="C7" i="3"/>
  <c r="C15" i="3"/>
  <c r="C11" i="3"/>
  <c r="C6"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6">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72"/>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futureMetadata>
  <futureMetadata name="XLDAPR" count="1">
    <bk>
      <extLst>
        <ext uri="{bdbb8cdc-fa1e-496e-a857-3c3f30c029c3}">
          <xda:dynamicArrayProperties fDynamic="1" fCollapsed="0"/>
        </ext>
      </extLst>
    </bk>
  </futureMetadata>
  <cellMetadata count="1">
    <bk>
      <rc t="2" v="0"/>
    </bk>
  </cell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<sst xmlns="http://schemas.openxmlformats.org/spreadsheetml/2006/main" count="124" uniqueCount="44">
  <si>
    <t>Current Holdings</t>
  </si>
  <si>
    <t>Company</t>
  </si>
  <si>
    <t>Ticker</t>
  </si>
  <si>
    <t>Industry</t>
  </si>
  <si>
    <t>Quantity</t>
  </si>
  <si>
    <t>Current Price</t>
  </si>
  <si>
    <t>Market Value</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</si>
  <si>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</si>
  <si>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</si>
  <si>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</si>
  <si>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</si>
  <si>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</si>
  <si>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</si>
  <si>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</si>
  <si>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</si>
  <si>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</si>
  <si>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</si>
  <si>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</si>
  <si>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</si>
  <si>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Currency</t>
  </si>
  <si>
    <t>BUY</t>
  </si>
  <si>
    <t>USD</t>
  </si>
  <si>
    <t>SELL</t>
  </si>
  <si>
    <t>Actual</t>
  </si>
  <si>
    <t>Comparison</t>
  </si>
  <si>
    <t>Ticker -&gt;</t>
  </si>
  <si>
    <t>Company -&gt;</t>
  </si>
  <si>
    <t>Months -&gt;</t>
  </si>
  <si>
    <t>31/1/2025</t>
  </si>
  <si>
    <t>24/1/2025</t>
  </si>
  <si>
    <t>Transaction Cost</t>
  </si>
  <si>
    <t>Transaction Amount</t>
  </si>
  <si>
    <t>Total Transaction</t>
  </si>
  <si>
    <t>3 month Treasury Bill</t>
  </si>
  <si>
    <t>N/A</t>
  </si>
  <si>
    <t>Asset</t>
  </si>
  <si>
    <t>U.S. Treasury</t>
  </si>
  <si>
    <t>Portfolio Tracker</t>
  </si>
  <si>
    <t>Portfolio Value</t>
  </si>
  <si>
    <t>$Weekly Change</t>
  </si>
  <si>
    <t>Gain/Loss</t>
  </si>
  <si>
    <t>Entry Price</t>
  </si>
  <si>
    <t>Exit Price</t>
  </si>
  <si>
    <t xml:space="preserve">                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</si>
</sst>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 numFmtId="168" formatCode="[$$-C09]#,##0.00;\-[$$-C09]#,##0.00"/>
  </numFmts>
  <fonts count="14"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1"/>
      <color theme="1"/>
      <name val="Calibri"/>
      <family val="2"/>
    </font>
    <font>
      <sz val="8"/>
      <name val="Calibri"/>
      <family val="2"/>
      <scheme val="minor"/>
    </font>
    <font>
      <sz val="11"/>
      <name val="Calibri"/>
      <family val="2"/>
    </font>
    <font>
      <b/>
      <sz val="11"/>
      <color theme="1"/>
      <name val="Calibri"/>
      <family val="2"/>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rgb="FFFFFF99"/>
        <bgColor rgb="FFFFFF99"/>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14"/>
  </cellStyleXfs>
  <cellXfs count="67">
    <xf numFmtId="0" fontId="0" fillId="0" borderId="0" xfId="0"/>
    <xf numFmtId="0" fontId="4" fillId="0" borderId="0" xfId="0" applyFont="1"/>
    <xf numFmtId="0" fontId="2" fillId="3" borderId="1" xfId="0" applyFont="1" applyFill="1" applyBorder="1"/>
    <xf numFmtId="0" fontId="7" fillId="3" borderId="1" xfId="0" applyFont="1" applyFill="1" applyBorder="1" applyAlignment="1">
      <alignment horizontal="center" wrapText="1"/>
    </xf>
    <xf numFmtId="0" fontId="7" fillId="3" borderId="1" xfId="0" applyFont="1" applyFill="1" applyBorder="1" applyAlignment="1">
      <alignment horizontal="left" vertical="center"/>
    </xf>
    <xf numFmtId="164" fontId="8" fillId="3" borderId="1" xfId="0" applyNumberFormat="1" applyFont="1" applyFill="1" applyBorder="1" applyAlignment="1">
      <alignment horizontal="center" vertical="center"/>
    </xf>
    <xf numFmtId="165" fontId="8" fillId="3" borderId="1" xfId="0" applyNumberFormat="1" applyFont="1" applyFill="1" applyBorder="1" applyAlignment="1">
      <alignment horizontal="center" vertical="center"/>
    </xf>
    <xf numFmtId="0" fontId="3" fillId="2" borderId="11" xfId="0" applyFont="1" applyFill="1" applyBorder="1" applyAlignment="1">
      <alignment horizontal="left"/>
    </xf>
    <xf numFmtId="0" fontId="2" fillId="0" borderId="0" xfId="0" applyFont="1" applyAlignment="1">
      <alignment horizontal="left"/>
    </xf>
    <xf numFmtId="165" fontId="2" fillId="0" borderId="0" xfId="0" applyNumberFormat="1" applyFont="1" applyAlignment="1">
      <alignment horizontal="left"/>
    </xf>
    <xf numFmtId="0" fontId="9" fillId="0" borderId="0" xfId="0" applyFont="1"/>
    <xf numFmtId="0" fontId="7" fillId="0" borderId="0" xfId="0" applyFont="1"/>
    <xf numFmtId="0" fontId="2" fillId="0" borderId="0" xfId="0" applyFont="1"/>
    <xf numFmtId="0" fontId="3" fillId="0" borderId="0" xfId="0" applyFont="1" applyAlignment="1">
      <alignment horizontal="right"/>
    </xf>
    <xf numFmtId="0" fontId="2" fillId="4" borderId="15" xfId="0" applyFont="1" applyFill="1" applyBorder="1" applyAlignment="1">
      <alignment horizontal="center" vertical="center"/>
    </xf>
    <xf numFmtId="0" fontId="2" fillId="0" borderId="0" xfId="0" applyFont="1" applyAlignment="1">
      <alignment horizontal="center"/>
    </xf>
    <xf numFmtId="14" fontId="2" fillId="0" borderId="0" xfId="0" applyNumberFormat="1" applyFont="1"/>
    <xf numFmtId="7" fontId="2" fillId="0" borderId="0" xfId="0" applyNumberFormat="1" applyFont="1"/>
    <xf numFmtId="0" fontId="7" fillId="0" borderId="0" xfId="0" applyFont="1" applyAlignment="1">
      <alignment horizontal="center"/>
    </xf>
    <xf numFmtId="0" fontId="2" fillId="2" borderId="15" xfId="0" applyFont="1" applyFill="1" applyBorder="1" applyAlignment="1">
      <alignment horizontal="center"/>
    </xf>
    <xf numFmtId="0" fontId="3" fillId="0" borderId="0" xfId="0" applyFont="1" applyAlignment="1">
      <alignment horizontal="center"/>
    </xf>
    <xf numFmtId="0" fontId="3" fillId="0" borderId="0" xfId="0" applyFont="1"/>
    <xf numFmtId="0" fontId="3" fillId="0" borderId="0" xfId="0" applyFont="1" applyAlignment="1">
      <alignment horizontal="center" vertical="center"/>
    </xf>
    <xf numFmtId="168" fontId="2" fillId="0" borderId="0" xfId="0" applyNumberFormat="1" applyFont="1" applyAlignment="1">
      <alignment horizontal="center" vertical="center"/>
    </xf>
    <xf numFmtId="0" fontId="2" fillId="0" borderId="0" xfId="0" applyFont="1" applyAlignment="1">
      <alignment horizontal="center" vertical="center"/>
    </xf>
    <xf numFmtId="168" fontId="2" fillId="0" borderId="0" xfId="0" applyNumberFormat="1" applyFont="1" applyAlignment="1">
      <alignment horizontal="center"/>
    </xf>
    <xf numFmtId="7" fontId="0" fillId="0" borderId="0" xfId="0" applyNumberFormat="1"/>
    <xf numFmtId="164" fontId="2" fillId="0" borderId="0" xfId="0" applyNumberFormat="1" applyFont="1" applyAlignment="1">
      <alignment horizontal="left"/>
    </xf>
    <xf numFmtId="164" fontId="2" fillId="3" borderId="1" xfId="0" applyNumberFormat="1" applyFont="1" applyFill="1" applyBorder="1"/>
    <xf numFmtId="164" fontId="0" fillId="0" borderId="0" xfId="0" applyNumberFormat="1"/>
    <xf numFmtId="164" fontId="2" fillId="0" borderId="0" xfId="0" applyNumberFormat="1" applyFont="1"/>
    <xf numFmtId="164" fontId="2" fillId="4" borderId="15" xfId="0" applyNumberFormat="1" applyFont="1" applyFill="1" applyBorder="1" applyAlignment="1">
      <alignment horizontal="center"/>
    </xf>
    <xf numFmtId="167" fontId="2" fillId="0" borderId="0" xfId="0" applyNumberFormat="1" applyFont="1" applyAlignment="1">
      <alignment horizontal="left"/>
    </xf>
    <xf numFmtId="0" fontId="13" fillId="2" borderId="11" xfId="0" applyFont="1" applyFill="1" applyBorder="1" applyAlignment="1">
      <alignment horizontal="left"/>
    </xf>
    <xf numFmtId="164" fontId="13" fillId="2" borderId="11" xfId="0" applyNumberFormat="1" applyFont="1" applyFill="1" applyBorder="1" applyAlignment="1">
      <alignment horizontal="left"/>
    </xf>
    <xf numFmtId="0" fontId="1" fillId="0" borderId="0" xfId="0" applyFont="1"/>
    <xf numFmtId="0" fontId="10" fillId="0" borderId="0" xfId="0" applyFont="1" applyAlignment="1">
      <alignment horizontal="left"/>
    </xf>
    <xf numFmtId="166" fontId="12" fillId="0" borderId="0" xfId="0" applyNumberFormat="1" applyFont="1"/>
    <xf numFmtId="0" fontId="2" fillId="0" borderId="0" xfId="0" applyFont="1" applyAlignment="1">
      <alignment horizontal="right"/>
    </xf>
    <xf numFmtId="44" fontId="2" fillId="0" borderId="0" xfId="0" applyNumberFormat="1" applyFont="1" applyAlignment="1">
      <alignment horizontal="left"/>
    </xf>
    <xf numFmtId="44" fontId="2" fillId="0" borderId="0" xfId="0" applyNumberFormat="1" applyFont="1" applyAlignment="1">
      <alignment horizontal="right"/>
    </xf>
    <xf numFmtId="44" fontId="12" fillId="0" borderId="0" xfId="0" applyNumberFormat="1" applyFont="1"/>
    <xf numFmtId="0" fontId="1" fillId="0" borderId="14" xfId="1"/>
    <xf numFmtId="7" fontId="10" fillId="0" borderId="0" xfId="0" applyNumberFormat="1" applyFont="1"/>
    <xf numFmtId="0" fontId="0" fillId="0" borderId="0" xfId="0" applyAlignment="1">
      <alignment vertical="center"/>
    </xf>
    <xf numFmtId="0" fontId="0" fillId="0" borderId="0" xfId="0" applyAlignment="1">
      <alignment horizontal="center" vertical="top"/>
    </xf>
    <xf numFmtId="0" fontId="2" fillId="0" borderId="0" xfId="0" applyFont="1" applyAlignment="1">
      <alignment horizontal="center" vertical="top"/>
    </xf>
    <xf numFmtId="0" fontId="10" fillId="0" borderId="0" xfId="0" applyFont="1" applyAlignment="1">
      <alignment horizontal="center" vertical="top"/>
    </xf>
    <xf numFmtId="0" fontId="1" fillId="0" borderId="0" xfId="0" applyFont="1" applyAlignment="1">
      <alignment horizontal="center" vertical="top"/>
    </xf>
    <xf numFmtId="167" fontId="0" fillId="0" borderId="0" xfId="0" applyNumberFormat="1"/>
    <xf numFmtId="8" fontId="12" fillId="0" borderId="0" xfId="0" applyNumberFormat="1" applyFont="1"/>
    <xf numFmtId="0" fontId="3" fillId="2" borderId="12" xfId="0" applyFont="1" applyFill="1" applyBorder="1" applyAlignment="1">
      <alignment horizontal="center"/>
    </xf>
    <xf numFmtId="0" fontId="6" fillId="0" borderId="14" xfId="0" applyFont="1" applyBorder="1"/>
    <xf numFmtId="0" fontId="6" fillId="0" borderId="13" xfId="0" applyFont="1" applyBorder="1"/>
    <xf numFmtId="0" fontId="2" fillId="4" borderId="16" xfId="0" applyFont="1" applyFill="1" applyBorder="1" applyAlignment="1">
      <alignment horizontal="center"/>
    </xf>
    <xf numFmtId="0" fontId="6" fillId="0" borderId="17" xfId="0" applyFont="1" applyBorder="1"/>
    <xf numFmtId="0" fontId="5" fillId="3" borderId="2" xfId="0" applyFont="1" applyFill="1" applyBorder="1" applyAlignment="1">
      <alignment horizontal="center" vertical="center"/>
    </xf>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7" fillId="3" borderId="8" xfId="0" applyFont="1" applyFill="1" applyBorder="1" applyAlignment="1">
      <alignment horizontal="center"/>
    </xf>
    <xf numFmtId="0" fontId="6" fillId="0" borderId="9" xfId="0" applyFont="1" applyBorder="1"/>
    <xf numFmtId="0" fontId="6" fillId="0" borderId="10" xfId="0" applyFont="1" applyBorder="1"/>
    <xf numFmtId="0" fontId="7" fillId="3" borderId="12" xfId="0" applyFont="1" applyFill="1" applyBorder="1" applyAlignment="1">
      <alignment horizontal="center"/>
    </xf>
    <xf numFmtId="44" fontId="0" fillId="0" borderId="0" xfId="0" applyNumberFormat="1"/>
  </cellXfs>
  <cellStyles count="2">
    <cellStyle name="Normal" xfId="0" builtinId="0"/>
    <cellStyle name="Normal 2" xfId="1" xr:uid="{91011D9D-2B1C-4491-831E-F4ADB4C172F7}"/>
  </cellStyles>
  <dxfs count="7">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alignment horizontal="center" vertical="top" textRotation="0" wrapText="0"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4">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0.72619999999999996</v>
    <v>2.02</v>
    <v>-4.8989999999999997E-3</v>
    <v>7.7939999999999997E-3</v>
    <v>-1.28</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261.94</v>
    <v>3</v>
    <v>Software &amp; IT Services</v>
    <v>Stock</v>
    <v>45702.997280948439</v>
    <v>4</v>
    <v>257.91000000000003</v>
    <v>241591300000</v>
    <v>INTERNATIONAL BUSINESS MACHINES CORPORATION</v>
    <v>INTERNATIONAL BUSINESS MACHINES CORPORATION</v>
    <v>259</v>
    <v>37.879600000000003</v>
    <v>259.19</v>
    <v>261.20999999999998</v>
    <v>260</v>
    <v>924645100</v>
    <v>IBM</v>
    <v>INTERNATIONAL BUSINESS MACHINES CORPORATION (XNYS:IBM)</v>
    <v>3925277</v>
    <v>5037876</v>
    <v>1911</v>
  </rv>
  <rv s="4">
    <v>5</v>
  </rv>
  <rv s="0">
    <v>https://www.bing.com/financeapi/forcetrigger?t=a1o2lh&amp;q=XNYS%3aAXP&amp;form=skydnc</v>
    <v>Learn more on Bing</v>
  </rv>
  <rv s="5">
    <v>en-US</v>
    <v>a1o2lh</v>
    <v>268435456</v>
    <v>1</v>
    <v>Powered by Refinitiv</v>
    <v>7</v>
    <v>AMERICAN EXPRESS COMPANY (XNYS:AXP)</v>
    <v>8</v>
    <v>9</v>
    <v>Finance</v>
    <v>5</v>
    <v>326.27499999999998</v>
    <v>208.82429999999999</v>
    <v>1.2051000000000001</v>
    <v>3.54</v>
    <v>3.2150000000000002E-5</v>
    <v>1.1512E-2</v>
    <v>0.01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311.85000000000002</v>
    <v>Banking Services</v>
    <v>Stock</v>
    <v>45702.905461527342</v>
    <v>7</v>
    <v>307.42</v>
    <v>218515600000</v>
    <v>AMERICAN EXPRESS COMPANY</v>
    <v>AMERICAN EXPRESS COMPANY</v>
    <v>307.43</v>
    <v>22.201599999999999</v>
    <v>307.5</v>
    <v>311.04000000000002</v>
    <v>311.05</v>
    <v>702532100</v>
    <v>AXP</v>
    <v>AMERICAN EXPRESS COMPANY (XNYS:AXP)</v>
    <v>1725509</v>
    <v>2547519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123.74</v>
    <v>83.91</v>
    <v>1.4185000000000001</v>
    <v>0.78</v>
    <v>-1.178E-3</v>
    <v>7.1170000000000001E-3</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110.51</v>
    <v>12</v>
    <v>Media &amp; Publishing</v>
    <v>Stock</v>
    <v>45703.041413969528</v>
    <v>13</v>
    <v>109.59010000000001</v>
    <v>199543700000</v>
    <v>THE WALT DISNEY COMPANY</v>
    <v>THE WALT DISNEY COMPANY</v>
    <v>109.86</v>
    <v>35.8367</v>
    <v>109.59</v>
    <v>110.37</v>
    <v>110.25</v>
    <v>1807789000</v>
    <v>DIS</v>
    <v>THE WALT DISNEY COMPANY (XNYS:DIS)</v>
    <v>5964541</v>
    <v>8697278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18</v>
    <v>Software &amp; IT Services</v>
    <v>Stock</v>
    <v>45702.997278425784</v>
    <v>19</v>
    <v>405.88</v>
    <v>3036261000000</v>
    <v>MICROSOFT CORPORATION</v>
    <v>MICROSOFT CORPORATION</v>
    <v>407.79</v>
    <v>32.899700000000003</v>
    <v>410.54</v>
    <v>408.43</v>
    <v>408.05</v>
    <v>7433982000</v>
    <v>MSFT</v>
    <v>MICROSOFT CORPORATION (XNAS:MSFT)</v>
    <v>22758464</v>
    <v>22960259</v>
    <v>1993</v>
  </rv>
  <rv s="4">
    <v>20</v>
  </rv>
  <rv s="0">
    <v>https://www.bing.com/financeapi/forcetrigger?t=a1qlz2&amp;q=XNYS%3aCVX&amp;form=skydnc</v>
    <v>Learn more on Bing</v>
  </rv>
  <rv s="5">
    <v>en-US</v>
    <v>a1qlz2</v>
    <v>268435456</v>
    <v>1</v>
    <v>Powered by Refinitiv</v>
    <v>7</v>
    <v>CHEVRON CORPORATION (XNYS:CVX)</v>
    <v>8</v>
    <v>9</v>
    <v>Finance</v>
    <v>5</v>
    <v>167.11</v>
    <v>135.3672</v>
    <v>1.0763</v>
    <v>1.095</v>
    <v>1.0040000000000001E-3</v>
    <v>7.1030000000000008E-3</v>
    <v>0.156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157.44999999999999</v>
    <v>Oil &amp; Gas</v>
    <v>Stock</v>
    <v>45702.955291330465</v>
    <v>22</v>
    <v>154.88</v>
    <v>279160200000</v>
    <v>CHEVRON CORPORATION</v>
    <v>CHEVRON CORPORATION</v>
    <v>155.08000000000001</v>
    <v>16.008700000000001</v>
    <v>154.16999999999999</v>
    <v>155.26499999999999</v>
    <v>155.49600000000001</v>
    <v>1797091000</v>
    <v>CVX</v>
    <v>CHEVRON CORPORATION (XNYS:CVX)</v>
    <v>5828805</v>
    <v>7768178</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45703.041653842185</v>
    <v>25</v>
    <v>240.99</v>
    <v>3678264000000</v>
    <v>APPLE INC.</v>
    <v>APPLE INC.</v>
    <v>241.25</v>
    <v>34.689500000000002</v>
    <v>241.53</v>
    <v>244.6</v>
    <v>244.64</v>
    <v>15037870000</v>
    <v>AAPL</v>
    <v>APPLE INC. (XNAS:AAPL)</v>
    <v>40896227</v>
    <v>57260990</v>
    <v>1977</v>
  </rv>
  <rv s="4">
    <v>26</v>
  </rv>
  <rv s="0">
    <v>https://www.bing.com/financeapi/forcetrigger?t=a24xlh&amp;q=XNYS%3aUNH&amp;form=skydnc</v>
    <v>Learn more on Bing</v>
  </rv>
  <rv s="5">
    <v>en-US</v>
    <v>a24xlh</v>
    <v>268435456</v>
    <v>1</v>
    <v>Powered by Refinitiv</v>
    <v>7</v>
    <v>UNITEDHEALTH GROUP INCORPORATED (XNYS:UNH)</v>
    <v>8</v>
    <v>9</v>
    <v>Finance</v>
    <v>5</v>
    <v>630.73</v>
    <v>436.38</v>
    <v>0.61299999999999999</v>
    <v>-7.83</v>
    <v>-4.0109999999999999E-4</v>
    <v>-1.4740999999999999E-2</v>
    <v>-0.21</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533.20000000000005</v>
    <v>Healthcare Providers &amp; Services</v>
    <v>Stock</v>
    <v>45702.997279883595</v>
    <v>28</v>
    <v>522.91</v>
    <v>481778100000</v>
    <v>UNITEDHEALTH GROUP INCORPORATED</v>
    <v>UNITEDHEALTH GROUP INCORPORATED</v>
    <v>529</v>
    <v>33.7532</v>
    <v>531.17999999999995</v>
    <v>523.35</v>
    <v>523.29999999999995</v>
    <v>920284300</v>
    <v>UNH</v>
    <v>UNITEDHEALTH GROUP INCORPORATED (XNYS:UNH)</v>
    <v>3705326</v>
    <v>4277561</v>
    <v>2015</v>
  </rv>
  <rv s="4">
    <v>29</v>
  </rv>
  <rv s="0">
    <v>https://www.bing.com/financeapi/forcetrigger?t=a1qc1h&amp;q=XNYS%3aCRM&amp;form=skydnc</v>
    <v>Learn more on Bing</v>
  </rv>
  <rv s="5">
    <v>en-US</v>
    <v>a1qc1h</v>
    <v>268435456</v>
    <v>1</v>
    <v>Powered by Refinitiv</v>
    <v>7</v>
    <v>SALESFORCE, INC. (XNYS:CRM)</v>
    <v>8</v>
    <v>9</v>
    <v>Finance</v>
    <v>10</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31</v>
    <v>322.62</v>
    <v>312498800000</v>
    <v>SALESFORCE, INC.</v>
    <v>SALESFORCE, INC.</v>
    <v>328.03</v>
    <v>53.694899999999997</v>
    <v>329.85</v>
    <v>326.54000000000002</v>
    <v>326.54000000000002</v>
    <v>957000000</v>
    <v>CRM</v>
    <v>SALESFORCE, INC. (XNYS:CRM)</v>
    <v>5879716</v>
    <v>6530055</v>
    <v>1999</v>
  </rv>
  <rv s="4">
    <v>32</v>
  </rv>
  <rv s="0">
    <v>https://www.bing.com/financeapi/forcetrigger?t=a1xxmw&amp;q=XNYS%3aMRK&amp;form=skydnc</v>
    <v>Learn more on Bing</v>
  </rv>
  <rv s="5">
    <v>en-US</v>
    <v>a1xxmw</v>
    <v>268435456</v>
    <v>1</v>
    <v>Powered by Refinitiv</v>
    <v>7</v>
    <v>MERCK &amp; CO., INC. (XNYS:MRK)</v>
    <v>8</v>
    <v>9</v>
    <v>Finance</v>
    <v>5</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34</v>
    <v>82.093900000000005</v>
    <v>209985100000</v>
    <v>MERCK &amp; CO., INC.</v>
    <v>MERCK &amp; CO., INC.</v>
    <v>84.415000000000006</v>
    <v>12.325699999999999</v>
    <v>84.42</v>
    <v>83</v>
    <v>83.0488</v>
    <v>2529636000</v>
    <v>MRK</v>
    <v>MERCK &amp; CO., INC. (XNYS:MRK)</v>
    <v>26778993</v>
    <v>15402122</v>
    <v>1970</v>
  </rv>
  <rv s="4">
    <v>35</v>
  </rv>
  <rv s="0">
    <v>https://www.bing.com/financeapi/forcetrigger?t=a1p7zr&amp;q=XNYS%3aCAT&amp;form=skydnc</v>
    <v>Learn more on Bing</v>
  </rv>
  <rv s="5">
    <v>en-US</v>
    <v>a1p7zr</v>
    <v>268435456</v>
    <v>1</v>
    <v>Powered by Refinitiv</v>
    <v>7</v>
    <v>CATERPILLAR INC. (XNYS:CAT)</v>
    <v>8</v>
    <v>9</v>
    <v>Finance</v>
    <v>5</v>
    <v>418.5</v>
    <v>307.05</v>
    <v>1.1267</v>
    <v>-0.35</v>
    <v>-8.4909999999999998E-5</v>
    <v>-9.8949999999999993E-4</v>
    <v>-0.03</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358.87619999999998</v>
    <v>Machinery, Equipment &amp; Components</v>
    <v>Stock</v>
    <v>45702.99728113359</v>
    <v>37</v>
    <v>352.8</v>
    <v>170583800000</v>
    <v>CATERPILLAR INC.</v>
    <v>CATERPILLAR INC.</v>
    <v>356.6</v>
    <v>16.010000000000002</v>
    <v>353.7</v>
    <v>353.35</v>
    <v>353.29</v>
    <v>482802500</v>
    <v>CAT</v>
    <v>CATERPILLAR INC. (XNYS:CAT)</v>
    <v>2045278</v>
    <v>2520431</v>
    <v>1986</v>
  </rv>
  <rv s="4">
    <v>38</v>
  </rv>
  <rv s="0">
    <v>https://www.bing.com/financeapi/forcetrigger?t=a1ut3m&amp;q=XNAS%3aHON&amp;form=skydnc</v>
    <v>Learn more on Bing</v>
  </rv>
  <rv s="5">
    <v>en-US</v>
    <v>a1ut3m</v>
    <v>268435456</v>
    <v>1</v>
    <v>Powered by Refinitiv</v>
    <v>7</v>
    <v>HONEYWELL INTERNATIONAL INCORPORATION (XNAS:HON)</v>
    <v>8</v>
    <v>9</v>
    <v>Finance</v>
    <v>5</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40</v>
    <v>201.54</v>
    <v>131837700000</v>
    <v>HONEYWELL INTERNATIONAL INCORPORATION</v>
    <v>HONEYWELL INTERNATIONAL INCORPORATION</v>
    <v>204.82</v>
    <v>23.275400000000001</v>
    <v>205.27</v>
    <v>202.75</v>
    <v>203.24</v>
    <v>650247400</v>
    <v>HON</v>
    <v>HONEYWELL INTERNATIONAL INCORPORATION (XNAS:HON)</v>
    <v>5351415</v>
    <v>4211723</v>
    <v>1985</v>
  </rv>
  <rv s="4">
    <v>41</v>
  </rv>
  <rv s="0">
    <v>https://www.bing.com/financeapi/forcetrigger?t=a1yjxm&amp;q=XNYS%3aNKE&amp;form=skydnc</v>
    <v>Learn more on Bing</v>
  </rv>
  <rv s="5">
    <v>en-US</v>
    <v>a1yjxm</v>
    <v>268435456</v>
    <v>1</v>
    <v>Powered by Refinitiv</v>
    <v>7</v>
    <v>NIKE, INC. (XNYS:NKE)</v>
    <v>8</v>
    <v>9</v>
    <v>Finance</v>
    <v>10</v>
    <v>107.34</v>
    <v>68.62</v>
    <v>1.0317000000000001</v>
    <v>-0.17</v>
    <v>0</v>
    <v>-2.3219999999999998E-3</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45703.041646978905</v>
    <v>43</v>
    <v>72.34</v>
    <v>108035400000</v>
    <v>NIKE, INC.</v>
    <v>NIKE, INC.</v>
    <v>73.17</v>
    <v>22.5627</v>
    <v>73.209999999999994</v>
    <v>73.040000000000006</v>
    <v>73.040000000000006</v>
    <v>1479127000</v>
    <v>NKE</v>
    <v>NIKE, INC. (XNYS:NKE)</v>
    <v>9254379</v>
    <v>13121451</v>
    <v>1969</v>
  </rv>
  <rv s="4">
    <v>44</v>
  </rv>
  <rv s="0">
    <v>https://www.bing.com/financeapi/forcetrigger?t=a25ya2&amp;q=XNYS%3aWMT&amp;form=skydnc</v>
    <v>Learn more on Bing</v>
  </rv>
  <rv s="5">
    <v>en-US</v>
    <v>a25ya2</v>
    <v>268435456</v>
    <v>1</v>
    <v>Powered by Refinitiv</v>
    <v>7</v>
    <v>WALMART INC. (XNYS:WMT)</v>
    <v>8</v>
    <v>9</v>
    <v>Finance</v>
    <v>5</v>
    <v>105.3</v>
    <v>55.846600000000002</v>
    <v>0.53649999999999998</v>
    <v>-1.03</v>
    <v>1.0580000000000001E-3</v>
    <v>-9.8050000000000012E-3</v>
    <v>0.1101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105.3</v>
    <v>Food &amp; Drug Retailing</v>
    <v>Stock</v>
    <v>45703.041402372655</v>
    <v>46</v>
    <v>103.6</v>
    <v>835793500000</v>
    <v>WALMART INC.</v>
    <v>WALMART INC.</v>
    <v>105.3</v>
    <v>52.519399999999997</v>
    <v>105.05</v>
    <v>104.02</v>
    <v>104.15009999999999</v>
    <v>8033386000</v>
    <v>WMT</v>
    <v>WALMART INC. (XNYS:WMT)</v>
    <v>14109460</v>
    <v>15303511</v>
    <v>1969</v>
  </rv>
  <rv s="4">
    <v>47</v>
  </rv>
  <rv s="0">
    <v>https://www.bing.com/financeapi/forcetrigger?t=a1waa2&amp;q=XNYS%3aJPM&amp;form=skydnc</v>
    <v>Learn more on Bing</v>
  </rv>
  <rv s="5">
    <v>en-US</v>
    <v>a1waa2</v>
    <v>268435456</v>
    <v>1</v>
    <v>Powered by Refinitiv</v>
    <v>7</v>
    <v>JPMORGAN CHASE &amp; CO. (XNYS:JPM)</v>
    <v>8</v>
    <v>9</v>
    <v>Finance</v>
    <v>5</v>
    <v>279.23340000000002</v>
    <v>174.42</v>
    <v>1.0898000000000001</v>
    <v>0.27</v>
    <v>6.1459999999999998E-4</v>
    <v>9.7710000000000006E-4</v>
    <v>0.17</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279.23340000000002</v>
    <v>Banking Services</v>
    <v>Stock</v>
    <v>45702.997279930467</v>
    <v>49</v>
    <v>276.45</v>
    <v>778695000000</v>
    <v>JPMORGAN CHASE &amp; CO.</v>
    <v>JPMORGAN CHASE &amp; CO.</v>
    <v>277.37</v>
    <v>14.0046</v>
    <v>276.32</v>
    <v>276.58999999999997</v>
    <v>276.76</v>
    <v>2815340000</v>
    <v>JPM</v>
    <v>JPMORGAN CHASE &amp; CO. (XNYS:JPM)</v>
    <v>5688627</v>
    <v>9487452</v>
    <v>1968</v>
  </rv>
  <rv s="4">
    <v>50</v>
  </rv>
  <rv s="0">
    <v>https://www.bing.com/financeapi/forcetrigger?t=a256cw&amp;q=XNYS%3aV&amp;form=skydnc</v>
    <v>Learn more on Bing</v>
  </rv>
  <rv s="5">
    <v>en-US</v>
    <v>a256cw</v>
    <v>268435456</v>
    <v>1</v>
    <v>Powered by Refinitiv</v>
    <v>7</v>
    <v>VISA INC. (XNYS:V)</v>
    <v>8</v>
    <v>9</v>
    <v>Finance</v>
    <v>5</v>
    <v>356.08</v>
    <v>252.7</v>
    <v>0.96220000000000006</v>
    <v>-1.86</v>
    <v>1.8649999999999999E-3</v>
    <v>-5.2300000000000003E-3</v>
    <v>0.66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355.42989999999998</v>
    <v>Software &amp; IT Services</v>
    <v>Stock</v>
    <v>45702.997280832809</v>
    <v>52</v>
    <v>353.22</v>
    <v>691195000000</v>
    <v>VISA INC.</v>
    <v>VISA INC.</v>
    <v>354.43</v>
    <v>35.639699999999998</v>
    <v>355.63</v>
    <v>353.77</v>
    <v>354.47</v>
    <v>1953577000</v>
    <v>V</v>
    <v>VISA INC. (XNYS:V)</v>
    <v>5720285</v>
    <v>5846579</v>
    <v>2007</v>
  </rv>
  <rv s="4">
    <v>53</v>
  </rv>
  <rv s="0">
    <v>https://www.bing.com/financeapi/forcetrigger?t=a1zsjc&amp;q=XNYS%3aPG&amp;form=skydnc</v>
    <v>Learn more on Bing</v>
  </rv>
  <rv s="5">
    <v>en-US</v>
    <v>a1zsjc</v>
    <v>268435456</v>
    <v>1</v>
    <v>Powered by Refinitiv</v>
    <v>7</v>
    <v>THE PROCTER &amp; GAMBLE COMPANY (XNYS:PG)</v>
    <v>8</v>
    <v>9</v>
    <v>Finance</v>
    <v>5</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55</v>
    <v>162.30000000000001</v>
    <v>381952900000</v>
    <v>THE PROCTER &amp; GAMBLE COMPANY</v>
    <v>THE PROCTER &amp; GAMBLE COMPANY</v>
    <v>169.79</v>
    <v>25.954000000000001</v>
    <v>171.02</v>
    <v>162.9</v>
    <v>162.8595</v>
    <v>2344852000</v>
    <v>PG</v>
    <v>THE PROCTER &amp; GAMBLE COMPANY (XNYS:PG)</v>
    <v>13179478</v>
    <v>7069178</v>
    <v>1905</v>
  </rv>
  <rv s="4">
    <v>56</v>
  </rv>
  <rv s="0">
    <v>https://www.bing.com/financeapi/forcetrigger?t=a1w8ec&amp;q=XNYS%3aJNJ&amp;form=skydnc</v>
    <v>Learn more on Bing</v>
  </rv>
  <rv s="5">
    <v>en-US</v>
    <v>a1w8ec</v>
    <v>268435456</v>
    <v>1</v>
    <v>Powered by Refinitiv</v>
    <v>7</v>
    <v>JOHNSON &amp; JOHNSON (XNYS:JNJ)</v>
    <v>8</v>
    <v>9</v>
    <v>Finance</v>
    <v>5</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58</v>
    <v>156.06</v>
    <v>375949300000</v>
    <v>JOHNSON &amp; JOHNSON</v>
    <v>JOHNSON &amp; JOHNSON</v>
    <v>157.29</v>
    <v>26.931000000000001</v>
    <v>157.25</v>
    <v>156.1</v>
    <v>156.00120000000001</v>
    <v>2407617000</v>
    <v>JNJ</v>
    <v>JOHNSON &amp; JOHNSON (XNYS:JNJ)</v>
    <v>6411840</v>
    <v>9456480</v>
    <v>1887</v>
  </rv>
  <rv s="4">
    <v>59</v>
  </rv>
  <rv s="0">
    <v>https://www.bing.com/financeapi/forcetrigger?t=a1wljc&amp;q=XNYS%3aKO&amp;form=skydnc</v>
    <v>Learn more on Bing</v>
  </rv>
  <rv s="5">
    <v>en-US</v>
    <v>a1wljc</v>
    <v>268435456</v>
    <v>1</v>
    <v>Powered by Refinitiv</v>
    <v>7</v>
    <v>THE COCA-COLA COMPANY (XNYS:KO)</v>
    <v>8</v>
    <v>9</v>
    <v>Finance</v>
    <v>5</v>
    <v>73.53</v>
    <v>57.93</v>
    <v>0.59750000000000003</v>
    <v>-0.63</v>
    <v>-5.8080000000000002E-4</v>
    <v>-9.0650000000000001E-3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70.03</v>
    <v>Beverages</v>
    <v>Stock</v>
    <v>45702.894424536717</v>
    <v>61</v>
    <v>68.760000000000005</v>
    <v>296278800000</v>
    <v>THE COCA-COLA COMPANY</v>
    <v>THE COCA-COLA COMPANY</v>
    <v>69.364999999999995</v>
    <v>27.985700000000001</v>
    <v>69.5</v>
    <v>68.87</v>
    <v>68.83</v>
    <v>4302000000</v>
    <v>KO</v>
    <v>THE COCA-COLA COMPANY (XNYS:KO)</v>
    <v>20779090</v>
    <v>17062163</v>
    <v>1919</v>
  </rv>
  <rv s="4">
    <v>62</v>
  </rv>
  <rv s="0">
    <v>https://www.bing.com/financeapi/forcetrigger?t=a1qe5r&amp;q=XNAS%3aCSCO&amp;form=skydnc</v>
    <v>Learn more on Bing</v>
  </rv>
  <rv s="5">
    <v>en-US</v>
    <v>a1qe5r</v>
    <v>268435456</v>
    <v>1</v>
    <v>Powered by Refinitiv</v>
    <v>7</v>
    <v>CISCO SYSTEMS, INC. (XNAS:CSCO)</v>
    <v>8</v>
    <v>9</v>
    <v>Finance</v>
    <v>5</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64</v>
    <v>63.44</v>
    <v>258361500000</v>
    <v>CISCO SYSTEMS, INC.</v>
    <v>CISCO SYSTEMS, INC.</v>
    <v>63.79</v>
    <v>28.425599999999999</v>
    <v>63.84</v>
    <v>64.87</v>
    <v>64.95</v>
    <v>3982758000</v>
    <v>CSCO</v>
    <v>CISCO SYSTEMS, INC. (XNAS:CSCO)</v>
    <v>23693320</v>
    <v>20316380</v>
    <v>2021</v>
  </rv>
  <rv s="4">
    <v>65</v>
  </rv>
  <rv s="0">
    <v>http://en.wikipedia.org/wiki/McDonald's</v>
    <v>Wikipedia</v>
  </rv>
  <rv s="1">
    <v>0</v>
    <v>67</v>
  </rv>
  <rv s="2">
    <v>6</v>
    <v>https://www.bing.com/th?id=AMMS_7d8255243964a8970376f8dd41121106&amp;qlt=95</v>
    <v>68</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10</v>
    <v>317.89999999999998</v>
    <v>243.53</v>
    <v>0.71950000000000003</v>
    <v>-1.47</v>
    <v>-1.9449999999999998E-4</v>
    <v>-4.7419999999999997E-3</v>
    <v>-0.06</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311</v>
    <v>69</v>
    <v>Hotels &amp; Entertainment Services</v>
    <v>Stock</v>
    <v>45703.026749918747</v>
    <v>70</v>
    <v>307.77999999999997</v>
    <v>221113000000</v>
    <v>MCDONALD'S CORPORATION</v>
    <v>MCDONALD'S CORPORATION</v>
    <v>310.2</v>
    <v>27.0838</v>
    <v>310.02</v>
    <v>308.55</v>
    <v>308.49</v>
    <v>716619700</v>
    <v>MCD</v>
    <v>MCDONALD'S CORPORATION (XNYS:MCD)</v>
    <v>2674354</v>
    <v>3282043</v>
    <v>1964</v>
  </rv>
  <rv s="4">
    <v>71</v>
  </rv>
  <rv s="0">
    <v>https://www.bing.com/financeapi/forcetrigger?t=a1u7xm&amp;q=XNYS%3aGS&amp;form=skydnc</v>
    <v>Learn more on Bing</v>
  </rv>
  <rv s="5">
    <v>en-US</v>
    <v>a1u7xm</v>
    <v>268435456</v>
    <v>1</v>
    <v>Powered by Refinitiv</v>
    <v>7</v>
    <v>THE GOLDMAN SACHS GROUP, INC. (XNYS:GS)</v>
    <v>8</v>
    <v>9</v>
    <v>Finance</v>
    <v>5</v>
    <v>663.87</v>
    <v>375.77499999999998</v>
    <v>1.3593999999999999</v>
    <v>11.3</v>
    <v>0</v>
    <v>1.7413000000000001E-2</v>
    <v>0</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663.25990000000002</v>
    <v>Investment Banking &amp; Investment Services</v>
    <v>Stock</v>
    <v>45702.99727866875</v>
    <v>73</v>
    <v>650.32000000000005</v>
    <v>207353100000</v>
    <v>THE GOLDMAN SACHS GROUP, INC.</v>
    <v>THE GOLDMAN SACHS GROUP, INC.</v>
    <v>650.32000000000005</v>
    <v>16.2837</v>
    <v>648.95000000000005</v>
    <v>660.25</v>
    <v>660.55</v>
    <v>313909800</v>
    <v>GS</v>
    <v>THE GOLDMAN SACHS GROUP, INC. (XNYS:GS)</v>
    <v>2246279</v>
    <v>2619690</v>
    <v>1998</v>
  </rv>
  <rv s="4">
    <v>74</v>
  </rv>
  <rv s="0">
    <v>http://en.wikipedia.org/wiki/Amgen</v>
    <v>Wikipedia</v>
  </rv>
  <rv s="1">
    <v>0</v>
    <v>76</v>
  </rv>
  <rv s="2">
    <v>6</v>
    <v>https://www.bing.com/th?id=AMMS_7651d2e878d4df4bb82a200be2db03e3&amp;qlt=95</v>
    <v>77</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0.53900000000000003</v>
    <v>-3.43</v>
    <v>1.168E-3</v>
    <v>-1.1642999999999999E-2</v>
    <v>0.34</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295.16239999999999</v>
    <v>78</v>
    <v>Pharmaceuticals</v>
    <v>Stock</v>
    <v>45703.020992800783</v>
    <v>79</v>
    <v>290.45</v>
    <v>156352900000</v>
    <v>AMGEN INC.</v>
    <v>AMGEN INC.</v>
    <v>294.75</v>
    <v>38.583100000000002</v>
    <v>294.58999999999997</v>
    <v>291.16000000000003</v>
    <v>291.5</v>
    <v>537000000</v>
    <v>AMGN</v>
    <v>AMGEN INC. (XNAS:AMGN)</v>
    <v>2189386</v>
    <v>3212979</v>
    <v>1986</v>
  </rv>
  <rv s="4">
    <v>80</v>
  </rv>
  <rv s="0">
    <v>https://www.bing.com/financeapi/forcetrigger?t=a22xk2&amp;q=XNYS%3aSHW&amp;form=skydnc</v>
    <v>Learn more on Bing</v>
  </rv>
  <rv s="5">
    <v>en-US</v>
    <v>a22xk2</v>
    <v>268435456</v>
    <v>1</v>
    <v>Powered by Refinitiv</v>
    <v>7</v>
    <v>THE SHERWIN-WILLIAMS COMPANY (XNYS:SHW)</v>
    <v>8</v>
    <v>9</v>
    <v>Finance</v>
    <v>5</v>
    <v>400.42</v>
    <v>282.08999999999997</v>
    <v>1.2359</v>
    <v>-4.33</v>
    <v>1.5129999999999998E-3</v>
    <v>-1.1990000000000001E-2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45703.025067557814</v>
    <v>82</v>
    <v>356.32</v>
    <v>89876370000</v>
    <v>THE SHERWIN-WILLIAMS COMPANY</v>
    <v>THE SHERWIN-WILLIAMS COMPANY</v>
    <v>362.18</v>
    <v>33.828899999999997</v>
    <v>361.13</v>
    <v>356.8</v>
    <v>357.4</v>
    <v>251853300</v>
    <v>SHW</v>
    <v>THE SHERWIN-WILLIAMS COMPANY (XNYS:SHW)</v>
    <v>1871973</v>
    <v>1545189</v>
    <v>1884</v>
  </rv>
  <rv s="4">
    <v>83</v>
  </rv>
  <rv s="0">
    <v>https://www.bing.com/financeapi/forcetrigger?t=a1xroc&amp;q=XNYS%3aMMM&amp;form=skydnc</v>
    <v>Learn more on Bing</v>
  </rv>
  <rv s="5">
    <v>en-US</v>
    <v>a1xroc</v>
    <v>268435456</v>
    <v>1</v>
    <v>Powered by Refinitiv</v>
    <v>7</v>
    <v>3M COMPANY (XNYS:MMM)</v>
    <v>8</v>
    <v>9</v>
    <v>Finance</v>
    <v>10</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85</v>
    <v>147.74</v>
    <v>80685800000</v>
    <v>3M COMPANY</v>
    <v>3M COMPANY</v>
    <v>147.88999999999999</v>
    <v>20.482900000000001</v>
    <v>147.99</v>
    <v>148.62</v>
    <v>147.66</v>
    <v>542900000</v>
    <v>MMM</v>
    <v>3M COMPANY (XNYS:MMM)</v>
    <v>2388382</v>
    <v>4268570</v>
    <v>1929</v>
  </rv>
  <rv s="4">
    <v>86</v>
  </rv>
  <rv s="0">
    <v>https://www.bing.com/financeapi/forcetrigger?t=a24j8m&amp;q=XNYS%3aTRV&amp;form=skydnc</v>
    <v>Learn more on Bing</v>
  </rv>
  <rv s="5">
    <v>en-US</v>
    <v>a24j8m</v>
    <v>268435456</v>
    <v>1</v>
    <v>Powered by Refinitiv</v>
    <v>7</v>
    <v>The Travelers Companies, Inc. (XNYS:TRV)</v>
    <v>8</v>
    <v>9</v>
    <v>Finance</v>
    <v>5</v>
    <v>269.55500000000001</v>
    <v>200.21</v>
    <v>0.63100000000000001</v>
    <v>-4.7</v>
    <v>2.7974000000000002E-2</v>
    <v>-1.9341000000000001E-2</v>
    <v>6.6662999999999997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242.44</v>
    <v>Insurance</v>
    <v>Stock</v>
    <v>45702.974853460153</v>
    <v>88</v>
    <v>236.96</v>
    <v>54028950000</v>
    <v>The Travelers Companies, Inc.</v>
    <v>The Travelers Companies, Inc.</v>
    <v>242.02</v>
    <v>11.097099999999999</v>
    <v>243.01</v>
    <v>238.31</v>
    <v>244.96629999999999</v>
    <v>226726600</v>
    <v>TRV</v>
    <v>The Travelers Companies, Inc. (XNYS:TRV)</v>
    <v>1348206</v>
    <v>1393306</v>
    <v>1853</v>
  </rv>
  <rv s="4">
    <v>89</v>
  </rv>
  <rv s="0">
    <v>https://www.bing.com/financeapi/forcetrigger?t=a1o4ec&amp;q=XNYS%3aBA&amp;form=skydnc</v>
    <v>Learn more on Bing</v>
  </rv>
  <rv s="6">
    <v>en-US</v>
    <v>a1o4ec</v>
    <v>268435456</v>
    <v>1</v>
    <v>Powered by Refinitiv</v>
    <v>11</v>
    <v>THE BOEING COMPANY (XNYS:BA)</v>
    <v>8</v>
    <v>12</v>
    <v>Finance</v>
    <v>5</v>
    <v>208.1</v>
    <v>137.03</v>
    <v>1.5306</v>
    <v>-1.04</v>
    <v>2.016E-3</v>
    <v>-5.6079999999999993E-3</v>
    <v>0.37180000000000002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186.82</v>
    <v>Aerospace &amp; Defense</v>
    <v>Stock</v>
    <v>45703.040827534373</v>
    <v>91</v>
    <v>183.57499999999999</v>
    <v>138328700000</v>
    <v>THE BOEING COMPANY</v>
    <v>THE BOEING COMPANY</v>
    <v>186.75</v>
    <v>185.44</v>
    <v>184.4</v>
    <v>184.79179999999999</v>
    <v>750074400</v>
    <v>BA</v>
    <v>THE BOEING COMPANY (XNYS:BA)</v>
    <v>5044712</v>
    <v>7508940</v>
    <v>1934</v>
  </rv>
  <rv s="4">
    <v>92</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38">
  <tableColumns count="11">
    <tableColumn id="1" xr3:uid="{00000000-0010-0000-0000-000001000000}" name="Date"/>
    <tableColumn id="11" xr3:uid="{76FF6564-50D5-406D-BCD3-E022EC02FFDB}" name="Asset" dataDxfId="0">
      <calculatedColumnFormula>VLOOKUP(Table_1[[#This Row],[Company]],Dashboard!$B$8:$D$38,3,FALSE)</calculatedColumnFormula>
    </tableColumn>
    <tableColumn id="2" xr3:uid="{00000000-0010-0000-0000-000002000000}" name="Company"/>
    <tableColumn id="3" xr3:uid="{00000000-0010-0000-0000-000003000000}" name="Ticker"/>
    <tableColumn id="4" xr3:uid="{00000000-0010-0000-0000-000004000000}" name="Transaction Type" dataDxfId="3"/>
    <tableColumn id="5" xr3:uid="{00000000-0010-0000-0000-000005000000}" name="Units"/>
    <tableColumn id="6" xr3:uid="{00000000-0010-0000-0000-000006000000}" name="Entry Price"/>
    <tableColumn id="7" xr3:uid="{00000000-0010-0000-0000-000007000000}" name="Transaction Amount"/>
    <tableColumn id="9" xr3:uid="{616C1E63-255C-4DE8-8D15-3E1FECBBBB19}" name="Transaction Cost" dataDxfId="2">
      <calculatedColumnFormula>Table_1[[#This Row],[Transaction Amount]]*0.002</calculatedColumnFormula>
    </tableColumn>
    <tableColumn id="10" xr3:uid="{68916593-1081-45E0-8B06-AE64845CAE61}" name="Total Transaction" dataDxfId="1">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6"/>
  <sheetViews>
    <sheetView showGridLines="0" topLeftCell="A10" workbookViewId="0">
      <selection activeCell="D8" sqref="D8"/>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9.77734375" customWidth="1"/>
    <col min="8" max="8" width="17.5546875" customWidth="1"/>
    <col min="9" max="9" width="13.44140625" customWidth="1"/>
    <col min="10" max="10" width="15.44140625" style="29" customWidth="1"/>
    <col min="11" max="11" width="10.88671875" customWidth="1"/>
    <col min="12" max="12" width="13.109375" customWidth="1"/>
    <col min="13" max="13" width="11.44140625" customWidth="1"/>
    <col min="14" max="14" width="8.88671875" customWidth="1"/>
    <col min="15" max="15" width="16.21875" bestFit="1" customWidth="1"/>
    <col min="16" max="26" width="8.88671875" customWidth="1"/>
  </cols>
  <sheetData>
    <row r="1" spans="1:26" ht="7.5" customHeight="1" x14ac:dyDescent="0.3">
      <c r="A1" s="2"/>
      <c r="B1" s="2"/>
      <c r="C1" s="2"/>
      <c r="D1" s="2"/>
      <c r="E1" s="2"/>
      <c r="F1" s="2"/>
      <c r="G1" s="2"/>
      <c r="H1" s="2"/>
      <c r="I1" s="2"/>
      <c r="J1" s="28"/>
      <c r="K1" s="2"/>
      <c r="L1" s="2"/>
      <c r="M1" s="2"/>
      <c r="N1" s="2"/>
      <c r="O1" s="2"/>
      <c r="P1" s="2"/>
      <c r="Q1" s="2"/>
      <c r="R1" s="2"/>
      <c r="S1" s="2"/>
      <c r="T1" s="2"/>
      <c r="U1" s="2"/>
      <c r="V1" s="2"/>
      <c r="W1" s="2"/>
      <c r="X1" s="2"/>
      <c r="Y1" s="2"/>
      <c r="Z1" s="2"/>
    </row>
    <row r="2" spans="1:26" ht="16.5" customHeight="1" x14ac:dyDescent="0.3">
      <c r="A2" s="2"/>
      <c r="B2" s="56" t="s">
        <v>37</v>
      </c>
      <c r="C2" s="57"/>
      <c r="D2" s="57"/>
      <c r="E2" s="58"/>
      <c r="F2" s="3" t="s">
        <v>38</v>
      </c>
      <c r="G2" s="3" t="s">
        <v>39</v>
      </c>
      <c r="H2" s="3" t="s">
        <v>40</v>
      </c>
      <c r="I2" s="3"/>
      <c r="J2" s="28"/>
      <c r="K2" s="2"/>
      <c r="L2" s="2"/>
      <c r="M2" s="4"/>
      <c r="N2" s="2"/>
      <c r="O2" s="2"/>
      <c r="P2" s="2"/>
      <c r="Q2" s="2"/>
      <c r="R2" s="2"/>
      <c r="S2" s="2"/>
      <c r="T2" s="2"/>
      <c r="U2" s="2"/>
      <c r="V2" s="2"/>
      <c r="W2" s="2"/>
      <c r="X2" s="2"/>
      <c r="Y2" s="2"/>
      <c r="Z2" s="2"/>
    </row>
    <row r="3" spans="1:26" ht="30.75" customHeight="1" x14ac:dyDescent="0.3">
      <c r="A3" s="2"/>
      <c r="B3" s="59"/>
      <c r="C3" s="60"/>
      <c r="D3" s="60"/>
      <c r="E3" s="61"/>
      <c r="F3" s="5">
        <f>(1000000+H3)-1971.77</f>
        <v>985158.59</v>
      </c>
      <c r="G3" s="6">
        <f>F3-998809.57</f>
        <v>-13650.979999999981</v>
      </c>
      <c r="H3" s="5">
        <f>SUM(K8:K13)</f>
        <v>-12869.640000000014</v>
      </c>
      <c r="I3" s="5"/>
      <c r="J3" s="28"/>
      <c r="K3" s="2"/>
      <c r="L3" s="2"/>
      <c r="M3" s="2"/>
      <c r="N3" s="2"/>
      <c r="O3" s="2"/>
      <c r="P3" s="2"/>
      <c r="Q3" s="2"/>
      <c r="R3" s="2"/>
      <c r="S3" s="2"/>
      <c r="T3" s="2"/>
      <c r="U3" s="2"/>
      <c r="V3" s="2"/>
      <c r="W3" s="2"/>
      <c r="X3" s="2"/>
      <c r="Y3" s="2"/>
      <c r="Z3" s="2"/>
    </row>
    <row r="4" spans="1:26" ht="7.5" customHeight="1" x14ac:dyDescent="0.3">
      <c r="A4" s="2"/>
      <c r="B4" s="2"/>
      <c r="C4" s="2"/>
      <c r="D4" s="2"/>
      <c r="E4" s="2"/>
      <c r="F4" s="2"/>
      <c r="G4" s="2"/>
      <c r="H4" s="2"/>
      <c r="I4" s="2"/>
      <c r="J4" s="28"/>
      <c r="K4" s="2"/>
      <c r="L4" s="2"/>
      <c r="M4" s="2"/>
      <c r="N4" s="2"/>
      <c r="O4" s="2"/>
      <c r="P4" s="2"/>
      <c r="Q4" s="2"/>
      <c r="R4" s="2"/>
      <c r="S4" s="2"/>
      <c r="T4" s="2"/>
      <c r="U4" s="2"/>
      <c r="V4" s="2"/>
      <c r="W4" s="2"/>
      <c r="X4" s="2"/>
      <c r="Y4" s="2"/>
      <c r="Z4" s="2"/>
    </row>
    <row r="5" spans="1:26" ht="14.25" customHeight="1" x14ac:dyDescent="0.3"/>
    <row r="6" spans="1:26" ht="14.25" customHeight="1" x14ac:dyDescent="0.3">
      <c r="B6" s="62" t="s">
        <v>0</v>
      </c>
      <c r="C6" s="63"/>
      <c r="D6" s="63"/>
      <c r="E6" s="63"/>
      <c r="F6" s="63"/>
      <c r="G6" s="63"/>
      <c r="H6" s="63"/>
      <c r="I6" s="63"/>
      <c r="J6" s="63"/>
      <c r="K6" s="63"/>
      <c r="L6" s="63"/>
      <c r="M6" s="64"/>
    </row>
    <row r="7" spans="1:26" ht="14.25" customHeight="1" x14ac:dyDescent="0.3">
      <c r="B7" s="7" t="s">
        <v>35</v>
      </c>
      <c r="C7" s="7" t="s">
        <v>2</v>
      </c>
      <c r="D7" s="7" t="s">
        <v>3</v>
      </c>
      <c r="E7" s="7"/>
      <c r="F7" s="7" t="s">
        <v>4</v>
      </c>
      <c r="G7" s="33" t="s">
        <v>41</v>
      </c>
      <c r="H7" s="7" t="s">
        <v>6</v>
      </c>
      <c r="I7" s="33" t="s">
        <v>5</v>
      </c>
      <c r="J7" s="34" t="s">
        <v>42</v>
      </c>
      <c r="K7" s="7" t="s">
        <v>7</v>
      </c>
      <c r="L7" s="7" t="s">
        <v>8</v>
      </c>
      <c r="M7" s="7" t="s">
        <v>9</v>
      </c>
    </row>
    <row r="8" spans="1:26" ht="14.25" customHeight="1" x14ac:dyDescent="0.3">
      <c r="B8" s="36" t="s">
        <v>33</v>
      </c>
      <c r="C8" s="8" t="s">
        <v>34</v>
      </c>
      <c r="D8" s="8" t="s">
        <v>36</v>
      </c>
      <c r="E8" s="8"/>
      <c r="F8" s="38">
        <v>1000</v>
      </c>
      <c r="G8" s="40">
        <v>1000</v>
      </c>
      <c r="H8" s="27">
        <f t="shared" ref="H8:H13" si="0">G8*F8</f>
        <v>1000000</v>
      </c>
      <c r="I8" s="39">
        <v>1001.78</v>
      </c>
      <c r="J8" s="27"/>
      <c r="K8" s="9">
        <v>1780</v>
      </c>
      <c r="L8" s="9" t="s">
        <v>34</v>
      </c>
      <c r="M8" s="9" t="s">
        <v>34</v>
      </c>
      <c r="O8" s="66"/>
    </row>
    <row r="9" spans="1:26" ht="14.25" customHeight="1" x14ac:dyDescent="0.3">
      <c r="B9" s="35" t="e" vm="1">
        <v>#VALUE!</v>
      </c>
      <c r="C9" s="8" t="str" cm="1">
        <f t="array" aca="1" ref="C9" ca="1">_FV(B9,"Ticker symbol",TRUE)</f>
        <v>IBM</v>
      </c>
      <c r="D9" s="8" t="str" cm="1">
        <f t="array" aca="1" ref="D9" ca="1">_FV(B9,"Industry")</f>
        <v>Software &amp; IT Services</v>
      </c>
      <c r="E9" s="8"/>
      <c r="F9" s="37">
        <v>782</v>
      </c>
      <c r="G9" s="41">
        <v>255.7</v>
      </c>
      <c r="H9" s="27">
        <f t="shared" si="0"/>
        <v>199957.4</v>
      </c>
      <c r="I9" s="39" cm="1">
        <f t="array" aca="1" ref="I9" ca="1">_FV(B9,"Price")</f>
        <v>261.20999999999998</v>
      </c>
      <c r="J9" s="32">
        <v>252.34</v>
      </c>
      <c r="K9" s="9">
        <f>(J9-G9)*F9</f>
        <v>-2627.5199999999886</v>
      </c>
      <c r="L9" s="9" cm="1">
        <f t="array" aca="1" ref="L9" ca="1">_FV(B9,"52 week high",TRUE)</f>
        <v>265.72000000000003</v>
      </c>
      <c r="M9" s="9" cm="1">
        <f t="array" aca="1" ref="M9" ca="1">_FV(B9,"52 week low",TRUE)</f>
        <v>162.62</v>
      </c>
    </row>
    <row r="10" spans="1:26" ht="14.25" customHeight="1" x14ac:dyDescent="0.3">
      <c r="B10" s="35" t="e" vm="2">
        <v>#VALUE!</v>
      </c>
      <c r="C10" s="8" t="str" cm="1">
        <f t="array" aca="1" ref="C10" ca="1">_FV(B10,"Ticker symbol",TRUE)</f>
        <v>AXP</v>
      </c>
      <c r="D10" s="8" t="str" cm="1">
        <f t="array" aca="1" ref="D10" ca="1">_FV(B10,"Industry")</f>
        <v>Banking Services</v>
      </c>
      <c r="E10" s="8"/>
      <c r="F10" s="37">
        <v>315</v>
      </c>
      <c r="G10" s="41">
        <v>317.45</v>
      </c>
      <c r="H10" s="27">
        <f t="shared" si="0"/>
        <v>99996.75</v>
      </c>
      <c r="I10" s="39" cm="1">
        <f t="array" aca="1" ref="I10" ca="1">_FV(B10,"Price")</f>
        <v>311.04000000000002</v>
      </c>
      <c r="J10" s="32">
        <v>316.77</v>
      </c>
      <c r="K10" s="9">
        <f t="shared" ref="K10:K13" si="1">(J10-G10)*F10</f>
        <v>-214.20000000000215</v>
      </c>
      <c r="L10" s="9" cm="1">
        <f t="array" aca="1" ref="L10" ca="1">_FV(B10,"52 week high",TRUE)</f>
        <v>326.27499999999998</v>
      </c>
      <c r="M10" s="9" cm="1">
        <f t="array" aca="1" ref="M10" ca="1">_FV(B10,"52 week low",TRUE)</f>
        <v>208.82429999999999</v>
      </c>
    </row>
    <row r="11" spans="1:26" ht="14.25" customHeight="1" x14ac:dyDescent="0.3">
      <c r="B11" s="35" t="e" vm="3">
        <v>#VALUE!</v>
      </c>
      <c r="C11" s="8" t="str" cm="1">
        <f t="array" aca="1" ref="C11" ca="1">_FV(B11,"Ticker symbol",TRUE)</f>
        <v>DIS</v>
      </c>
      <c r="D11" s="8" t="str" cm="1">
        <f t="array" aca="1" ref="D11" ca="1">_FV(B11,"Industry")</f>
        <v>Media &amp; Publishing</v>
      </c>
      <c r="E11" s="8"/>
      <c r="F11" s="37">
        <v>1769</v>
      </c>
      <c r="G11" s="41">
        <v>113.06</v>
      </c>
      <c r="H11" s="27">
        <f t="shared" si="0"/>
        <v>200003.14</v>
      </c>
      <c r="I11" s="39" cm="1">
        <f t="array" aca="1" ref="I11" ca="1">_FV(B11,"Price")</f>
        <v>110.37</v>
      </c>
      <c r="J11" s="32">
        <v>110.86</v>
      </c>
      <c r="K11" s="9">
        <f t="shared" si="1"/>
        <v>-3891.8000000000052</v>
      </c>
      <c r="L11" s="9" cm="1">
        <f t="array" aca="1" ref="L11" ca="1">_FV(B11,"52 week high",TRUE)</f>
        <v>123.74</v>
      </c>
      <c r="M11" s="9" cm="1">
        <f t="array" aca="1" ref="M11" ca="1">_FV(B11,"52 week low",TRUE)</f>
        <v>83.91</v>
      </c>
    </row>
    <row r="12" spans="1:26" ht="14.25" customHeight="1" x14ac:dyDescent="0.3">
      <c r="B12" s="35" t="e" vm="4">
        <v>#VALUE!</v>
      </c>
      <c r="C12" s="8" t="str" cm="1">
        <f t="array" aca="1" ref="C12" ca="1">_FV(B12,"Ticker symbol",TRUE)</f>
        <v>MSFT</v>
      </c>
      <c r="D12" s="8" t="str" cm="1">
        <f t="array" aca="1" ref="D12" ca="1">_FV(B12,"Industry")</f>
        <v>Software &amp; IT Services</v>
      </c>
      <c r="E12" s="8"/>
      <c r="F12" s="37">
        <v>-241</v>
      </c>
      <c r="G12" s="41">
        <v>415.06</v>
      </c>
      <c r="H12" s="27">
        <f t="shared" si="0"/>
        <v>-100029.46</v>
      </c>
      <c r="I12" s="39" cm="1">
        <f t="array" aca="1" ref="I12" ca="1">_FV(B12,"Price")</f>
        <v>408.43</v>
      </c>
      <c r="J12" s="32">
        <v>409.75</v>
      </c>
      <c r="K12" s="9">
        <f t="shared" si="1"/>
        <v>1279.7100000000005</v>
      </c>
      <c r="L12" s="9" cm="1">
        <f t="array" aca="1" ref="L12" ca="1">_FV(B12,"52 week high",TRUE)</f>
        <v>468.35</v>
      </c>
      <c r="M12" s="9" cm="1">
        <f t="array" aca="1" ref="M12" ca="1">_FV(B12,"52 week low",TRUE)</f>
        <v>385.58</v>
      </c>
    </row>
    <row r="13" spans="1:26" ht="14.25" customHeight="1" x14ac:dyDescent="0.3">
      <c r="B13" s="35" t="e" vm="5">
        <v>#VALUE!</v>
      </c>
      <c r="C13" s="8" t="str" cm="1">
        <f t="array" aca="1" ref="C13" ca="1">_FV(B13,"Ticker symbol",TRUE)</f>
        <v>CVX</v>
      </c>
      <c r="D13" s="8" t="str" cm="1">
        <f t="array" aca="1" ref="D13" ca="1">_FV(B13,"Industry")</f>
        <v>Oil &amp; Gas</v>
      </c>
      <c r="E13" s="8"/>
      <c r="F13" s="37">
        <v>-2681</v>
      </c>
      <c r="G13" s="41">
        <v>149.19</v>
      </c>
      <c r="H13" s="27">
        <f t="shared" si="0"/>
        <v>-399978.39</v>
      </c>
      <c r="I13" s="39" cm="1">
        <f t="array" aca="1" ref="I13" ca="1">_FV(B13,"Price")</f>
        <v>155.26499999999999</v>
      </c>
      <c r="J13" s="32">
        <v>152.62</v>
      </c>
      <c r="K13" s="9">
        <f t="shared" si="1"/>
        <v>-9195.8300000000181</v>
      </c>
      <c r="L13" s="9" cm="1">
        <f t="array" aca="1" ref="L13" ca="1">_FV(B13,"52 week high",TRUE)</f>
        <v>167.11</v>
      </c>
      <c r="M13" s="9" cm="1">
        <f t="array" aca="1" ref="M13" ca="1">_FV(B13,"52 week low",TRUE)</f>
        <v>135.3672</v>
      </c>
    </row>
    <row r="14" spans="1:26" ht="14.25" customHeight="1" x14ac:dyDescent="0.3">
      <c r="B14" s="42" t="e" vm="6">
        <v>#VALUE!</v>
      </c>
      <c r="C14" s="8" t="str" cm="1">
        <f t="array" aca="1" ref="C14" ca="1">_FV(B14,"Ticker symbol",TRUE)</f>
        <v>AAPL</v>
      </c>
      <c r="D14" s="8" t="str" cm="1">
        <f t="array" aca="1" ref="D14" ca="1">_FV(B14,"Industry")</f>
        <v>Computers, Phones &amp; Household Electronics</v>
      </c>
      <c r="E14" s="8"/>
      <c r="F14">
        <v>-173</v>
      </c>
      <c r="G14" s="41" cm="1">
        <f t="array" aca="1" ref="G14" ca="1">_FV(B14,"Price")</f>
        <v>244.6</v>
      </c>
      <c r="H14" s="27">
        <f ca="1">F14*G14</f>
        <v>-42315.799999999996</v>
      </c>
      <c r="I14" s="39" cm="1">
        <f t="array" aca="1" ref="I14" ca="1">_FV(B14,"Price")</f>
        <v>244.6</v>
      </c>
      <c r="J14" s="32"/>
      <c r="K14" s="9"/>
      <c r="L14" s="9" cm="1">
        <f t="array" aca="1" ref="L14" ca="1">_FV(B14,"52 week high",TRUE)</f>
        <v>260.10000000000002</v>
      </c>
      <c r="M14" s="9" cm="1">
        <f t="array" aca="1" ref="M14" ca="1">_FV(B14,"52 week low",TRUE)</f>
        <v>164.07499999999999</v>
      </c>
    </row>
    <row r="15" spans="1:26" ht="14.25" customHeight="1" x14ac:dyDescent="0.3">
      <c r="B15" s="42" t="e" vm="4">
        <v>#VALUE!</v>
      </c>
      <c r="C15" s="8" t="str" cm="1">
        <f t="array" aca="1" ref="C15" ca="1">_FV(B15,"Ticker symbol",TRUE)</f>
        <v>MSFT</v>
      </c>
      <c r="D15" s="8" t="str" cm="1">
        <f t="array" aca="1" ref="D15" ca="1">_FV(B15,"Industry")</f>
        <v>Software &amp; IT Services</v>
      </c>
      <c r="E15" s="8"/>
      <c r="F15">
        <v>-96</v>
      </c>
      <c r="G15" s="41" cm="1">
        <f t="array" aca="1" ref="G15" ca="1">_FV(B15,"Price")</f>
        <v>408.43</v>
      </c>
      <c r="H15" s="27">
        <f t="shared" ref="H15:H38" ca="1" si="2">F15*G15</f>
        <v>-39209.279999999999</v>
      </c>
      <c r="I15" s="39" cm="1">
        <f t="array" aca="1" ref="I15" ca="1">_FV(B15,"Price")</f>
        <v>408.43</v>
      </c>
      <c r="J15" s="32"/>
      <c r="K15" s="9"/>
      <c r="L15" s="9" cm="1">
        <f t="array" aca="1" ref="L15" ca="1">_FV(B15,"52 week high",TRUE)</f>
        <v>468.35</v>
      </c>
      <c r="M15" s="9" cm="1">
        <f t="array" aca="1" ref="M15" ca="1">_FV(B15,"52 week low",TRUE)</f>
        <v>385.58</v>
      </c>
    </row>
    <row r="16" spans="1:26" ht="14.25" customHeight="1" x14ac:dyDescent="0.3">
      <c r="B16" s="42" t="e" vm="7">
        <v>#VALUE!</v>
      </c>
      <c r="C16" s="8" t="str" cm="1">
        <f t="array" aca="1" ref="C16" ca="1">_FV(B16,"Ticker symbol",TRUE)</f>
        <v>UNH</v>
      </c>
      <c r="D16" s="8" t="str" cm="1">
        <f t="array" aca="1" ref="D16" ca="1">_FV(B16,"Industry")</f>
        <v>Healthcare Providers &amp; Services</v>
      </c>
      <c r="E16" s="8"/>
      <c r="F16">
        <v>-75</v>
      </c>
      <c r="G16" s="41" cm="1">
        <f t="array" aca="1" ref="G16" ca="1">_FV(B16,"Price")</f>
        <v>523.35</v>
      </c>
      <c r="H16" s="27">
        <f t="shared" ca="1" si="2"/>
        <v>-39251.25</v>
      </c>
      <c r="I16" s="39" cm="1">
        <f t="array" aca="1" ref="I16" ca="1">_FV(B16,"Price")</f>
        <v>523.35</v>
      </c>
      <c r="J16" s="32"/>
      <c r="K16" s="9"/>
      <c r="L16" s="9" cm="1">
        <f t="array" aca="1" ref="L16" ca="1">_FV(B16,"52 week high",TRUE)</f>
        <v>630.73</v>
      </c>
      <c r="M16" s="9" cm="1">
        <f t="array" aca="1" ref="M16" ca="1">_FV(B16,"52 week low",TRUE)</f>
        <v>436.38</v>
      </c>
    </row>
    <row r="17" spans="2:13" ht="14.25" customHeight="1" x14ac:dyDescent="0.3">
      <c r="B17" s="42" t="e" vm="8">
        <v>#VALUE!</v>
      </c>
      <c r="C17" s="8" t="str" cm="1">
        <f t="array" aca="1" ref="C17" ca="1">_FV(B17,"Ticker symbol",TRUE)</f>
        <v>CRM</v>
      </c>
      <c r="D17" s="8" t="str" cm="1">
        <f t="array" aca="1" ref="D17" ca="1">_FV(B17,"Industry")</f>
        <v>Software &amp; IT Services</v>
      </c>
      <c r="E17" s="8"/>
      <c r="F17">
        <v>-121</v>
      </c>
      <c r="G17" s="41" cm="1">
        <f t="array" aca="1" ref="G17" ca="1">_FV(B17,"Price")</f>
        <v>326.54000000000002</v>
      </c>
      <c r="H17" s="27">
        <f t="shared" ca="1" si="2"/>
        <v>-39511.340000000004</v>
      </c>
      <c r="I17" s="39" cm="1">
        <f t="array" aca="1" ref="I17" ca="1">_FV(B17,"Price")</f>
        <v>326.54000000000002</v>
      </c>
      <c r="J17" s="32"/>
      <c r="K17" s="9"/>
      <c r="L17" s="9" cm="1">
        <f t="array" aca="1" ref="L17" ca="1">_FV(B17,"52 week high",TRUE)</f>
        <v>369</v>
      </c>
      <c r="M17" s="9" cm="1">
        <f t="array" aca="1" ref="M17" ca="1">_FV(B17,"52 week low",TRUE)</f>
        <v>212</v>
      </c>
    </row>
    <row r="18" spans="2:13" ht="14.25" customHeight="1" x14ac:dyDescent="0.3">
      <c r="B18" s="42" t="e" vm="5">
        <v>#VALUE!</v>
      </c>
      <c r="C18" s="8" t="str" cm="1">
        <f t="array" aca="1" ref="C18" ca="1">_FV(B18,"Ticker symbol",TRUE)</f>
        <v>CVX</v>
      </c>
      <c r="D18" s="8" t="str" cm="1">
        <f t="array" aca="1" ref="D18" ca="1">_FV(B18,"Industry")</f>
        <v>Oil &amp; Gas</v>
      </c>
      <c r="E18" s="8"/>
      <c r="F18">
        <v>-259</v>
      </c>
      <c r="G18" s="41" cm="1">
        <f t="array" aca="1" ref="G18" ca="1">_FV(B18,"Price")</f>
        <v>155.26499999999999</v>
      </c>
      <c r="H18" s="27">
        <f t="shared" ca="1" si="2"/>
        <v>-40213.634999999995</v>
      </c>
      <c r="I18" s="39" cm="1">
        <f t="array" aca="1" ref="I18" ca="1">_FV(B18,"Price")</f>
        <v>155.26499999999999</v>
      </c>
      <c r="J18" s="32"/>
      <c r="K18" s="9"/>
      <c r="L18" s="9" cm="1">
        <f t="array" aca="1" ref="L18" ca="1">_FV(B18,"52 week high",TRUE)</f>
        <v>167.11</v>
      </c>
      <c r="M18" s="9" cm="1">
        <f t="array" aca="1" ref="M18" ca="1">_FV(B18,"52 week low",TRUE)</f>
        <v>135.3672</v>
      </c>
    </row>
    <row r="19" spans="2:13" ht="14.25" customHeight="1" x14ac:dyDescent="0.3">
      <c r="B19" s="42" t="e" vm="9">
        <v>#VALUE!</v>
      </c>
      <c r="C19" s="8" t="str" cm="1">
        <f t="array" aca="1" ref="C19" ca="1">_FV(B19,"Ticker symbol",TRUE)</f>
        <v>MRK</v>
      </c>
      <c r="D19" s="8" t="str" cm="1">
        <f t="array" aca="1" ref="D19" ca="1">_FV(B19,"Industry")</f>
        <v>Pharmaceuticals</v>
      </c>
      <c r="E19" s="8"/>
      <c r="F19">
        <v>-452</v>
      </c>
      <c r="G19" s="41" cm="1">
        <f t="array" aca="1" ref="G19" ca="1">_FV(B19,"Price")</f>
        <v>83</v>
      </c>
      <c r="H19" s="27">
        <f t="shared" ca="1" si="2"/>
        <v>-37516</v>
      </c>
      <c r="I19" s="39" cm="1">
        <f t="array" aca="1" ref="I19" ca="1">_FV(B19,"Price")</f>
        <v>83</v>
      </c>
      <c r="J19" s="32"/>
      <c r="K19" s="9"/>
      <c r="L19" s="9" cm="1">
        <f t="array" aca="1" ref="L19" ca="1">_FV(B19,"52 week high",TRUE)</f>
        <v>134.63</v>
      </c>
      <c r="M19" s="9" cm="1">
        <f t="array" aca="1" ref="M19" ca="1">_FV(B19,"52 week low",TRUE)</f>
        <v>82.093900000000005</v>
      </c>
    </row>
    <row r="20" spans="2:13" ht="14.25" customHeight="1" x14ac:dyDescent="0.3">
      <c r="B20" s="42" t="e" vm="10">
        <v>#VALUE!</v>
      </c>
      <c r="C20" s="8" t="str" cm="1">
        <f t="array" aca="1" ref="C20" ca="1">_FV(B20,"Ticker symbol",TRUE)</f>
        <v>CAT</v>
      </c>
      <c r="D20" s="8" t="str" cm="1">
        <f t="array" aca="1" ref="D20" ca="1">_FV(B20,"Industry")</f>
        <v>Machinery, Equipment &amp; Components</v>
      </c>
      <c r="E20" s="8"/>
      <c r="F20">
        <v>-109</v>
      </c>
      <c r="G20" s="41" cm="1">
        <f t="array" aca="1" ref="G20" ca="1">_FV(B20,"Price")</f>
        <v>353.35</v>
      </c>
      <c r="H20" s="27">
        <f t="shared" ca="1" si="2"/>
        <v>-38515.15</v>
      </c>
      <c r="I20" s="39" cm="1">
        <f t="array" aca="1" ref="I20" ca="1">_FV(B20,"Price")</f>
        <v>353.35</v>
      </c>
      <c r="J20" s="32"/>
      <c r="K20" s="9"/>
      <c r="L20" s="9" cm="1">
        <f t="array" aca="1" ref="L20" ca="1">_FV(B20,"52 week high",TRUE)</f>
        <v>418.5</v>
      </c>
      <c r="M20" s="9" cm="1">
        <f t="array" aca="1" ref="M20" ca="1">_FV(B20,"52 week low",TRUE)</f>
        <v>307.05</v>
      </c>
    </row>
    <row r="21" spans="2:13" ht="14.25" customHeight="1" x14ac:dyDescent="0.3">
      <c r="B21" s="42" t="e" vm="11">
        <v>#VALUE!</v>
      </c>
      <c r="C21" s="8" t="str" cm="1">
        <f t="array" aca="1" ref="C21" ca="1">_FV(B21,"Ticker symbol",TRUE)</f>
        <v>HON</v>
      </c>
      <c r="D21" s="8" t="str" cm="1">
        <f t="array" aca="1" ref="D21" ca="1">_FV(B21,"Industry")</f>
        <v>Consumer Goods Conglomerates</v>
      </c>
      <c r="E21" s="8"/>
      <c r="F21">
        <v>-192</v>
      </c>
      <c r="G21" s="41" cm="1">
        <f t="array" aca="1" ref="G21" ca="1">_FV(B21,"Price")</f>
        <v>202.75</v>
      </c>
      <c r="H21" s="27">
        <f t="shared" ca="1" si="2"/>
        <v>-38928</v>
      </c>
      <c r="I21" s="39" cm="1">
        <f t="array" aca="1" ref="I21" ca="1">_FV(B21,"Price")</f>
        <v>202.75</v>
      </c>
      <c r="J21" s="32"/>
      <c r="K21" s="9"/>
      <c r="L21" s="9" cm="1">
        <f t="array" aca="1" ref="L21" ca="1">_FV(B21,"52 week high",TRUE)</f>
        <v>242.77</v>
      </c>
      <c r="M21" s="9" cm="1">
        <f t="array" aca="1" ref="M21" ca="1">_FV(B21,"52 week low",TRUE)</f>
        <v>189.75</v>
      </c>
    </row>
    <row r="22" spans="2:13" ht="14.25" customHeight="1" x14ac:dyDescent="0.3">
      <c r="B22" s="42" t="e" vm="12">
        <v>#VALUE!</v>
      </c>
      <c r="C22" s="8" t="str" cm="1">
        <f t="array" aca="1" ref="C22" ca="1">_FV(B22,"Ticker symbol",TRUE)</f>
        <v>NKE</v>
      </c>
      <c r="D22" s="8" t="str" cm="1">
        <f t="array" aca="1" ref="D22" ca="1">_FV(B22,"Industry")</f>
        <v>Textiles &amp; Apparel</v>
      </c>
      <c r="E22" s="8"/>
      <c r="F22">
        <v>-575</v>
      </c>
      <c r="G22" s="41" cm="1">
        <f t="array" aca="1" ref="G22" ca="1">_FV(B22,"Price")</f>
        <v>73.040000000000006</v>
      </c>
      <c r="H22" s="27">
        <f t="shared" ca="1" si="2"/>
        <v>-41998</v>
      </c>
      <c r="I22" s="39" cm="1">
        <f t="array" aca="1" ref="I22" ca="1">_FV(B22,"Price")</f>
        <v>73.040000000000006</v>
      </c>
      <c r="J22" s="32"/>
      <c r="K22" s="9"/>
      <c r="L22" s="9" cm="1">
        <f t="array" aca="1" ref="L22" ca="1">_FV(B22,"52 week high",TRUE)</f>
        <v>107.34</v>
      </c>
      <c r="M22" s="9" cm="1">
        <f t="array" aca="1" ref="M22" ca="1">_FV(B22,"52 week low",TRUE)</f>
        <v>68.62</v>
      </c>
    </row>
    <row r="23" spans="2:13" ht="14.25" customHeight="1" x14ac:dyDescent="0.3">
      <c r="B23" s="42" t="e" vm="13">
        <v>#VALUE!</v>
      </c>
      <c r="C23" s="8" t="str" cm="1">
        <f t="array" aca="1" ref="C23" ca="1">_FV(B23,"Ticker symbol",TRUE)</f>
        <v>WMT</v>
      </c>
      <c r="D23" s="8" t="str" cm="1">
        <f t="array" aca="1" ref="D23" ca="1">_FV(B23,"Industry")</f>
        <v>Food &amp; Drug Retailing</v>
      </c>
      <c r="E23" s="8"/>
      <c r="F23">
        <v>390</v>
      </c>
      <c r="G23" s="41" cm="1">
        <f t="array" aca="1" ref="G23" ca="1">_FV(B23,"Price")</f>
        <v>104.02</v>
      </c>
      <c r="H23" s="27">
        <f t="shared" ca="1" si="2"/>
        <v>40567.799999999996</v>
      </c>
      <c r="I23" s="39" cm="1">
        <f t="array" aca="1" ref="I23" ca="1">_FV(B23,"Price")</f>
        <v>104.02</v>
      </c>
      <c r="J23" s="32"/>
      <c r="K23" s="9"/>
      <c r="L23" s="9" cm="1">
        <f t="array" aca="1" ref="L23" ca="1">_FV(B23,"52 week high",TRUE)</f>
        <v>105.3</v>
      </c>
      <c r="M23" s="9" cm="1">
        <f t="array" aca="1" ref="M23" ca="1">_FV(B23,"52 week low",TRUE)</f>
        <v>55.846600000000002</v>
      </c>
    </row>
    <row r="24" spans="2:13" ht="14.25" customHeight="1" x14ac:dyDescent="0.3">
      <c r="B24" s="42" t="e" vm="14">
        <v>#VALUE!</v>
      </c>
      <c r="C24" s="8" t="str" cm="1">
        <f t="array" aca="1" ref="C24" ca="1">_FV(B24,"Ticker symbol",TRUE)</f>
        <v>JPM</v>
      </c>
      <c r="D24" s="8" t="str" cm="1">
        <f t="array" aca="1" ref="D24" ca="1">_FV(B24,"Industry")</f>
        <v>Banking Services</v>
      </c>
      <c r="E24" s="8"/>
      <c r="F24">
        <v>143</v>
      </c>
      <c r="G24" s="41" cm="1">
        <f t="array" aca="1" ref="G24" ca="1">_FV(B24,"Price")</f>
        <v>276.58999999999997</v>
      </c>
      <c r="H24" s="27">
        <f t="shared" ca="1" si="2"/>
        <v>39552.369999999995</v>
      </c>
      <c r="I24" s="39" cm="1">
        <f t="array" aca="1" ref="I24" ca="1">_FV(B24,"Price")</f>
        <v>276.58999999999997</v>
      </c>
      <c r="J24" s="32"/>
      <c r="K24" s="9"/>
      <c r="L24" s="9" cm="1">
        <f t="array" aca="1" ref="L24" ca="1">_FV(B24,"52 week high",TRUE)</f>
        <v>279.23340000000002</v>
      </c>
      <c r="M24" s="9" cm="1">
        <f t="array" aca="1" ref="M24" ca="1">_FV(B24,"52 week low",TRUE)</f>
        <v>174.42</v>
      </c>
    </row>
    <row r="25" spans="2:13" ht="14.25" customHeight="1" x14ac:dyDescent="0.3">
      <c r="B25" s="42" t="e" vm="15">
        <v>#VALUE!</v>
      </c>
      <c r="C25" s="8" t="str" cm="1">
        <f t="array" aca="1" ref="C25" ca="1">_FV(B25,"Ticker symbol",TRUE)</f>
        <v>V</v>
      </c>
      <c r="D25" s="8" t="str" cm="1">
        <f t="array" aca="1" ref="D25" ca="1">_FV(B25,"Industry")</f>
        <v>Software &amp; IT Services</v>
      </c>
      <c r="E25" s="8"/>
      <c r="F25">
        <v>113</v>
      </c>
      <c r="G25" s="41" cm="1">
        <f t="array" aca="1" ref="G25" ca="1">_FV(B25,"Price")</f>
        <v>353.77</v>
      </c>
      <c r="H25" s="27">
        <f t="shared" ca="1" si="2"/>
        <v>39976.009999999995</v>
      </c>
      <c r="I25" s="39" cm="1">
        <f t="array" aca="1" ref="I25" ca="1">_FV(B25,"Price")</f>
        <v>353.77</v>
      </c>
      <c r="J25" s="32"/>
      <c r="K25" s="9"/>
      <c r="L25" s="9" cm="1">
        <f t="array" aca="1" ref="L25" ca="1">_FV(B25,"52 week high",TRUE)</f>
        <v>356.08</v>
      </c>
      <c r="M25" s="9" cm="1">
        <f t="array" aca="1" ref="M25" ca="1">_FV(B25,"52 week low",TRUE)</f>
        <v>252.7</v>
      </c>
    </row>
    <row r="26" spans="2:13" ht="14.25" customHeight="1" x14ac:dyDescent="0.3">
      <c r="B26" s="42" t="e" vm="16">
        <v>#VALUE!</v>
      </c>
      <c r="C26" s="8" t="str" cm="1">
        <f t="array" aca="1" ref="C26" ca="1">_FV(B26,"Ticker symbol",TRUE)</f>
        <v>PG</v>
      </c>
      <c r="D26" s="8" t="str" cm="1">
        <f t="array" aca="1" ref="D26" ca="1">_FV(B26,"Industry")</f>
        <v>Personal &amp; Household Products &amp; Services</v>
      </c>
      <c r="E26" s="8"/>
      <c r="F26">
        <v>235</v>
      </c>
      <c r="G26" s="41" cm="1">
        <f t="array" aca="1" ref="G26" ca="1">_FV(B26,"Price")</f>
        <v>162.9</v>
      </c>
      <c r="H26" s="27">
        <f t="shared" ca="1" si="2"/>
        <v>38281.5</v>
      </c>
      <c r="I26" s="39" cm="1">
        <f t="array" aca="1" ref="I26" ca="1">_FV(B26,"Price")</f>
        <v>162.9</v>
      </c>
      <c r="J26" s="32"/>
      <c r="K26" s="9"/>
      <c r="L26" s="9" cm="1">
        <f t="array" aca="1" ref="L26" ca="1">_FV(B26,"52 week high",TRUE)</f>
        <v>180.43</v>
      </c>
      <c r="M26" s="9" cm="1">
        <f t="array" aca="1" ref="M26" ca="1">_FV(B26,"52 week low",TRUE)</f>
        <v>153.52000000000001</v>
      </c>
    </row>
    <row r="27" spans="2:13" ht="14.25" customHeight="1" x14ac:dyDescent="0.3">
      <c r="B27" s="42" t="e" vm="17">
        <v>#VALUE!</v>
      </c>
      <c r="C27" s="8" t="str" cm="1">
        <f t="array" aca="1" ref="C27" ca="1">_FV(B27,"Ticker symbol",TRUE)</f>
        <v>JNJ</v>
      </c>
      <c r="D27" s="8" t="str" cm="1">
        <f t="array" aca="1" ref="D27" ca="1">_FV(B27,"Industry")</f>
        <v>Pharmaceuticals</v>
      </c>
      <c r="E27" s="8"/>
      <c r="F27">
        <v>258</v>
      </c>
      <c r="G27" s="41" cm="1">
        <f t="array" aca="1" ref="G27" ca="1">_FV(B27,"Price")</f>
        <v>156.1</v>
      </c>
      <c r="H27" s="27">
        <f t="shared" ca="1" si="2"/>
        <v>40273.799999999996</v>
      </c>
      <c r="I27" s="39" cm="1">
        <f t="array" aca="1" ref="I27" ca="1">_FV(B27,"Price")</f>
        <v>156.1</v>
      </c>
      <c r="J27" s="32"/>
      <c r="K27" s="9"/>
      <c r="L27" s="9" cm="1">
        <f t="array" aca="1" ref="L27" ca="1">_FV(B27,"52 week high",TRUE)</f>
        <v>168.85</v>
      </c>
      <c r="M27" s="9" cm="1">
        <f t="array" aca="1" ref="M27" ca="1">_FV(B27,"52 week low",TRUE)</f>
        <v>140.68</v>
      </c>
    </row>
    <row r="28" spans="2:13" ht="14.25" customHeight="1" x14ac:dyDescent="0.3">
      <c r="B28" s="42" t="e" vm="18">
        <v>#VALUE!</v>
      </c>
      <c r="C28" s="8" t="str" cm="1">
        <f t="array" aca="1" ref="C28" ca="1">_FV(B28,"Ticker symbol",TRUE)</f>
        <v>KO</v>
      </c>
      <c r="D28" s="8" t="str" cm="1">
        <f t="array" aca="1" ref="D28" ca="1">_FV(B28,"Industry")</f>
        <v>Beverages</v>
      </c>
      <c r="E28" s="8"/>
      <c r="F28">
        <v>618</v>
      </c>
      <c r="G28" s="41" cm="1">
        <f t="array" aca="1" ref="G28" ca="1">_FV(B28,"Price")</f>
        <v>68.87</v>
      </c>
      <c r="H28" s="27">
        <f t="shared" ca="1" si="2"/>
        <v>42561.66</v>
      </c>
      <c r="I28" s="39" cm="1">
        <f t="array" aca="1" ref="I28" ca="1">_FV(B28,"Price")</f>
        <v>68.87</v>
      </c>
      <c r="J28" s="32"/>
      <c r="K28" s="9"/>
      <c r="L28" s="9" cm="1">
        <f t="array" aca="1" ref="L28" ca="1">_FV(B28,"52 week high",TRUE)</f>
        <v>73.53</v>
      </c>
      <c r="M28" s="9" cm="1">
        <f t="array" aca="1" ref="M28" ca="1">_FV(B28,"52 week low",TRUE)</f>
        <v>57.93</v>
      </c>
    </row>
    <row r="29" spans="2:13" ht="14.25" customHeight="1" x14ac:dyDescent="0.3">
      <c r="B29" s="42" t="e" vm="19">
        <v>#VALUE!</v>
      </c>
      <c r="C29" s="8" t="str" cm="1">
        <f t="array" aca="1" ref="C29" ca="1">_FV(B29,"Ticker symbol",TRUE)</f>
        <v>CSCO</v>
      </c>
      <c r="D29" s="8" t="str" cm="1">
        <f t="array" aca="1" ref="D29" ca="1">_FV(B29,"Industry")</f>
        <v>Communications &amp; Networking</v>
      </c>
      <c r="E29" s="8"/>
      <c r="F29">
        <v>634</v>
      </c>
      <c r="G29" s="41" cm="1">
        <f t="array" aca="1" ref="G29" ca="1">_FV(B29,"Price")</f>
        <v>64.87</v>
      </c>
      <c r="H29" s="27">
        <f t="shared" ca="1" si="2"/>
        <v>41127.58</v>
      </c>
      <c r="I29" s="39" cm="1">
        <f t="array" aca="1" ref="I29" ca="1">_FV(B29,"Price")</f>
        <v>64.87</v>
      </c>
      <c r="J29" s="32"/>
      <c r="K29" s="9"/>
      <c r="L29" s="9" cm="1">
        <f t="array" aca="1" ref="L29" ca="1">_FV(B29,"52 week high",TRUE)</f>
        <v>66.5</v>
      </c>
      <c r="M29" s="9" cm="1">
        <f t="array" aca="1" ref="M29" ca="1">_FV(B29,"52 week low",TRUE)</f>
        <v>44.5</v>
      </c>
    </row>
    <row r="30" spans="2:13" ht="14.25" customHeight="1" x14ac:dyDescent="0.3">
      <c r="B30" s="42" t="e" vm="1">
        <v>#VALUE!</v>
      </c>
      <c r="C30" s="8" t="str" cm="1">
        <f t="array" aca="1" ref="C30" ca="1">_FV(B30,"Ticker symbol",TRUE)</f>
        <v>IBM</v>
      </c>
      <c r="D30" s="8" t="str" cm="1">
        <f t="array" aca="1" ref="D30" ca="1">_FV(B30,"Industry")</f>
        <v>Software &amp; IT Services</v>
      </c>
      <c r="E30" s="8"/>
      <c r="F30">
        <v>156</v>
      </c>
      <c r="G30" s="41" cm="1">
        <f t="array" aca="1" ref="G30" ca="1">_FV(B30,"Price")</f>
        <v>261.20999999999998</v>
      </c>
      <c r="H30" s="27">
        <f t="shared" ca="1" si="2"/>
        <v>40748.759999999995</v>
      </c>
      <c r="I30" s="39" cm="1">
        <f t="array" aca="1" ref="I30" ca="1">_FV(B30,"Price")</f>
        <v>261.20999999999998</v>
      </c>
      <c r="J30" s="32"/>
      <c r="K30" s="9"/>
      <c r="L30" s="9" cm="1">
        <f t="array" aca="1" ref="L30" ca="1">_FV(B30,"52 week high",TRUE)</f>
        <v>265.72000000000003</v>
      </c>
      <c r="M30" s="9" cm="1">
        <f t="array" aca="1" ref="M30" ca="1">_FV(B30,"52 week low",TRUE)</f>
        <v>162.62</v>
      </c>
    </row>
    <row r="31" spans="2:13" ht="14.25" customHeight="1" x14ac:dyDescent="0.3">
      <c r="B31" s="42" t="e" vm="2">
        <v>#VALUE!</v>
      </c>
      <c r="C31" s="8" t="str" cm="1">
        <f t="array" aca="1" ref="C31" ca="1">_FV(B31,"Ticker symbol",TRUE)</f>
        <v>AXP</v>
      </c>
      <c r="D31" s="8" t="str" cm="1">
        <f t="array" aca="1" ref="D31" ca="1">_FV(B31,"Industry")</f>
        <v>Banking Services</v>
      </c>
      <c r="E31" s="8"/>
      <c r="F31">
        <v>125</v>
      </c>
      <c r="G31" s="41" cm="1">
        <f t="array" aca="1" ref="G31" ca="1">_FV(B31,"Price")</f>
        <v>311.04000000000002</v>
      </c>
      <c r="H31" s="27">
        <f t="shared" ca="1" si="2"/>
        <v>38880</v>
      </c>
      <c r="I31" s="39" cm="1">
        <f t="array" aca="1" ref="I31" ca="1">_FV(B31,"Price")</f>
        <v>311.04000000000002</v>
      </c>
      <c r="J31" s="32"/>
      <c r="K31" s="9"/>
      <c r="L31" s="9" cm="1">
        <f t="array" aca="1" ref="L31" ca="1">_FV(B31,"52 week high",TRUE)</f>
        <v>326.27499999999998</v>
      </c>
      <c r="M31" s="9" cm="1">
        <f t="array" aca="1" ref="M31" ca="1">_FV(B31,"52 week low",TRUE)</f>
        <v>208.82429999999999</v>
      </c>
    </row>
    <row r="32" spans="2:13" ht="14.25" customHeight="1" x14ac:dyDescent="0.3">
      <c r="B32" s="42" t="e" vm="20">
        <v>#VALUE!</v>
      </c>
      <c r="C32" s="8" t="str" cm="1">
        <f t="array" aca="1" ref="C32" ca="1">_FV(B32,"Ticker symbol",TRUE)</f>
        <v>MCD</v>
      </c>
      <c r="D32" s="8" t="str" cm="1">
        <f t="array" aca="1" ref="D32" ca="1">_FV(B32,"Industry")</f>
        <v>Hotels &amp; Entertainment Services</v>
      </c>
      <c r="E32" s="8"/>
      <c r="F32">
        <v>134</v>
      </c>
      <c r="G32" s="41" cm="1">
        <f t="array" aca="1" ref="G32" ca="1">_FV(B32,"Price")</f>
        <v>308.55</v>
      </c>
      <c r="H32" s="27">
        <f t="shared" ca="1" si="2"/>
        <v>41345.700000000004</v>
      </c>
      <c r="I32" s="39" cm="1">
        <f t="array" aca="1" ref="I32" ca="1">_FV(B32,"Price")</f>
        <v>308.55</v>
      </c>
      <c r="J32" s="32"/>
      <c r="K32" s="9"/>
      <c r="L32" s="9" cm="1">
        <f t="array" aca="1" ref="L32" ca="1">_FV(B32,"52 week high",TRUE)</f>
        <v>317.89999999999998</v>
      </c>
      <c r="M32" s="9" cm="1">
        <f t="array" aca="1" ref="M32" ca="1">_FV(B32,"52 week low",TRUE)</f>
        <v>243.53</v>
      </c>
    </row>
    <row r="33" spans="2:13" ht="14.25" customHeight="1" x14ac:dyDescent="0.3">
      <c r="B33" s="42" t="e" vm="21">
        <v>#VALUE!</v>
      </c>
      <c r="C33" s="8" t="str" cm="1">
        <f t="array" aca="1" ref="C33" ca="1">_FV(B33,"Ticker symbol",TRUE)</f>
        <v>GS</v>
      </c>
      <c r="D33" s="8" t="str" cm="1">
        <f t="array" aca="1" ref="D33" ca="1">_FV(B33,"Industry")</f>
        <v>Investment Banking &amp; Investment Services</v>
      </c>
      <c r="E33" s="8"/>
      <c r="F33">
        <v>60</v>
      </c>
      <c r="G33" s="41" cm="1">
        <f t="array" aca="1" ref="G33" ca="1">_FV(B33,"Price")</f>
        <v>660.25</v>
      </c>
      <c r="H33" s="27">
        <f t="shared" ca="1" si="2"/>
        <v>39615</v>
      </c>
      <c r="I33" s="39" cm="1">
        <f t="array" aca="1" ref="I33" ca="1">_FV(B33,"Price")</f>
        <v>660.25</v>
      </c>
      <c r="J33" s="32"/>
      <c r="K33" s="9"/>
      <c r="L33" s="9" cm="1">
        <f t="array" aca="1" ref="L33" ca="1">_FV(B33,"52 week high",TRUE)</f>
        <v>663.87</v>
      </c>
      <c r="M33" s="9" cm="1">
        <f t="array" aca="1" ref="M33" ca="1">_FV(B33,"52 week low",TRUE)</f>
        <v>375.77499999999998</v>
      </c>
    </row>
    <row r="34" spans="2:13" ht="14.25" customHeight="1" x14ac:dyDescent="0.3">
      <c r="B34" s="42" t="e" vm="22">
        <v>#VALUE!</v>
      </c>
      <c r="C34" s="8" t="str" cm="1">
        <f t="array" aca="1" ref="C34" ca="1">_FV(B34,"Ticker symbol",TRUE)</f>
        <v>AMGN</v>
      </c>
      <c r="D34" s="8" t="str" cm="1">
        <f t="array" aca="1" ref="D34" ca="1">_FV(B34,"Industry")</f>
        <v>Pharmaceuticals</v>
      </c>
      <c r="E34" s="8"/>
      <c r="F34">
        <v>135</v>
      </c>
      <c r="G34" s="41" cm="1">
        <f t="array" aca="1" ref="G34" ca="1">_FV(B34,"Price")</f>
        <v>291.16000000000003</v>
      </c>
      <c r="H34" s="27">
        <f t="shared" ca="1" si="2"/>
        <v>39306.600000000006</v>
      </c>
      <c r="I34" s="39" cm="1">
        <f t="array" aca="1" ref="I34" ca="1">_FV(B34,"Price")</f>
        <v>291.16000000000003</v>
      </c>
      <c r="J34" s="32"/>
      <c r="K34" s="9"/>
      <c r="L34" s="9" cm="1">
        <f t="array" aca="1" ref="L34" ca="1">_FV(B34,"52 week high",TRUE)</f>
        <v>346.85</v>
      </c>
      <c r="M34" s="9" cm="1">
        <f t="array" aca="1" ref="M34" ca="1">_FV(B34,"52 week low",TRUE)</f>
        <v>253.3</v>
      </c>
    </row>
    <row r="35" spans="2:13" ht="14.25" customHeight="1" x14ac:dyDescent="0.3">
      <c r="B35" s="42" t="e" vm="23">
        <v>#VALUE!</v>
      </c>
      <c r="C35" s="8" t="str" cm="1">
        <f t="array" aca="1" ref="C35" ca="1">_FV(B35,"Ticker symbol",TRUE)</f>
        <v>SHW</v>
      </c>
      <c r="D35" s="8" t="str" cm="1">
        <f t="array" aca="1" ref="D35" ca="1">_FV(B35,"Industry")</f>
        <v>Chemicals</v>
      </c>
      <c r="E35" s="8"/>
      <c r="F35">
        <v>110</v>
      </c>
      <c r="G35" s="41" cm="1">
        <f t="array" aca="1" ref="G35" ca="1">_FV(B35,"Price")</f>
        <v>356.8</v>
      </c>
      <c r="H35" s="27">
        <f t="shared" ca="1" si="2"/>
        <v>39248</v>
      </c>
      <c r="I35" s="39" cm="1">
        <f t="array" aca="1" ref="I35" ca="1">_FV(B35,"Price")</f>
        <v>356.8</v>
      </c>
      <c r="J35" s="32"/>
      <c r="K35" s="9"/>
      <c r="L35" s="9" cm="1">
        <f t="array" aca="1" ref="L35" ca="1">_FV(B35,"52 week high",TRUE)</f>
        <v>400.42</v>
      </c>
      <c r="M35" s="9" cm="1">
        <f t="array" aca="1" ref="M35" ca="1">_FV(B35,"52 week low",TRUE)</f>
        <v>282.08999999999997</v>
      </c>
    </row>
    <row r="36" spans="2:13" ht="14.25" customHeight="1" x14ac:dyDescent="0.3">
      <c r="B36" s="42" t="e" vm="24">
        <v>#VALUE!</v>
      </c>
      <c r="C36" s="8" t="str" cm="1">
        <f t="array" aca="1" ref="C36" ca="1">_FV(B36,"Ticker symbol",TRUE)</f>
        <v>MMM</v>
      </c>
      <c r="D36" s="8" t="str" cm="1">
        <f t="array" aca="1" ref="D36" ca="1">_FV(B36,"Industry")</f>
        <v>Consumer Goods Conglomerates</v>
      </c>
      <c r="E36" s="8"/>
      <c r="F36">
        <v>263</v>
      </c>
      <c r="G36" s="41" cm="1">
        <f t="array" aca="1" ref="G36" ca="1">_FV(B36,"Price")</f>
        <v>148.62</v>
      </c>
      <c r="H36" s="27">
        <f t="shared" ca="1" si="2"/>
        <v>39087.06</v>
      </c>
      <c r="I36" s="39" cm="1">
        <f t="array" aca="1" ref="I36" ca="1">_FV(B36,"Price")</f>
        <v>148.62</v>
      </c>
      <c r="J36" s="32"/>
      <c r="K36" s="9"/>
      <c r="L36" s="9" cm="1">
        <f t="array" aca="1" ref="L36" ca="1">_FV(B36,"52 week high",TRUE)</f>
        <v>155</v>
      </c>
      <c r="M36" s="9" cm="1">
        <f t="array" aca="1" ref="M36" ca="1">_FV(B36,"52 week low",TRUE)</f>
        <v>75.645099999999999</v>
      </c>
    </row>
    <row r="37" spans="2:13" ht="14.25" customHeight="1" x14ac:dyDescent="0.3">
      <c r="B37" s="42" t="e" vm="25">
        <v>#VALUE!</v>
      </c>
      <c r="C37" s="8" t="str" cm="1">
        <f t="array" aca="1" ref="C37" ca="1">_FV(B37,"Ticker symbol",TRUE)</f>
        <v>TRV</v>
      </c>
      <c r="D37" s="8" t="str" cm="1">
        <f t="array" aca="1" ref="D37" ca="1">_FV(B37,"Industry")</f>
        <v>Insurance</v>
      </c>
      <c r="E37" s="8"/>
      <c r="F37">
        <v>161</v>
      </c>
      <c r="G37" s="41" cm="1">
        <f t="array" aca="1" ref="G37" ca="1">_FV(B37,"Price")</f>
        <v>238.31</v>
      </c>
      <c r="H37" s="27">
        <f t="shared" ca="1" si="2"/>
        <v>38367.910000000003</v>
      </c>
      <c r="I37" s="39" cm="1">
        <f t="array" aca="1" ref="I37" ca="1">_FV(B37,"Price")</f>
        <v>238.31</v>
      </c>
      <c r="J37" s="32"/>
      <c r="K37" s="9"/>
      <c r="L37" s="9" cm="1">
        <f t="array" aca="1" ref="L37" ca="1">_FV(B37,"52 week high",TRUE)</f>
        <v>269.55500000000001</v>
      </c>
      <c r="M37" s="9" cm="1">
        <f t="array" aca="1" ref="M37" ca="1">_FV(B37,"52 week low",TRUE)</f>
        <v>200.21</v>
      </c>
    </row>
    <row r="38" spans="2:13" ht="14.25" customHeight="1" x14ac:dyDescent="0.3">
      <c r="B38" s="35" t="e" vm="26">
        <v>#VALUE!</v>
      </c>
      <c r="C38" s="8" t="str" cm="1">
        <f t="array" aca="1" ref="C38" ca="1">_FV(B38,"Ticker symbol",TRUE)</f>
        <v>BA</v>
      </c>
      <c r="D38" s="8" t="str" cm="1">
        <f t="array" aca="1" ref="D38" ca="1">_FV(B38,"Industry")</f>
        <v>Aerospace &amp; Defense</v>
      </c>
      <c r="F38">
        <v>218</v>
      </c>
      <c r="G38" s="41" cm="1">
        <f t="array" aca="1" ref="G38" ca="1">_FV(B38,"Price")</f>
        <v>184.4</v>
      </c>
      <c r="H38" s="27">
        <f t="shared" ca="1" si="2"/>
        <v>40199.200000000004</v>
      </c>
      <c r="I38" s="39" cm="1">
        <f t="array" aca="1" ref="I38" ca="1">_FV(B38,"Price")</f>
        <v>184.4</v>
      </c>
      <c r="L38" s="9" cm="1">
        <f t="array" aca="1" ref="L38" ca="1">_FV(B38,"52 week high",TRUE)</f>
        <v>208.1</v>
      </c>
      <c r="M38" s="9" cm="1">
        <f t="array" aca="1" ref="M38" ca="1">_FV(B38,"52 week low",TRUE)</f>
        <v>137.03</v>
      </c>
    </row>
    <row r="39" spans="2:13" ht="14.25" customHeight="1" x14ac:dyDescent="0.3">
      <c r="B39" s="35"/>
    </row>
    <row r="40" spans="2:13" ht="14.25" customHeight="1" x14ac:dyDescent="0.3">
      <c r="B40" s="65" t="s">
        <v>10</v>
      </c>
      <c r="C40" s="53"/>
      <c r="E40" s="65" t="s">
        <v>11</v>
      </c>
      <c r="F40" s="52"/>
      <c r="G40" s="53"/>
      <c r="I40" s="65" t="s">
        <v>12</v>
      </c>
      <c r="J40" s="52"/>
      <c r="K40" s="52"/>
      <c r="L40" s="52"/>
      <c r="M40" s="53"/>
    </row>
    <row r="41" spans="2:13" ht="9" customHeight="1" x14ac:dyDescent="0.3">
      <c r="E41" s="10"/>
      <c r="I41" s="11"/>
      <c r="J41" s="30"/>
      <c r="K41" s="12"/>
      <c r="L41" s="12"/>
      <c r="M41" s="12"/>
    </row>
    <row r="42" spans="2:13" ht="14.25" customHeight="1" x14ac:dyDescent="0.3">
      <c r="I42" s="13" t="s">
        <v>13</v>
      </c>
      <c r="J42" s="31"/>
      <c r="L42" s="13" t="s">
        <v>14</v>
      </c>
      <c r="M42" s="14"/>
    </row>
    <row r="43" spans="2:13" ht="6.75" customHeight="1" x14ac:dyDescent="0.3"/>
    <row r="44" spans="2:13" ht="14.25" customHeight="1" x14ac:dyDescent="0.3">
      <c r="I44" s="51"/>
      <c r="J44" s="52"/>
      <c r="K44" s="52"/>
      <c r="L44" s="52"/>
      <c r="M44" s="53"/>
    </row>
    <row r="45" spans="2:13" ht="14.25" customHeight="1" x14ac:dyDescent="0.3"/>
    <row r="46" spans="2:13" ht="14.25" customHeight="1" x14ac:dyDescent="0.3"/>
    <row r="47" spans="2:13" ht="14.25" customHeight="1" x14ac:dyDescent="0.3"/>
    <row r="48" spans="2:13" ht="14.25" customHeight="1" x14ac:dyDescent="0.3">
      <c r="F48" s="29"/>
    </row>
    <row r="49" spans="9:13" ht="14.25" customHeight="1" x14ac:dyDescent="0.3"/>
    <row r="50" spans="9:13" ht="14.25" customHeight="1" x14ac:dyDescent="0.3"/>
    <row r="51" spans="9:13" ht="14.25" customHeight="1" x14ac:dyDescent="0.3"/>
    <row r="52" spans="9:13" ht="14.25" customHeight="1" x14ac:dyDescent="0.3"/>
    <row r="53" spans="9:13" ht="14.25" customHeight="1" x14ac:dyDescent="0.3"/>
    <row r="54" spans="9:13" ht="14.25" customHeight="1" x14ac:dyDescent="0.3"/>
    <row r="55" spans="9:13" ht="14.25" customHeight="1" x14ac:dyDescent="0.3"/>
    <row r="56" spans="9:13" ht="14.25" customHeight="1" x14ac:dyDescent="0.3"/>
    <row r="57" spans="9:13" ht="14.25" customHeight="1" x14ac:dyDescent="0.3"/>
    <row r="58" spans="9:13" ht="14.25" customHeight="1" x14ac:dyDescent="0.3"/>
    <row r="59" spans="9:13" ht="14.25" customHeight="1" x14ac:dyDescent="0.3">
      <c r="I59" s="13" t="s">
        <v>15</v>
      </c>
      <c r="J59" s="54"/>
      <c r="K59" s="55"/>
    </row>
    <row r="60" spans="9:13" ht="6.75" customHeight="1" x14ac:dyDescent="0.3"/>
    <row r="61" spans="9:13" ht="14.25" customHeight="1" x14ac:dyDescent="0.3">
      <c r="I61" s="51" t="str">
        <f>M42&amp;" Month Trailing Closing Prices"</f>
        <v xml:space="preserve"> Month Trailing Closing Prices</v>
      </c>
      <c r="J61" s="52"/>
      <c r="K61" s="52"/>
      <c r="L61" s="52"/>
      <c r="M61" s="53"/>
    </row>
    <row r="62" spans="9:13" ht="14.25" customHeight="1" x14ac:dyDescent="0.3"/>
    <row r="63" spans="9:13" ht="14.25" customHeight="1" x14ac:dyDescent="0.3"/>
    <row r="64" spans="9:13"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sheetData>
  <mergeCells count="8">
    <mergeCell ref="I44:M44"/>
    <mergeCell ref="J59:K59"/>
    <mergeCell ref="I61:M61"/>
    <mergeCell ref="B2:E3"/>
    <mergeCell ref="B6:M6"/>
    <mergeCell ref="B40:C40"/>
    <mergeCell ref="E40:G40"/>
    <mergeCell ref="I40:M40"/>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998"/>
  <sheetViews>
    <sheetView showGridLines="0" tabSelected="1" topLeftCell="A2" workbookViewId="0">
      <selection activeCell="B8" sqref="B8"/>
    </sheetView>
  </sheetViews>
  <sheetFormatPr defaultColWidth="14.44140625" defaultRowHeight="15" customHeight="1" x14ac:dyDescent="0.3"/>
  <cols>
    <col min="1" max="1" width="8.88671875" customWidth="1"/>
    <col min="2" max="3" width="9.5546875" customWidth="1"/>
    <col min="4" max="4" width="39.5546875" customWidth="1"/>
    <col min="5" max="5" width="8.44140625" customWidth="1"/>
    <col min="6" max="6" width="17.44140625" style="45" customWidth="1"/>
    <col min="7" max="7" width="7.44140625" customWidth="1"/>
    <col min="8" max="8" width="9.5546875" customWidth="1"/>
    <col min="9" max="11" width="25.109375" customWidth="1"/>
    <col min="12" max="12" width="10.44140625" customWidth="1"/>
    <col min="13" max="26" width="8.88671875" customWidth="1"/>
  </cols>
  <sheetData>
    <row r="1" spans="2:12" ht="14.25" customHeight="1" x14ac:dyDescent="0.3"/>
    <row r="2" spans="2:12" ht="14.25" customHeight="1" x14ac:dyDescent="0.3">
      <c r="B2" s="15" t="s">
        <v>16</v>
      </c>
      <c r="C2" s="15" t="s">
        <v>35</v>
      </c>
      <c r="D2" s="15" t="s">
        <v>1</v>
      </c>
      <c r="E2" s="15" t="s">
        <v>2</v>
      </c>
      <c r="F2" s="46" t="s">
        <v>17</v>
      </c>
      <c r="G2" s="15" t="s">
        <v>18</v>
      </c>
      <c r="H2" s="15" t="s">
        <v>41</v>
      </c>
      <c r="I2" s="15" t="s">
        <v>31</v>
      </c>
      <c r="J2" s="15" t="s">
        <v>30</v>
      </c>
      <c r="K2" s="15" t="s">
        <v>32</v>
      </c>
      <c r="L2" s="15" t="s">
        <v>19</v>
      </c>
    </row>
    <row r="3" spans="2:12" ht="14.25" customHeight="1" x14ac:dyDescent="0.3">
      <c r="B3" s="16" t="s">
        <v>29</v>
      </c>
      <c r="C3" s="16" t="str">
        <f>VLOOKUP(Table_1[[#This Row],[Company]],Dashboard!$B$8:$D$38,3,FALSE)</f>
        <v>U.S. Treasury</v>
      </c>
      <c r="D3" s="35" t="s">
        <v>33</v>
      </c>
      <c r="E3" s="1" t="s">
        <v>34</v>
      </c>
      <c r="F3" s="46" t="s">
        <v>20</v>
      </c>
      <c r="G3" s="37">
        <v>1000</v>
      </c>
      <c r="H3" s="50">
        <v>1000</v>
      </c>
      <c r="I3" s="17">
        <f>Transactions!$H3*Transactions!$G3</f>
        <v>1000000</v>
      </c>
      <c r="J3" s="17">
        <v>0</v>
      </c>
      <c r="K3" s="17">
        <f>Table_1[[#This Row],[Transaction Amount]]-Table_1[[#This Row],[Transaction Cost]]</f>
        <v>1000000</v>
      </c>
      <c r="L3" s="1" t="s">
        <v>21</v>
      </c>
    </row>
    <row r="4" spans="2:12" ht="14.25" customHeight="1" x14ac:dyDescent="0.3">
      <c r="B4" s="16" t="s">
        <v>28</v>
      </c>
      <c r="C4" s="16" t="str">
        <f ca="1">VLOOKUP(Table_1[[#This Row],[Company]],Dashboard!$B$8:$D$38,3,FALSE)</f>
        <v>Software &amp; IT Services</v>
      </c>
      <c r="D4" s="1" t="e" vm="1">
        <v>#VALUE!</v>
      </c>
      <c r="E4" s="1" t="str">
        <f t="array" aca="1" ref="E4" ca="1">_FV(Transactions!$D4,"Ticker symbol",TRUE)</f>
        <v>IBM</v>
      </c>
      <c r="F4" s="46" t="s">
        <v>20</v>
      </c>
      <c r="G4" s="37">
        <v>782</v>
      </c>
      <c r="H4" s="50">
        <v>255.7</v>
      </c>
      <c r="I4" s="17">
        <f>Transactions!$H4*Transactions!$G4</f>
        <v>199957.4</v>
      </c>
      <c r="J4" s="17">
        <f>ABS(Table_1[[#This Row],[Transaction Amount]])*0.002</f>
        <v>399.91480000000001</v>
      </c>
      <c r="K4" s="17">
        <f>Table_1[[#This Row],[Transaction Amount]]-Table_1[[#This Row],[Transaction Cost]]</f>
        <v>199557.4852</v>
      </c>
      <c r="L4" s="1" t="s">
        <v>21</v>
      </c>
    </row>
    <row r="5" spans="2:12" ht="14.25" customHeight="1" x14ac:dyDescent="0.3">
      <c r="B5" s="16" t="s">
        <v>28</v>
      </c>
      <c r="C5" s="16" t="str">
        <f ca="1">VLOOKUP(Table_1[[#This Row],[Company]],Dashboard!$B$8:$D$38,3,FALSE)</f>
        <v>Banking Services</v>
      </c>
      <c r="D5" s="1" t="e" vm="2">
        <v>#VALUE!</v>
      </c>
      <c r="E5" s="1" t="str">
        <f t="array" aca="1" ref="E5" ca="1">_FV(Transactions!$D5,"Ticker symbol",TRUE)</f>
        <v>AXP</v>
      </c>
      <c r="F5" s="46" t="s">
        <v>20</v>
      </c>
      <c r="G5" s="37">
        <v>315</v>
      </c>
      <c r="H5" s="50">
        <v>317.45</v>
      </c>
      <c r="I5" s="17">
        <f>Transactions!$H5*Transactions!$G5</f>
        <v>99996.75</v>
      </c>
      <c r="J5" s="17">
        <f>ABS(Table_1[[#This Row],[Transaction Amount]])*0.002</f>
        <v>199.99350000000001</v>
      </c>
      <c r="K5" s="17">
        <f>Table_1[[#This Row],[Transaction Amount]]-Table_1[[#This Row],[Transaction Cost]]</f>
        <v>99796.756500000003</v>
      </c>
      <c r="L5" s="1" t="s">
        <v>21</v>
      </c>
    </row>
    <row r="6" spans="2:12" ht="14.25" customHeight="1" x14ac:dyDescent="0.3">
      <c r="B6" s="16" t="s">
        <v>28</v>
      </c>
      <c r="C6" s="16" t="str">
        <f ca="1">VLOOKUP(Table_1[[#This Row],[Company]],Dashboard!$B$8:$D$38,3,FALSE)</f>
        <v>Media &amp; Publishing</v>
      </c>
      <c r="D6" s="1" t="e" vm="3">
        <v>#VALUE!</v>
      </c>
      <c r="E6" s="1" t="str">
        <f t="array" aca="1" ref="E6" ca="1">_FV(Transactions!$D6,"Ticker symbol",TRUE)</f>
        <v>DIS</v>
      </c>
      <c r="F6" s="46" t="s">
        <v>20</v>
      </c>
      <c r="G6" s="37">
        <v>1769</v>
      </c>
      <c r="H6" s="50">
        <v>113.06</v>
      </c>
      <c r="I6" s="17">
        <f>Transactions!$H6*Transactions!$G6</f>
        <v>200003.14</v>
      </c>
      <c r="J6" s="17">
        <f>ABS(Table_1[[#This Row],[Transaction Amount]])*0.002</f>
        <v>400.00628000000006</v>
      </c>
      <c r="K6" s="17">
        <f>Table_1[[#This Row],[Transaction Amount]]-Table_1[[#This Row],[Transaction Cost]]</f>
        <v>199603.13372000001</v>
      </c>
      <c r="L6" s="1" t="s">
        <v>21</v>
      </c>
    </row>
    <row r="7" spans="2:12" ht="14.25" customHeight="1" x14ac:dyDescent="0.3">
      <c r="B7" s="16" t="s">
        <v>28</v>
      </c>
      <c r="C7" s="16" t="str">
        <f ca="1">VLOOKUP(Table_1[[#This Row],[Company]],Dashboard!$B$8:$D$38,3,FALSE)</f>
        <v>Software &amp; IT Services</v>
      </c>
      <c r="D7" s="1" t="e" vm="4">
        <v>#VALUE!</v>
      </c>
      <c r="E7" s="1" t="str">
        <f t="array" aca="1" ref="E7" ca="1">_FV(Transactions!$D7,"Ticker symbol",TRUE)</f>
        <v>MSFT</v>
      </c>
      <c r="F7" s="46" t="s">
        <v>22</v>
      </c>
      <c r="G7" s="37">
        <v>-241</v>
      </c>
      <c r="H7" s="50">
        <v>415.06</v>
      </c>
      <c r="I7" s="17">
        <f>Transactions!$H7*Transactions!$G7</f>
        <v>-100029.46</v>
      </c>
      <c r="J7" s="17">
        <f>ABS(Table_1[[#This Row],[Transaction Amount]])*0.002</f>
        <v>200.05892000000003</v>
      </c>
      <c r="K7" s="17">
        <f>Table_1[[#This Row],[Transaction Amount]]-Table_1[[#This Row],[Transaction Cost]]</f>
        <v>-100229.51892</v>
      </c>
      <c r="L7" s="1" t="s">
        <v>21</v>
      </c>
    </row>
    <row r="8" spans="2:12" ht="14.25" customHeight="1" x14ac:dyDescent="0.3">
      <c r="B8" s="16" t="s">
        <v>28</v>
      </c>
      <c r="C8" s="16" t="str">
        <f ca="1">VLOOKUP(Table_1[[#This Row],[Company]],Dashboard!$B$8:$D$38,3,FALSE)</f>
        <v>Oil &amp; Gas</v>
      </c>
      <c r="D8" s="1" t="e" vm="5">
        <v>#VALUE!</v>
      </c>
      <c r="E8" s="1" t="str">
        <f t="array" aca="1" ref="E8" ca="1">_FV(Transactions!$D8,"Ticker symbol",TRUE)</f>
        <v>CVX</v>
      </c>
      <c r="F8" s="46" t="s">
        <v>22</v>
      </c>
      <c r="G8" s="37">
        <v>-2681</v>
      </c>
      <c r="H8" s="50">
        <v>149.19</v>
      </c>
      <c r="I8" s="17">
        <f>Transactions!$H8*Transactions!$G8</f>
        <v>-399978.39</v>
      </c>
      <c r="J8" s="17">
        <f>ABS(Table_1[[#This Row],[Transaction Amount]])*0.002</f>
        <v>799.95678000000009</v>
      </c>
      <c r="K8" s="17">
        <f>Table_1[[#This Row],[Transaction Amount]]-Table_1[[#This Row],[Transaction Cost]]</f>
        <v>-400778.34678000002</v>
      </c>
      <c r="L8" s="1" t="s">
        <v>21</v>
      </c>
    </row>
    <row r="9" spans="2:12" ht="14.25" customHeight="1" x14ac:dyDescent="0.3">
      <c r="B9" s="16">
        <v>45840</v>
      </c>
      <c r="C9" s="16" t="str">
        <f ca="1">VLOOKUP(Table_1[[#This Row],[Company]],Dashboard!$B$8:$D$38,3,FALSE)</f>
        <v>Software &amp; IT Services</v>
      </c>
      <c r="D9" s="1" t="e" vm="1">
        <v>#VALUE!</v>
      </c>
      <c r="E9" s="1" t="str">
        <f t="array" aca="1" ref="E9" ca="1">_FV(Transactions!$D9,"Ticker symbol",TRUE)</f>
        <v>IBM</v>
      </c>
      <c r="F9" s="46" t="s">
        <v>22</v>
      </c>
      <c r="G9" s="37">
        <v>-782</v>
      </c>
      <c r="H9" s="50">
        <v>252.34</v>
      </c>
      <c r="I9" s="17">
        <f>Transactions!$H9*Transactions!$G9</f>
        <v>-197329.88</v>
      </c>
      <c r="J9" s="17">
        <f>ABS(Table_1[[#This Row],[Transaction Amount]])*0.002</f>
        <v>394.65976000000001</v>
      </c>
      <c r="K9" s="17">
        <f>Table_1[[#This Row],[Transaction Amount]]-Table_1[[#This Row],[Transaction Cost]]</f>
        <v>-197724.53976000001</v>
      </c>
      <c r="L9" s="1" t="s">
        <v>21</v>
      </c>
    </row>
    <row r="10" spans="2:12" ht="14.25" customHeight="1" x14ac:dyDescent="0.3">
      <c r="B10" s="16">
        <v>45840</v>
      </c>
      <c r="C10" s="16" t="str">
        <f ca="1">VLOOKUP(Table_1[[#This Row],[Company]],Dashboard!$B$8:$D$38,3,FALSE)</f>
        <v>Banking Services</v>
      </c>
      <c r="D10" s="1" t="e" vm="2">
        <v>#VALUE!</v>
      </c>
      <c r="E10" s="1" t="str">
        <f t="array" aca="1" ref="E10" ca="1">_FV(Transactions!$D10,"Ticker symbol",TRUE)</f>
        <v>AXP</v>
      </c>
      <c r="F10" s="46" t="s">
        <v>22</v>
      </c>
      <c r="G10" s="37">
        <v>315</v>
      </c>
      <c r="H10" s="50">
        <v>316.77</v>
      </c>
      <c r="I10" s="17">
        <f>Transactions!$H10*Transactions!$G10</f>
        <v>99782.549999999988</v>
      </c>
      <c r="J10" s="17">
        <f>ABS(Table_1[[#This Row],[Transaction Amount]])*0.002</f>
        <v>199.56509999999997</v>
      </c>
      <c r="K10" s="17">
        <f>Table_1[[#This Row],[Transaction Amount]]-Table_1[[#This Row],[Transaction Cost]]</f>
        <v>99582.984899999981</v>
      </c>
      <c r="L10" s="1" t="s">
        <v>21</v>
      </c>
    </row>
    <row r="11" spans="2:12" ht="14.25" customHeight="1" x14ac:dyDescent="0.3">
      <c r="B11" s="16">
        <v>45840</v>
      </c>
      <c r="C11" s="16" t="str">
        <f ca="1">VLOOKUP(Table_1[[#This Row],[Company]],Dashboard!$B$8:$D$38,3,FALSE)</f>
        <v>Media &amp; Publishing</v>
      </c>
      <c r="D11" s="1" t="e" vm="3">
        <v>#VALUE!</v>
      </c>
      <c r="E11" s="1" t="str">
        <f t="array" aca="1" ref="E11" ca="1">_FV(Transactions!$D11,"Ticker symbol",TRUE)</f>
        <v>DIS</v>
      </c>
      <c r="F11" s="46" t="s">
        <v>22</v>
      </c>
      <c r="G11" s="37">
        <v>1769</v>
      </c>
      <c r="H11" s="50">
        <v>110.86</v>
      </c>
      <c r="I11" s="17">
        <f>Transactions!$H11*Transactions!$G11</f>
        <v>196111.34</v>
      </c>
      <c r="J11" s="17">
        <f>ABS(Table_1[[#This Row],[Transaction Amount]])*0.002</f>
        <v>392.22268000000003</v>
      </c>
      <c r="K11" s="17">
        <f>Table_1[[#This Row],[Transaction Amount]]-Table_1[[#This Row],[Transaction Cost]]</f>
        <v>195719.11731999999</v>
      </c>
      <c r="L11" s="1" t="s">
        <v>21</v>
      </c>
    </row>
    <row r="12" spans="2:12" ht="14.25" customHeight="1" x14ac:dyDescent="0.3">
      <c r="B12" s="16">
        <v>45840</v>
      </c>
      <c r="C12" s="16" t="str">
        <f ca="1">VLOOKUP(Table_1[[#This Row],[Company]],Dashboard!$B$8:$D$38,3,FALSE)</f>
        <v>Software &amp; IT Services</v>
      </c>
      <c r="D12" s="1" t="e" vm="4">
        <v>#VALUE!</v>
      </c>
      <c r="E12" s="1" t="str">
        <f t="array" aca="1" ref="E12" ca="1">_FV(Transactions!$D12,"Ticker symbol",TRUE)</f>
        <v>MSFT</v>
      </c>
      <c r="F12" s="46" t="s">
        <v>20</v>
      </c>
      <c r="G12" s="37">
        <v>-241</v>
      </c>
      <c r="H12" s="50">
        <v>409.75</v>
      </c>
      <c r="I12" s="17">
        <f>Transactions!$H12*Transactions!$G12</f>
        <v>-98749.75</v>
      </c>
      <c r="J12" s="17">
        <f>ABS(Table_1[[#This Row],[Transaction Amount]])*0.002</f>
        <v>197.49950000000001</v>
      </c>
      <c r="K12" s="17">
        <f>Table_1[[#This Row],[Transaction Amount]]-Table_1[[#This Row],[Transaction Cost]]</f>
        <v>-98947.249500000005</v>
      </c>
      <c r="L12" s="1" t="s">
        <v>21</v>
      </c>
    </row>
    <row r="13" spans="2:12" ht="14.25" customHeight="1" x14ac:dyDescent="0.3">
      <c r="B13" s="16">
        <v>45840</v>
      </c>
      <c r="C13" s="16" t="str">
        <f ca="1">VLOOKUP(Table_1[[#This Row],[Company]],Dashboard!$B$8:$D$38,3,FALSE)</f>
        <v>Oil &amp; Gas</v>
      </c>
      <c r="D13" s="1" t="e" vm="5">
        <v>#VALUE!</v>
      </c>
      <c r="E13" s="1" t="str">
        <f t="array" aca="1" ref="E13" ca="1">_FV(Transactions!$D13,"Ticker symbol",TRUE)</f>
        <v>CVX</v>
      </c>
      <c r="F13" s="46" t="s">
        <v>20</v>
      </c>
      <c r="G13" s="37">
        <v>-2681</v>
      </c>
      <c r="H13" s="50">
        <v>152.62</v>
      </c>
      <c r="I13" s="17">
        <f>Transactions!$H13*Transactions!$G13</f>
        <v>-409174.22000000003</v>
      </c>
      <c r="J13" s="17">
        <f>ABS(Table_1[[#This Row],[Transaction Amount]])*0.002</f>
        <v>818.3484400000001</v>
      </c>
      <c r="K13" s="17">
        <f>Table_1[[#This Row],[Transaction Amount]]-Table_1[[#This Row],[Transaction Cost]]</f>
        <v>-409992.56844</v>
      </c>
      <c r="L13" s="1" t="s">
        <v>21</v>
      </c>
    </row>
    <row r="14" spans="2:12" ht="14.25" customHeight="1" x14ac:dyDescent="0.3">
      <c r="B14" s="16">
        <v>45840</v>
      </c>
      <c r="C14" s="16" t="str">
        <f ca="1">VLOOKUP(Table_1[[#This Row],[Company]],Dashboard!$B$8:$D$38,3,FALSE)</f>
        <v>Computers, Phones &amp; Household Electronics</v>
      </c>
      <c r="D14" s="42" t="e" vm="6">
        <v>#VALUE!</v>
      </c>
      <c r="E14" s="1" t="str">
        <f t="array" aca="1" ref="E14" ca="1">_FV(Transactions!$D14,"Ticker symbol",TRUE)</f>
        <v>AAPL</v>
      </c>
      <c r="F14" s="44" t="s">
        <v>43</v>
      </c>
      <c r="G14">
        <v>-173</v>
      </c>
      <c r="H14" s="49">
        <v>227.63</v>
      </c>
      <c r="I14" s="17">
        <f>Transactions!$H14*Transactions!$G14</f>
        <v>-39379.99</v>
      </c>
      <c r="J14" s="43">
        <f>Table_1[[#This Row],[Transaction Amount]]*0.002</f>
        <v>-78.759979999999999</v>
      </c>
      <c r="K14" s="43">
        <f>Table_1[[#This Row],[Transaction Amount]]-Table_1[[#This Row],[Transaction Cost]]</f>
        <v>-39301.230019999995</v>
      </c>
      <c r="L14" s="1" t="s">
        <v>21</v>
      </c>
    </row>
    <row r="15" spans="2:12" ht="14.25" customHeight="1" x14ac:dyDescent="0.3">
      <c r="B15" s="16">
        <v>45840</v>
      </c>
      <c r="C15" s="16" t="str">
        <f ca="1">VLOOKUP(Table_1[[#This Row],[Company]],Dashboard!$B$8:$D$38,3,FALSE)</f>
        <v>Software &amp; IT Services</v>
      </c>
      <c r="D15" s="42" t="e" vm="4">
        <v>#VALUE!</v>
      </c>
      <c r="E15" s="1" t="str">
        <f t="array" aca="1" ref="E15" ca="1">_FV(Transactions!$D15,"Ticker symbol",TRUE)</f>
        <v>MSFT</v>
      </c>
      <c r="F15" s="44" t="s">
        <v>43</v>
      </c>
      <c r="G15">
        <v>-96</v>
      </c>
      <c r="H15" s="49">
        <v>409.75</v>
      </c>
      <c r="I15" s="17">
        <f>Transactions!$H15*Transactions!$G15</f>
        <v>-39336</v>
      </c>
      <c r="J15" s="43">
        <f>Table_1[[#This Row],[Transaction Amount]]*0.002</f>
        <v>-78.671999999999997</v>
      </c>
      <c r="K15" s="43">
        <f>Table_1[[#This Row],[Transaction Amount]]-Table_1[[#This Row],[Transaction Cost]]</f>
        <v>-39257.328000000001</v>
      </c>
      <c r="L15" s="1" t="s">
        <v>21</v>
      </c>
    </row>
    <row r="16" spans="2:12" ht="14.25" customHeight="1" x14ac:dyDescent="0.3">
      <c r="B16" s="16">
        <v>45840</v>
      </c>
      <c r="C16" s="16" t="str">
        <f ca="1">VLOOKUP(Table_1[[#This Row],[Company]],Dashboard!$B$8:$D$38,3,FALSE)</f>
        <v>Healthcare Providers &amp; Services</v>
      </c>
      <c r="D16" s="42" t="e" vm="7">
        <v>#VALUE!</v>
      </c>
      <c r="E16" s="1" t="str">
        <f t="array" aca="1" ref="E16" ca="1">_FV(Transactions!$D16,"Ticker symbol",TRUE)</f>
        <v>UNH</v>
      </c>
      <c r="F16" s="44" t="s">
        <v>43</v>
      </c>
      <c r="G16">
        <v>-75</v>
      </c>
      <c r="H16" s="49">
        <v>527.03</v>
      </c>
      <c r="I16" s="17">
        <f>Transactions!$H16*Transactions!$G16</f>
        <v>-39527.25</v>
      </c>
      <c r="J16" s="43">
        <f>Table_1[[#This Row],[Transaction Amount]]*0.002</f>
        <v>-79.054500000000004</v>
      </c>
      <c r="K16" s="43">
        <f>Table_1[[#This Row],[Transaction Amount]]-Table_1[[#This Row],[Transaction Cost]]</f>
        <v>-39448.195500000002</v>
      </c>
      <c r="L16" s="1" t="s">
        <v>21</v>
      </c>
    </row>
    <row r="17" spans="2:12" ht="14.25" customHeight="1" x14ac:dyDescent="0.3">
      <c r="B17" s="16">
        <v>45840</v>
      </c>
      <c r="C17" s="16" t="str">
        <f ca="1">VLOOKUP(Table_1[[#This Row],[Company]],Dashboard!$B$8:$D$38,3,FALSE)</f>
        <v>Software &amp; IT Services</v>
      </c>
      <c r="D17" s="42" t="e" vm="8">
        <v>#VALUE!</v>
      </c>
      <c r="E17" s="1" t="str">
        <f t="array" aca="1" ref="E17" ca="1">_FV(Transactions!$D17,"Ticker symbol",TRUE)</f>
        <v>CRM</v>
      </c>
      <c r="F17" s="44" t="s">
        <v>43</v>
      </c>
      <c r="G17">
        <v>-121</v>
      </c>
      <c r="H17" s="49">
        <v>325.83</v>
      </c>
      <c r="I17" s="17">
        <f>Transactions!$H17*Transactions!$G17</f>
        <v>-39425.43</v>
      </c>
      <c r="J17" s="43">
        <f>Table_1[[#This Row],[Transaction Amount]]*0.002</f>
        <v>-78.850859999999997</v>
      </c>
      <c r="K17" s="43">
        <f>Table_1[[#This Row],[Transaction Amount]]-Table_1[[#This Row],[Transaction Cost]]</f>
        <v>-39346.579140000002</v>
      </c>
      <c r="L17" s="1" t="s">
        <v>21</v>
      </c>
    </row>
    <row r="18" spans="2:12" ht="14.25" customHeight="1" x14ac:dyDescent="0.3">
      <c r="B18" s="16">
        <v>45840</v>
      </c>
      <c r="C18" s="16" t="str">
        <f ca="1">VLOOKUP(Table_1[[#This Row],[Company]],Dashboard!$B$8:$D$38,3,FALSE)</f>
        <v>Oil &amp; Gas</v>
      </c>
      <c r="D18" s="42" t="e" vm="5">
        <v>#VALUE!</v>
      </c>
      <c r="E18" s="1" t="str">
        <f t="array" aca="1" ref="E18" ca="1">_FV(Transactions!$D18,"Ticker symbol",TRUE)</f>
        <v>CVX</v>
      </c>
      <c r="F18" s="44" t="s">
        <v>43</v>
      </c>
      <c r="G18">
        <v>-259</v>
      </c>
      <c r="H18" s="49">
        <v>152.62</v>
      </c>
      <c r="I18" s="17">
        <f>Transactions!$H18*Transactions!$G18</f>
        <v>-39528.58</v>
      </c>
      <c r="J18" s="43">
        <f>Table_1[[#This Row],[Transaction Amount]]*0.002</f>
        <v>-79.05716000000001</v>
      </c>
      <c r="K18" s="43">
        <f>Table_1[[#This Row],[Transaction Amount]]-Table_1[[#This Row],[Transaction Cost]]</f>
        <v>-39449.522840000005</v>
      </c>
      <c r="L18" s="1" t="s">
        <v>21</v>
      </c>
    </row>
    <row r="19" spans="2:12" ht="14.25" customHeight="1" x14ac:dyDescent="0.3">
      <c r="B19" s="16">
        <v>45840</v>
      </c>
      <c r="C19" s="16" t="str">
        <f ca="1">VLOOKUP(Table_1[[#This Row],[Company]],Dashboard!$B$8:$D$38,3,FALSE)</f>
        <v>Pharmaceuticals</v>
      </c>
      <c r="D19" s="42" t="e" vm="9">
        <v>#VALUE!</v>
      </c>
      <c r="E19" s="1" t="str">
        <f t="array" aca="1" ref="E19" ca="1">_FV(Transactions!$D19,"Ticker symbol",TRUE)</f>
        <v>MRK</v>
      </c>
      <c r="F19" s="44" t="s">
        <v>43</v>
      </c>
      <c r="G19">
        <v>-452</v>
      </c>
      <c r="H19" s="49">
        <v>87.28</v>
      </c>
      <c r="I19" s="17">
        <f>Transactions!$H19*Transactions!$G19</f>
        <v>-39450.559999999998</v>
      </c>
      <c r="J19" s="43">
        <f>Table_1[[#This Row],[Transaction Amount]]*0.002</f>
        <v>-78.901119999999992</v>
      </c>
      <c r="K19" s="43">
        <f>Table_1[[#This Row],[Transaction Amount]]-Table_1[[#This Row],[Transaction Cost]]</f>
        <v>-39371.658879999995</v>
      </c>
      <c r="L19" s="1" t="s">
        <v>21</v>
      </c>
    </row>
    <row r="20" spans="2:12" ht="14.25" customHeight="1" x14ac:dyDescent="0.3">
      <c r="B20" s="16">
        <v>45840</v>
      </c>
      <c r="C20" s="16" t="str">
        <f ca="1">VLOOKUP(Table_1[[#This Row],[Company]],Dashboard!$B$8:$D$38,3,FALSE)</f>
        <v>Machinery, Equipment &amp; Components</v>
      </c>
      <c r="D20" s="42" t="e" vm="10">
        <v>#VALUE!</v>
      </c>
      <c r="E20" s="1" t="str">
        <f t="array" aca="1" ref="E20" ca="1">_FV(Transactions!$D20,"Ticker symbol",TRUE)</f>
        <v>CAT</v>
      </c>
      <c r="F20" s="44" t="s">
        <v>43</v>
      </c>
      <c r="G20">
        <v>-109</v>
      </c>
      <c r="H20" s="49">
        <v>363.88</v>
      </c>
      <c r="I20" s="17">
        <f>Transactions!$H20*Transactions!$G20</f>
        <v>-39662.92</v>
      </c>
      <c r="J20" s="43">
        <f>Table_1[[#This Row],[Transaction Amount]]*0.002</f>
        <v>-79.325839999999999</v>
      </c>
      <c r="K20" s="43">
        <f>Table_1[[#This Row],[Transaction Amount]]-Table_1[[#This Row],[Transaction Cost]]</f>
        <v>-39583.594160000001</v>
      </c>
      <c r="L20" s="1" t="s">
        <v>21</v>
      </c>
    </row>
    <row r="21" spans="2:12" ht="14.25" customHeight="1" x14ac:dyDescent="0.3">
      <c r="B21" s="16">
        <v>45840</v>
      </c>
      <c r="C21" s="16" t="str">
        <f ca="1">VLOOKUP(Table_1[[#This Row],[Company]],Dashboard!$B$8:$D$38,3,FALSE)</f>
        <v>Consumer Goods Conglomerates</v>
      </c>
      <c r="D21" s="42" t="e" vm="11">
        <v>#VALUE!</v>
      </c>
      <c r="E21" s="1" t="str">
        <f t="array" aca="1" ref="E21" ca="1">_FV(Transactions!$D21,"Ticker symbol",TRUE)</f>
        <v>HON</v>
      </c>
      <c r="F21" s="44" t="s">
        <v>43</v>
      </c>
      <c r="G21">
        <v>-192</v>
      </c>
      <c r="H21" s="49">
        <v>205.52</v>
      </c>
      <c r="I21" s="17">
        <f>Transactions!$H21*Transactions!$G21</f>
        <v>-39459.840000000004</v>
      </c>
      <c r="J21" s="43">
        <f>Table_1[[#This Row],[Transaction Amount]]*0.002</f>
        <v>-78.919680000000014</v>
      </c>
      <c r="K21" s="43">
        <f>Table_1[[#This Row],[Transaction Amount]]-Table_1[[#This Row],[Transaction Cost]]</f>
        <v>-39380.920320000005</v>
      </c>
      <c r="L21" s="1" t="s">
        <v>21</v>
      </c>
    </row>
    <row r="22" spans="2:12" ht="14.25" customHeight="1" x14ac:dyDescent="0.3">
      <c r="B22" s="16">
        <v>45840</v>
      </c>
      <c r="C22" s="16" t="str">
        <f ca="1">VLOOKUP(Table_1[[#This Row],[Company]],Dashboard!$B$8:$D$38,3,FALSE)</f>
        <v>Textiles &amp; Apparel</v>
      </c>
      <c r="D22" s="42" t="e" vm="12">
        <v>#VALUE!</v>
      </c>
      <c r="E22" s="1" t="str">
        <f t="array" aca="1" ref="E22" ca="1">_FV(Transactions!$D22,"Ticker symbol",TRUE)</f>
        <v>NKE</v>
      </c>
      <c r="F22" s="44" t="s">
        <v>43</v>
      </c>
      <c r="G22">
        <v>-575</v>
      </c>
      <c r="H22" s="49">
        <v>68.680000000000007</v>
      </c>
      <c r="I22" s="17">
        <f>Transactions!$H22*Transactions!$G22</f>
        <v>-39491.000000000007</v>
      </c>
      <c r="J22" s="43">
        <f>Table_1[[#This Row],[Transaction Amount]]*0.002</f>
        <v>-78.982000000000014</v>
      </c>
      <c r="K22" s="43">
        <f>Table_1[[#This Row],[Transaction Amount]]-Table_1[[#This Row],[Transaction Cost]]</f>
        <v>-39412.018000000004</v>
      </c>
      <c r="L22" s="1" t="s">
        <v>21</v>
      </c>
    </row>
    <row r="23" spans="2:12" ht="14.25" customHeight="1" x14ac:dyDescent="0.3">
      <c r="B23" s="16">
        <v>45840</v>
      </c>
      <c r="C23" s="16" t="str">
        <f ca="1">VLOOKUP(Table_1[[#This Row],[Company]],Dashboard!$B$8:$D$38,3,FALSE)</f>
        <v>Food &amp; Drug Retailing</v>
      </c>
      <c r="D23" s="42" t="e" vm="13">
        <v>#VALUE!</v>
      </c>
      <c r="E23" s="1" t="str">
        <f t="array" aca="1" ref="E23" ca="1">_FV(Transactions!$D23,"Ticker symbol",TRUE)</f>
        <v>WMT</v>
      </c>
      <c r="F23" s="47" t="s">
        <v>20</v>
      </c>
      <c r="G23">
        <v>390</v>
      </c>
      <c r="H23" s="49">
        <v>101.15</v>
      </c>
      <c r="I23" s="17">
        <f>Transactions!$H23*Transactions!$G23</f>
        <v>39448.5</v>
      </c>
      <c r="J23" s="43">
        <f>Table_1[[#This Row],[Transaction Amount]]*0.002</f>
        <v>78.897000000000006</v>
      </c>
      <c r="K23" s="43">
        <f>Table_1[[#This Row],[Transaction Amount]]-Table_1[[#This Row],[Transaction Cost]]</f>
        <v>39369.603000000003</v>
      </c>
      <c r="L23" s="1" t="s">
        <v>21</v>
      </c>
    </row>
    <row r="24" spans="2:12" ht="14.25" customHeight="1" x14ac:dyDescent="0.3">
      <c r="B24" s="16">
        <v>45840</v>
      </c>
      <c r="C24" s="16" t="str">
        <f ca="1">VLOOKUP(Table_1[[#This Row],[Company]],Dashboard!$B$8:$D$38,3,FALSE)</f>
        <v>Banking Services</v>
      </c>
      <c r="D24" s="42" t="e" vm="14">
        <v>#VALUE!</v>
      </c>
      <c r="E24" s="1" t="str">
        <f t="array" aca="1" ref="E24" ca="1">_FV(Transactions!$D24,"Ticker symbol",TRUE)</f>
        <v>JPM</v>
      </c>
      <c r="F24" s="47" t="s">
        <v>20</v>
      </c>
      <c r="G24">
        <v>143</v>
      </c>
      <c r="H24" s="49">
        <v>275.8</v>
      </c>
      <c r="I24" s="17">
        <f>Transactions!$H24*Transactions!$G24</f>
        <v>39439.4</v>
      </c>
      <c r="J24" s="43">
        <f>Table_1[[#This Row],[Transaction Amount]]*0.002</f>
        <v>78.878799999999998</v>
      </c>
      <c r="K24" s="43">
        <f>Table_1[[#This Row],[Transaction Amount]]-Table_1[[#This Row],[Transaction Cost]]</f>
        <v>39360.521200000003</v>
      </c>
      <c r="L24" s="1" t="s">
        <v>21</v>
      </c>
    </row>
    <row r="25" spans="2:12" ht="14.25" customHeight="1" x14ac:dyDescent="0.3">
      <c r="B25" s="16">
        <v>45840</v>
      </c>
      <c r="C25" s="16" t="str">
        <f ca="1">VLOOKUP(Table_1[[#This Row],[Company]],Dashboard!$B$8:$D$38,3,FALSE)</f>
        <v>Software &amp; IT Services</v>
      </c>
      <c r="D25" s="42" t="e" vm="15">
        <v>#VALUE!</v>
      </c>
      <c r="E25" s="1" t="str">
        <f t="array" aca="1" ref="E25" ca="1">_FV(Transactions!$D25,"Ticker symbol",TRUE)</f>
        <v>V</v>
      </c>
      <c r="F25" s="47" t="s">
        <v>20</v>
      </c>
      <c r="G25">
        <v>113</v>
      </c>
      <c r="H25" s="49">
        <v>348.02</v>
      </c>
      <c r="I25" s="17">
        <f>Transactions!$H25*Transactions!$G25</f>
        <v>39326.259999999995</v>
      </c>
      <c r="J25" s="43">
        <f>Table_1[[#This Row],[Transaction Amount]]*0.002</f>
        <v>78.652519999999996</v>
      </c>
      <c r="K25" s="43">
        <f>Table_1[[#This Row],[Transaction Amount]]-Table_1[[#This Row],[Transaction Cost]]</f>
        <v>39247.607479999991</v>
      </c>
      <c r="L25" s="1" t="s">
        <v>21</v>
      </c>
    </row>
    <row r="26" spans="2:12" ht="14.25" customHeight="1" x14ac:dyDescent="0.3">
      <c r="B26" s="16">
        <v>45840</v>
      </c>
      <c r="C26" s="16" t="str">
        <f ca="1">VLOOKUP(Table_1[[#This Row],[Company]],Dashboard!$B$8:$D$38,3,FALSE)</f>
        <v>Personal &amp; Household Products &amp; Services</v>
      </c>
      <c r="D26" s="42" t="e" vm="16">
        <v>#VALUE!</v>
      </c>
      <c r="E26" s="1" t="str">
        <f t="array" aca="1" ref="E26" ca="1">_FV(Transactions!$D26,"Ticker symbol",TRUE)</f>
        <v>PG</v>
      </c>
      <c r="F26" s="47" t="s">
        <v>20</v>
      </c>
      <c r="G26">
        <v>235</v>
      </c>
      <c r="H26" s="49">
        <v>167.97</v>
      </c>
      <c r="I26" s="17">
        <f>Transactions!$H26*Transactions!$G26</f>
        <v>39472.949999999997</v>
      </c>
      <c r="J26" s="43">
        <f>Table_1[[#This Row],[Transaction Amount]]*0.002</f>
        <v>78.945899999999995</v>
      </c>
      <c r="K26" s="43">
        <f>Table_1[[#This Row],[Transaction Amount]]-Table_1[[#This Row],[Transaction Cost]]</f>
        <v>39394.004099999998</v>
      </c>
      <c r="L26" s="1" t="s">
        <v>21</v>
      </c>
    </row>
    <row r="27" spans="2:12" ht="14.25" customHeight="1" x14ac:dyDescent="0.3">
      <c r="B27" s="16">
        <v>45840</v>
      </c>
      <c r="C27" s="16" t="str">
        <f ca="1">VLOOKUP(Table_1[[#This Row],[Company]],Dashboard!$B$8:$D$38,3,FALSE)</f>
        <v>Pharmaceuticals</v>
      </c>
      <c r="D27" s="42" t="e" vm="17">
        <v>#VALUE!</v>
      </c>
      <c r="E27" s="1" t="str">
        <f t="array" aca="1" ref="E27" ca="1">_FV(Transactions!$D27,"Ticker symbol",TRUE)</f>
        <v>JNJ</v>
      </c>
      <c r="F27" s="47" t="s">
        <v>20</v>
      </c>
      <c r="G27">
        <v>258</v>
      </c>
      <c r="H27" s="49">
        <v>153.12</v>
      </c>
      <c r="I27" s="17">
        <f>Transactions!$H27*Transactions!$G27</f>
        <v>39504.959999999999</v>
      </c>
      <c r="J27" s="43">
        <f>Table_1[[#This Row],[Transaction Amount]]*0.002</f>
        <v>79.009919999999994</v>
      </c>
      <c r="K27" s="43">
        <f>Table_1[[#This Row],[Transaction Amount]]-Table_1[[#This Row],[Transaction Cost]]</f>
        <v>39425.950080000002</v>
      </c>
      <c r="L27" s="1" t="s">
        <v>21</v>
      </c>
    </row>
    <row r="28" spans="2:12" ht="14.25" customHeight="1" x14ac:dyDescent="0.3">
      <c r="B28" s="16">
        <v>45840</v>
      </c>
      <c r="C28" s="16" t="str">
        <f ca="1">VLOOKUP(Table_1[[#This Row],[Company]],Dashboard!$B$8:$D$38,3,FALSE)</f>
        <v>Beverages</v>
      </c>
      <c r="D28" s="42" t="e" vm="18">
        <v>#VALUE!</v>
      </c>
      <c r="E28" s="1" t="str">
        <f t="array" aca="1" ref="E28" ca="1">_FV(Transactions!$D28,"Ticker symbol",TRUE)</f>
        <v>KO</v>
      </c>
      <c r="F28" s="47" t="s">
        <v>20</v>
      </c>
      <c r="G28">
        <v>618</v>
      </c>
      <c r="H28" s="49">
        <v>63.84</v>
      </c>
      <c r="I28" s="17">
        <f>Transactions!$H28*Transactions!$G28</f>
        <v>39453.120000000003</v>
      </c>
      <c r="J28" s="43">
        <f>Table_1[[#This Row],[Transaction Amount]]*0.002</f>
        <v>78.906240000000011</v>
      </c>
      <c r="K28" s="43">
        <f>Table_1[[#This Row],[Transaction Amount]]-Table_1[[#This Row],[Transaction Cost]]</f>
        <v>39374.213760000006</v>
      </c>
      <c r="L28" s="1" t="s">
        <v>21</v>
      </c>
    </row>
    <row r="29" spans="2:12" ht="14.25" customHeight="1" x14ac:dyDescent="0.3">
      <c r="B29" s="16">
        <v>45840</v>
      </c>
      <c r="C29" s="16" t="str">
        <f ca="1">VLOOKUP(Table_1[[#This Row],[Company]],Dashboard!$B$8:$D$38,3,FALSE)</f>
        <v>Communications &amp; Networking</v>
      </c>
      <c r="D29" s="42" t="e" vm="19">
        <v>#VALUE!</v>
      </c>
      <c r="E29" s="1" t="str">
        <f t="array" aca="1" ref="E29" ca="1">_FV(Transactions!$D29,"Ticker symbol",TRUE)</f>
        <v>CSCO</v>
      </c>
      <c r="F29" s="47" t="s">
        <v>20</v>
      </c>
      <c r="G29">
        <v>634</v>
      </c>
      <c r="H29" s="49">
        <v>62.27</v>
      </c>
      <c r="I29" s="17">
        <f>Transactions!$H29*Transactions!$G29</f>
        <v>39479.18</v>
      </c>
      <c r="J29" s="43">
        <f>Table_1[[#This Row],[Transaction Amount]]*0.002</f>
        <v>78.958359999999999</v>
      </c>
      <c r="K29" s="43">
        <f>Table_1[[#This Row],[Transaction Amount]]-Table_1[[#This Row],[Transaction Cost]]</f>
        <v>39400.221640000003</v>
      </c>
      <c r="L29" s="1" t="s">
        <v>21</v>
      </c>
    </row>
    <row r="30" spans="2:12" ht="14.25" customHeight="1" x14ac:dyDescent="0.3">
      <c r="B30" s="16">
        <v>45840</v>
      </c>
      <c r="C30" s="16" t="str">
        <f ca="1">VLOOKUP(Table_1[[#This Row],[Company]],Dashboard!$B$8:$D$38,3,FALSE)</f>
        <v>Software &amp; IT Services</v>
      </c>
      <c r="D30" s="42" t="e" vm="1">
        <v>#VALUE!</v>
      </c>
      <c r="E30" s="1" t="str">
        <f t="array" aca="1" ref="E30" ca="1">_FV(Transactions!$D30,"Ticker symbol",TRUE)</f>
        <v>IBM</v>
      </c>
      <c r="F30" s="47" t="s">
        <v>20</v>
      </c>
      <c r="G30">
        <v>156</v>
      </c>
      <c r="H30" s="49">
        <v>252.34</v>
      </c>
      <c r="I30" s="17">
        <f>Transactions!$H30*Transactions!$G30</f>
        <v>39365.040000000001</v>
      </c>
      <c r="J30" s="43">
        <f>Table_1[[#This Row],[Transaction Amount]]*0.002</f>
        <v>78.730080000000001</v>
      </c>
      <c r="K30" s="43">
        <f>Table_1[[#This Row],[Transaction Amount]]-Table_1[[#This Row],[Transaction Cost]]</f>
        <v>39286.30992</v>
      </c>
      <c r="L30" s="1" t="s">
        <v>21</v>
      </c>
    </row>
    <row r="31" spans="2:12" ht="14.25" customHeight="1" x14ac:dyDescent="0.3">
      <c r="B31" s="16">
        <v>45840</v>
      </c>
      <c r="C31" s="16" t="str">
        <f ca="1">VLOOKUP(Table_1[[#This Row],[Company]],Dashboard!$B$8:$D$38,3,FALSE)</f>
        <v>Banking Services</v>
      </c>
      <c r="D31" s="42" t="e" vm="2">
        <v>#VALUE!</v>
      </c>
      <c r="E31" s="1" t="str">
        <f t="array" aca="1" ref="E31" ca="1">_FV(Transactions!$D31,"Ticker symbol",TRUE)</f>
        <v>AXP</v>
      </c>
      <c r="F31" s="47" t="s">
        <v>20</v>
      </c>
      <c r="G31">
        <v>125</v>
      </c>
      <c r="H31" s="49">
        <v>316.77</v>
      </c>
      <c r="I31" s="17">
        <f>Transactions!$H31*Transactions!$G31</f>
        <v>39596.25</v>
      </c>
      <c r="J31" s="43">
        <f>Table_1[[#This Row],[Transaction Amount]]*0.002</f>
        <v>79.192499999999995</v>
      </c>
      <c r="K31" s="43">
        <f>Table_1[[#This Row],[Transaction Amount]]-Table_1[[#This Row],[Transaction Cost]]</f>
        <v>39517.057500000003</v>
      </c>
      <c r="L31" s="1" t="s">
        <v>21</v>
      </c>
    </row>
    <row r="32" spans="2:12" ht="14.25" customHeight="1" x14ac:dyDescent="0.3">
      <c r="B32" s="16">
        <v>45840</v>
      </c>
      <c r="C32" s="16" t="str">
        <f ca="1">VLOOKUP(Table_1[[#This Row],[Company]],Dashboard!$B$8:$D$38,3,FALSE)</f>
        <v>Hotels &amp; Entertainment Services</v>
      </c>
      <c r="D32" s="42" t="e" vm="20">
        <v>#VALUE!</v>
      </c>
      <c r="E32" s="1" t="str">
        <f t="array" aca="1" ref="E32" ca="1">_FV(Transactions!$D32,"Ticker symbol",TRUE)</f>
        <v>MCD</v>
      </c>
      <c r="F32" s="47" t="s">
        <v>20</v>
      </c>
      <c r="G32">
        <v>134</v>
      </c>
      <c r="H32" s="49">
        <v>294.3</v>
      </c>
      <c r="I32" s="17">
        <f>Transactions!$H32*Transactions!$G32</f>
        <v>39436.200000000004</v>
      </c>
      <c r="J32" s="43">
        <f>Table_1[[#This Row],[Transaction Amount]]*0.002</f>
        <v>78.872400000000013</v>
      </c>
      <c r="K32" s="43">
        <f>Table_1[[#This Row],[Transaction Amount]]-Table_1[[#This Row],[Transaction Cost]]</f>
        <v>39357.327600000004</v>
      </c>
      <c r="L32" s="1" t="s">
        <v>21</v>
      </c>
    </row>
    <row r="33" spans="2:12" ht="14.25" customHeight="1" x14ac:dyDescent="0.3">
      <c r="B33" s="16">
        <v>45840</v>
      </c>
      <c r="C33" s="16" t="str">
        <f ca="1">VLOOKUP(Table_1[[#This Row],[Company]],Dashboard!$B$8:$D$38,3,FALSE)</f>
        <v>Investment Banking &amp; Investment Services</v>
      </c>
      <c r="D33" s="42" t="e" vm="21">
        <v>#VALUE!</v>
      </c>
      <c r="E33" s="1" t="str">
        <f t="array" aca="1" ref="E33" ca="1">_FV(Transactions!$D33,"Ticker symbol",TRUE)</f>
        <v>GS</v>
      </c>
      <c r="F33" s="47" t="s">
        <v>20</v>
      </c>
      <c r="G33">
        <v>60</v>
      </c>
      <c r="H33" s="49">
        <v>655.9</v>
      </c>
      <c r="I33" s="17">
        <f>Transactions!$H33*Transactions!$G33</f>
        <v>39354</v>
      </c>
      <c r="J33" s="43">
        <f>Table_1[[#This Row],[Transaction Amount]]*0.002</f>
        <v>78.707999999999998</v>
      </c>
      <c r="K33" s="43">
        <f>Table_1[[#This Row],[Transaction Amount]]-Table_1[[#This Row],[Transaction Cost]]</f>
        <v>39275.292000000001</v>
      </c>
      <c r="L33" s="1" t="s">
        <v>21</v>
      </c>
    </row>
    <row r="34" spans="2:12" ht="14.25" customHeight="1" x14ac:dyDescent="0.3">
      <c r="B34" s="16">
        <v>45840</v>
      </c>
      <c r="C34" s="16" t="str">
        <f ca="1">VLOOKUP(Table_1[[#This Row],[Company]],Dashboard!$B$8:$D$38,3,FALSE)</f>
        <v>Pharmaceuticals</v>
      </c>
      <c r="D34" s="42" t="e" vm="22">
        <v>#VALUE!</v>
      </c>
      <c r="E34" s="1" t="str">
        <f t="array" aca="1" ref="E34" ca="1">_FV(Transactions!$D34,"Ticker symbol",TRUE)</f>
        <v>AMGN</v>
      </c>
      <c r="F34" s="47" t="s">
        <v>20</v>
      </c>
      <c r="G34">
        <v>135</v>
      </c>
      <c r="H34" s="49">
        <v>293.54000000000002</v>
      </c>
      <c r="I34" s="17">
        <f>Transactions!$H34*Transactions!$G34</f>
        <v>39627.9</v>
      </c>
      <c r="J34" s="43">
        <f>Table_1[[#This Row],[Transaction Amount]]*0.002</f>
        <v>79.255800000000008</v>
      </c>
      <c r="K34" s="43">
        <f>Table_1[[#This Row],[Transaction Amount]]-Table_1[[#This Row],[Transaction Cost]]</f>
        <v>39548.644200000002</v>
      </c>
      <c r="L34" s="1" t="s">
        <v>21</v>
      </c>
    </row>
    <row r="35" spans="2:12" ht="14.25" customHeight="1" x14ac:dyDescent="0.3">
      <c r="B35" s="16">
        <v>45840</v>
      </c>
      <c r="C35" s="16" t="str">
        <f ca="1">VLOOKUP(Table_1[[#This Row],[Company]],Dashboard!$B$8:$D$38,3,FALSE)</f>
        <v>Chemicals</v>
      </c>
      <c r="D35" s="42" t="e" vm="23">
        <v>#VALUE!</v>
      </c>
      <c r="E35" s="1" t="str">
        <f t="array" aca="1" ref="E35" ca="1">_FV(Transactions!$D35,"Ticker symbol",TRUE)</f>
        <v>SHW</v>
      </c>
      <c r="F35" s="47" t="s">
        <v>20</v>
      </c>
      <c r="G35">
        <v>110</v>
      </c>
      <c r="H35" s="49">
        <v>360.57</v>
      </c>
      <c r="I35" s="17">
        <f>Transactions!$H35*Transactions!$G35</f>
        <v>39662.699999999997</v>
      </c>
      <c r="J35" s="43">
        <f>Table_1[[#This Row],[Transaction Amount]]*0.002</f>
        <v>79.325400000000002</v>
      </c>
      <c r="K35" s="43">
        <f>Table_1[[#This Row],[Transaction Amount]]-Table_1[[#This Row],[Transaction Cost]]</f>
        <v>39583.374599999996</v>
      </c>
      <c r="L35" s="1" t="s">
        <v>21</v>
      </c>
    </row>
    <row r="36" spans="2:12" ht="14.25" customHeight="1" x14ac:dyDescent="0.3">
      <c r="B36" s="16">
        <v>45840</v>
      </c>
      <c r="C36" s="16" t="str">
        <f ca="1">VLOOKUP(Table_1[[#This Row],[Company]],Dashboard!$B$8:$D$38,3,FALSE)</f>
        <v>Consumer Goods Conglomerates</v>
      </c>
      <c r="D36" s="42" t="e" vm="24">
        <v>#VALUE!</v>
      </c>
      <c r="E36" s="1" t="str">
        <f t="array" aca="1" ref="E36" ca="1">_FV(Transactions!$D36,"Ticker symbol",TRUE)</f>
        <v>MMM</v>
      </c>
      <c r="F36" s="47" t="s">
        <v>20</v>
      </c>
      <c r="G36">
        <v>263</v>
      </c>
      <c r="H36" s="49">
        <v>149.87</v>
      </c>
      <c r="I36" s="17">
        <f>Transactions!$H36*Transactions!$G36</f>
        <v>39415.81</v>
      </c>
      <c r="J36" s="43">
        <f>Table_1[[#This Row],[Transaction Amount]]*0.002</f>
        <v>78.831620000000001</v>
      </c>
      <c r="K36" s="43">
        <f>Table_1[[#This Row],[Transaction Amount]]-Table_1[[#This Row],[Transaction Cost]]</f>
        <v>39336.97838</v>
      </c>
      <c r="L36" s="1" t="s">
        <v>21</v>
      </c>
    </row>
    <row r="37" spans="2:12" ht="14.25" customHeight="1" x14ac:dyDescent="0.3">
      <c r="B37" s="16">
        <v>45840</v>
      </c>
      <c r="C37" s="16" t="str">
        <f ca="1">VLOOKUP(Table_1[[#This Row],[Company]],Dashboard!$B$8:$D$38,3,FALSE)</f>
        <v>Insurance</v>
      </c>
      <c r="D37" s="42" t="e" vm="25">
        <v>#VALUE!</v>
      </c>
      <c r="E37" s="1" t="str">
        <f t="array" aca="1" ref="E37" ca="1">_FV(Transactions!$D37,"Ticker symbol",TRUE)</f>
        <v>TRV</v>
      </c>
      <c r="F37" s="47" t="s">
        <v>20</v>
      </c>
      <c r="G37">
        <v>161</v>
      </c>
      <c r="H37" s="49">
        <v>245.19</v>
      </c>
      <c r="I37" s="17">
        <f>Transactions!$H37*Transactions!$G37</f>
        <v>39475.589999999997</v>
      </c>
      <c r="J37" s="43">
        <f>Table_1[[#This Row],[Transaction Amount]]*0.002</f>
        <v>78.951179999999994</v>
      </c>
      <c r="K37" s="43">
        <f>Table_1[[#This Row],[Transaction Amount]]-Table_1[[#This Row],[Transaction Cost]]</f>
        <v>39396.63882</v>
      </c>
      <c r="L37" s="1" t="s">
        <v>21</v>
      </c>
    </row>
    <row r="38" spans="2:12" ht="14.25" customHeight="1" x14ac:dyDescent="0.3">
      <c r="B38" s="16">
        <v>45840</v>
      </c>
      <c r="C38" s="16" t="str">
        <f ca="1">VLOOKUP(Table_1[[#This Row],[Company]],Dashboard!$B$8:$D$38,3,FALSE)</f>
        <v>Aerospace &amp; Defense</v>
      </c>
      <c r="D38" s="35" t="e" vm="26">
        <v>#VALUE!</v>
      </c>
      <c r="E38" s="1" t="str">
        <f t="array" aca="1" ref="E38" ca="1">_FV(Transactions!$D38,"Ticker symbol",TRUE)</f>
        <v>BA</v>
      </c>
      <c r="F38" s="48" t="s">
        <v>20</v>
      </c>
      <c r="G38">
        <v>218</v>
      </c>
      <c r="H38" s="49">
        <v>181.49</v>
      </c>
      <c r="I38" s="17">
        <f>Transactions!$H38*Transactions!$G38</f>
        <v>39564.82</v>
      </c>
      <c r="J38" s="43">
        <f>Table_1[[#This Row],[Transaction Amount]]*0.002</f>
        <v>79.129639999999995</v>
      </c>
      <c r="K38" s="43">
        <f>Table_1[[#This Row],[Transaction Amount]]-Table_1[[#This Row],[Transaction Cost]]</f>
        <v>39485.690360000001</v>
      </c>
      <c r="L38" s="1" t="s">
        <v>21</v>
      </c>
    </row>
    <row r="39" spans="2:12" ht="14.25" customHeight="1" x14ac:dyDescent="0.3"/>
    <row r="40" spans="2:12" ht="14.25" customHeight="1" x14ac:dyDescent="0.3"/>
    <row r="41" spans="2:12" ht="14.25" customHeight="1" x14ac:dyDescent="0.3">
      <c r="J41" s="26"/>
    </row>
    <row r="42" spans="2:12" ht="14.25" customHeight="1" x14ac:dyDescent="0.3">
      <c r="I42" s="26"/>
    </row>
    <row r="43" spans="2:12" ht="14.25" customHeight="1" x14ac:dyDescent="0.3"/>
    <row r="44" spans="2:12" ht="14.25" customHeight="1" x14ac:dyDescent="0.3"/>
    <row r="45" spans="2:12" ht="14.25" customHeight="1" x14ac:dyDescent="0.3"/>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honeticPr fontId="11" type="noConversion"/>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4140625" defaultRowHeight="15" customHeight="1" x14ac:dyDescent="0.3"/>
  <cols>
    <col min="1" max="1" width="3" customWidth="1"/>
    <col min="2" max="2" width="10.88671875" customWidth="1"/>
    <col min="3" max="3" width="10.109375" customWidth="1"/>
    <col min="4" max="4" width="8.5546875" customWidth="1"/>
    <col min="5" max="5" width="10" customWidth="1"/>
    <col min="6" max="6" width="25.5546875" customWidth="1"/>
    <col min="7" max="26" width="8.88671875" customWidth="1"/>
  </cols>
  <sheetData>
    <row r="1" spans="1:26" ht="14.25" customHeight="1" x14ac:dyDescent="0.3">
      <c r="A1" s="12"/>
    </row>
    <row r="2" spans="1:26" ht="14.25" customHeight="1" x14ac:dyDescent="0.3">
      <c r="A2" s="11"/>
      <c r="B2" s="65" t="s">
        <v>23</v>
      </c>
      <c r="C2" s="53"/>
      <c r="E2" s="65" t="s">
        <v>24</v>
      </c>
      <c r="F2" s="53"/>
    </row>
    <row r="3" spans="1:26" ht="6" customHeight="1" x14ac:dyDescent="0.3">
      <c r="A3" s="11"/>
      <c r="B3" s="18"/>
      <c r="C3" s="18"/>
      <c r="D3" s="12"/>
      <c r="E3" s="18"/>
      <c r="F3" s="18"/>
      <c r="G3" s="12"/>
      <c r="H3" s="12"/>
      <c r="I3" s="12"/>
      <c r="J3" s="12"/>
      <c r="K3" s="12"/>
      <c r="L3" s="12"/>
      <c r="M3" s="12"/>
      <c r="N3" s="12"/>
      <c r="O3" s="12"/>
      <c r="P3" s="12"/>
      <c r="Q3" s="12"/>
      <c r="R3" s="12"/>
      <c r="S3" s="12"/>
      <c r="T3" s="12"/>
      <c r="U3" s="12"/>
      <c r="V3" s="12"/>
      <c r="W3" s="12"/>
      <c r="X3" s="12"/>
      <c r="Y3" s="12"/>
      <c r="Z3" s="12"/>
    </row>
    <row r="4" spans="1:26" ht="14.25" customHeight="1" x14ac:dyDescent="0.3">
      <c r="A4" s="11"/>
      <c r="B4" s="13" t="s">
        <v>25</v>
      </c>
      <c r="C4" s="19"/>
      <c r="E4" s="13" t="s">
        <v>26</v>
      </c>
      <c r="F4" s="19"/>
    </row>
    <row r="5" spans="1:26" ht="14.25" customHeight="1" x14ac:dyDescent="0.3">
      <c r="A5" s="12"/>
      <c r="B5" s="13" t="s">
        <v>27</v>
      </c>
      <c r="C5" s="19"/>
      <c r="E5" s="13" t="s">
        <v>27</v>
      </c>
      <c r="F5" s="19"/>
    </row>
    <row r="6" spans="1:26" ht="14.25" customHeight="1" x14ac:dyDescent="0.3">
      <c r="A6" s="12"/>
    </row>
    <row r="7" spans="1:26" ht="14.25" customHeight="1" x14ac:dyDescent="0.3">
      <c r="A7" s="12"/>
      <c r="B7" s="20"/>
      <c r="C7" s="20"/>
      <c r="D7" s="21"/>
      <c r="E7" s="20"/>
      <c r="F7" s="22"/>
    </row>
    <row r="8" spans="1:26" ht="14.25" customHeight="1" x14ac:dyDescent="0.3">
      <c r="A8" s="12"/>
      <c r="B8" s="12"/>
      <c r="C8" s="23"/>
      <c r="D8" s="12"/>
      <c r="E8" s="24"/>
      <c r="F8" s="25"/>
    </row>
    <row r="9" spans="1:26" ht="14.25" customHeight="1" x14ac:dyDescent="0.3">
      <c r="A9" s="12"/>
      <c r="C9" s="23"/>
      <c r="E9" s="24"/>
      <c r="F9" s="23"/>
    </row>
    <row r="10" spans="1:26" ht="14.25" customHeight="1" x14ac:dyDescent="0.3">
      <c r="A10" s="8"/>
      <c r="C10" s="23"/>
      <c r="E10" s="24"/>
      <c r="F10" s="23"/>
    </row>
    <row r="11" spans="1:26" ht="14.25" customHeight="1" x14ac:dyDescent="0.3">
      <c r="A11" s="12"/>
      <c r="C11" s="23"/>
      <c r="E11" s="24"/>
      <c r="F11" s="23"/>
    </row>
    <row r="12" spans="1:26" ht="14.25" customHeight="1" x14ac:dyDescent="0.3">
      <c r="A12" s="12"/>
      <c r="C12" s="23"/>
      <c r="E12" s="24"/>
      <c r="F12" s="23"/>
    </row>
    <row r="13" spans="1:26" ht="14.25" customHeight="1" x14ac:dyDescent="0.3">
      <c r="A13" s="12"/>
      <c r="C13" s="23"/>
      <c r="E13" s="24"/>
      <c r="F13" s="23"/>
    </row>
    <row r="14" spans="1:26" ht="14.25" customHeight="1" x14ac:dyDescent="0.3">
      <c r="A14" s="12"/>
      <c r="C14" s="23"/>
      <c r="E14" s="24"/>
      <c r="F14" s="23"/>
    </row>
    <row r="15" spans="1:26" ht="14.25" customHeight="1" x14ac:dyDescent="0.3">
      <c r="A15" s="12"/>
      <c r="C15" s="23"/>
      <c r="E15" s="24"/>
      <c r="F15" s="23"/>
    </row>
    <row r="16" spans="1:26" ht="14.25" customHeight="1" x14ac:dyDescent="0.3">
      <c r="A16" s="12"/>
      <c r="C16" s="23"/>
      <c r="E16" s="24"/>
      <c r="F16" s="23"/>
    </row>
    <row r="17" spans="1:6" ht="14.25" customHeight="1" x14ac:dyDescent="0.3">
      <c r="A17" s="12"/>
      <c r="C17" s="23"/>
      <c r="E17" s="24"/>
      <c r="F17" s="23"/>
    </row>
    <row r="18" spans="1:6" ht="14.25" customHeight="1" x14ac:dyDescent="0.3">
      <c r="A18" s="12"/>
      <c r="C18" s="23"/>
      <c r="E18" s="24"/>
      <c r="F18" s="23"/>
    </row>
    <row r="19" spans="1:6" ht="14.25" customHeight="1" x14ac:dyDescent="0.3">
      <c r="A19" s="12"/>
      <c r="C19" s="23"/>
      <c r="E19" s="24"/>
      <c r="F19" s="23"/>
    </row>
    <row r="20" spans="1:6" ht="14.25" customHeight="1" x14ac:dyDescent="0.3">
      <c r="A20" s="12"/>
      <c r="C20" s="23"/>
      <c r="E20" s="24"/>
      <c r="F20" s="23"/>
    </row>
    <row r="21" spans="1:6" ht="14.25" customHeight="1" x14ac:dyDescent="0.3">
      <c r="A21" s="12"/>
      <c r="C21" s="23"/>
      <c r="E21" s="24"/>
      <c r="F21" s="23"/>
    </row>
    <row r="22" spans="1:6" ht="14.25" customHeight="1" x14ac:dyDescent="0.3">
      <c r="A22" s="12"/>
      <c r="C22" s="23"/>
      <c r="E22" s="24"/>
      <c r="F22" s="23"/>
    </row>
    <row r="23" spans="1:6" ht="14.25" customHeight="1" x14ac:dyDescent="0.3">
      <c r="A23" s="12"/>
      <c r="C23" s="23"/>
      <c r="E23" s="24"/>
      <c r="F23" s="23"/>
    </row>
    <row r="24" spans="1:6" ht="14.25" customHeight="1" x14ac:dyDescent="0.3">
      <c r="A24" s="12"/>
      <c r="C24" s="23"/>
      <c r="E24" s="24"/>
      <c r="F24" s="23"/>
    </row>
    <row r="25" spans="1:6" ht="14.25" customHeight="1" x14ac:dyDescent="0.3">
      <c r="A25" s="12"/>
      <c r="C25" s="23"/>
      <c r="E25" s="24"/>
      <c r="F25" s="23"/>
    </row>
    <row r="26" spans="1:6" ht="14.25" customHeight="1" x14ac:dyDescent="0.3">
      <c r="A26" s="12"/>
      <c r="C26" s="23"/>
      <c r="E26" s="24"/>
      <c r="F26" s="23"/>
    </row>
    <row r="27" spans="1:6" ht="14.25" customHeight="1" x14ac:dyDescent="0.3">
      <c r="A27" s="12"/>
      <c r="C27" s="23"/>
      <c r="E27" s="24"/>
      <c r="F27" s="23"/>
    </row>
    <row r="28" spans="1:6" ht="14.25" customHeight="1" x14ac:dyDescent="0.3">
      <c r="A28" s="12"/>
      <c r="C28" s="23"/>
      <c r="E28" s="24"/>
      <c r="F28" s="23"/>
    </row>
    <row r="29" spans="1:6" ht="14.25" customHeight="1" x14ac:dyDescent="0.3">
      <c r="A29" s="12"/>
      <c r="C29" s="23"/>
      <c r="E29" s="24"/>
      <c r="F29" s="23"/>
    </row>
    <row r="30" spans="1:6" ht="14.25" customHeight="1" x14ac:dyDescent="0.3">
      <c r="A30" s="12"/>
      <c r="C30" s="23"/>
      <c r="E30" s="24"/>
      <c r="F30" s="23"/>
    </row>
    <row r="31" spans="1:6" ht="14.25" customHeight="1" x14ac:dyDescent="0.3">
      <c r="A31" s="12"/>
      <c r="C31" s="23"/>
      <c r="E31" s="24"/>
      <c r="F31" s="23"/>
    </row>
    <row r="32" spans="1:6" ht="14.25" customHeight="1" x14ac:dyDescent="0.3">
      <c r="A32" s="12"/>
      <c r="C32" s="23"/>
      <c r="E32" s="24"/>
      <c r="F32" s="23"/>
    </row>
    <row r="33" spans="1:6" ht="14.25" customHeight="1" x14ac:dyDescent="0.3">
      <c r="A33" s="12"/>
      <c r="C33" s="23"/>
      <c r="E33" s="24"/>
      <c r="F33" s="23"/>
    </row>
    <row r="34" spans="1:6" ht="14.25" customHeight="1" x14ac:dyDescent="0.3">
      <c r="A34" s="12"/>
      <c r="C34" s="23"/>
      <c r="E34" s="24"/>
      <c r="F34" s="23"/>
    </row>
    <row r="35" spans="1:6" ht="14.25" customHeight="1" x14ac:dyDescent="0.3">
      <c r="A35" s="12"/>
      <c r="C35" s="23"/>
      <c r="E35" s="24"/>
      <c r="F35" s="23"/>
    </row>
    <row r="36" spans="1:6" ht="14.25" customHeight="1" x14ac:dyDescent="0.3">
      <c r="A36" s="12"/>
      <c r="C36" s="23"/>
      <c r="E36" s="24"/>
      <c r="F36" s="23"/>
    </row>
    <row r="37" spans="1:6" ht="14.25" customHeight="1" x14ac:dyDescent="0.3">
      <c r="A37" s="12"/>
      <c r="C37" s="23"/>
      <c r="E37" s="24"/>
      <c r="F37" s="23"/>
    </row>
    <row r="38" spans="1:6" ht="14.25" customHeight="1" x14ac:dyDescent="0.3">
      <c r="A38" s="12"/>
      <c r="C38" s="23"/>
      <c r="E38" s="24"/>
      <c r="F38" s="23"/>
    </row>
    <row r="39" spans="1:6" ht="14.25" customHeight="1" x14ac:dyDescent="0.3">
      <c r="A39" s="12"/>
      <c r="C39" s="23"/>
      <c r="E39" s="24"/>
      <c r="F39" s="23"/>
    </row>
    <row r="40" spans="1:6" ht="14.25" customHeight="1" x14ac:dyDescent="0.3">
      <c r="A40" s="12"/>
      <c r="C40" s="23"/>
      <c r="E40" s="24"/>
      <c r="F40" s="23"/>
    </row>
    <row r="41" spans="1:6" ht="14.25" customHeight="1" x14ac:dyDescent="0.3">
      <c r="A41" s="12"/>
      <c r="C41" s="23"/>
      <c r="E41" s="24"/>
      <c r="F41" s="23"/>
    </row>
    <row r="42" spans="1:6" ht="14.25" customHeight="1" x14ac:dyDescent="0.3">
      <c r="A42" s="12"/>
      <c r="C42" s="23"/>
      <c r="E42" s="24"/>
      <c r="F42" s="23"/>
    </row>
    <row r="43" spans="1:6" ht="14.25" customHeight="1" x14ac:dyDescent="0.3">
      <c r="A43" s="12"/>
      <c r="C43" s="23"/>
      <c r="E43" s="24"/>
      <c r="F43" s="23"/>
    </row>
    <row r="44" spans="1:6" ht="14.25" customHeight="1" x14ac:dyDescent="0.3">
      <c r="A44" s="12"/>
      <c r="C44" s="23"/>
      <c r="E44" s="24"/>
      <c r="F44" s="23"/>
    </row>
    <row r="45" spans="1:6" ht="14.25" customHeight="1" x14ac:dyDescent="0.3">
      <c r="A45" s="12"/>
      <c r="C45" s="23"/>
      <c r="E45" s="24"/>
      <c r="F45" s="23"/>
    </row>
    <row r="46" spans="1:6" ht="14.25" customHeight="1" x14ac:dyDescent="0.3">
      <c r="A46" s="12"/>
      <c r="C46" s="23"/>
      <c r="E46" s="24"/>
      <c r="F46" s="23"/>
    </row>
    <row r="47" spans="1:6" ht="14.25" customHeight="1" x14ac:dyDescent="0.3">
      <c r="A47" s="12"/>
      <c r="C47" s="23"/>
      <c r="E47" s="24"/>
      <c r="F47" s="23"/>
    </row>
    <row r="48" spans="1:6" ht="14.25" customHeight="1" x14ac:dyDescent="0.3">
      <c r="A48" s="12"/>
      <c r="C48" s="23"/>
      <c r="E48" s="24"/>
      <c r="F48" s="23"/>
    </row>
    <row r="49" spans="1:6" ht="14.25" customHeight="1" x14ac:dyDescent="0.3">
      <c r="A49" s="12"/>
      <c r="C49" s="23"/>
      <c r="E49" s="24"/>
      <c r="F49" s="23"/>
    </row>
    <row r="50" spans="1:6" ht="14.25" customHeight="1" x14ac:dyDescent="0.3">
      <c r="A50" s="12"/>
      <c r="C50" s="23"/>
      <c r="E50" s="24"/>
      <c r="F50" s="23"/>
    </row>
    <row r="51" spans="1:6" ht="14.25" customHeight="1" x14ac:dyDescent="0.3">
      <c r="A51" s="12"/>
      <c r="C51" s="23"/>
      <c r="E51" s="24"/>
      <c r="F51" s="23"/>
    </row>
    <row r="52" spans="1:6" ht="14.25" customHeight="1" x14ac:dyDescent="0.3">
      <c r="A52" s="12"/>
      <c r="C52" s="23"/>
      <c r="E52" s="24"/>
      <c r="F52" s="23"/>
    </row>
    <row r="53" spans="1:6" ht="14.25" customHeight="1" x14ac:dyDescent="0.3">
      <c r="A53" s="12"/>
      <c r="C53" s="23"/>
      <c r="E53" s="24"/>
      <c r="F53" s="23"/>
    </row>
    <row r="54" spans="1:6" ht="14.25" customHeight="1" x14ac:dyDescent="0.3">
      <c r="A54" s="12"/>
      <c r="C54" s="23"/>
      <c r="E54" s="24"/>
      <c r="F54" s="23"/>
    </row>
    <row r="55" spans="1:6" ht="14.25" customHeight="1" x14ac:dyDescent="0.3">
      <c r="A55" s="12"/>
      <c r="C55" s="23"/>
      <c r="E55" s="24"/>
      <c r="F55" s="23"/>
    </row>
    <row r="56" spans="1:6" ht="14.25" customHeight="1" x14ac:dyDescent="0.3">
      <c r="A56" s="12"/>
      <c r="C56" s="23"/>
      <c r="E56" s="24"/>
      <c r="F56" s="23"/>
    </row>
    <row r="57" spans="1:6" ht="14.25" customHeight="1" x14ac:dyDescent="0.3">
      <c r="A57" s="12"/>
      <c r="C57" s="23"/>
      <c r="E57" s="24"/>
      <c r="F57" s="23"/>
    </row>
    <row r="58" spans="1:6" ht="14.25" customHeight="1" x14ac:dyDescent="0.3">
      <c r="A58" s="12"/>
      <c r="C58" s="23"/>
      <c r="E58" s="24"/>
      <c r="F58" s="23"/>
    </row>
    <row r="59" spans="1:6" ht="14.25" customHeight="1" x14ac:dyDescent="0.3">
      <c r="A59" s="12"/>
      <c r="C59" s="23"/>
      <c r="E59" s="24"/>
      <c r="F59" s="23"/>
    </row>
    <row r="60" spans="1:6" ht="14.25" customHeight="1" x14ac:dyDescent="0.3">
      <c r="A60" s="12"/>
      <c r="C60" s="23"/>
      <c r="E60" s="24"/>
      <c r="F60" s="23"/>
    </row>
    <row r="61" spans="1:6" ht="14.25" customHeight="1" x14ac:dyDescent="0.3">
      <c r="A61" s="12"/>
      <c r="C61" s="23"/>
      <c r="E61" s="24"/>
      <c r="F61" s="23"/>
    </row>
    <row r="62" spans="1:6" ht="14.25" customHeight="1" x14ac:dyDescent="0.3">
      <c r="A62" s="12"/>
      <c r="C62" s="23"/>
      <c r="E62" s="24"/>
      <c r="F62" s="23"/>
    </row>
    <row r="63" spans="1:6" ht="14.25" customHeight="1" x14ac:dyDescent="0.3">
      <c r="A63" s="12"/>
      <c r="C63" s="23"/>
      <c r="E63" s="24"/>
      <c r="F63" s="23"/>
    </row>
    <row r="64" spans="1:6" ht="14.25" customHeight="1" x14ac:dyDescent="0.3">
      <c r="A64" s="12"/>
      <c r="C64" s="23"/>
      <c r="E64" s="24"/>
      <c r="F64" s="23"/>
    </row>
    <row r="65" spans="1:6" ht="14.25" customHeight="1" x14ac:dyDescent="0.3">
      <c r="A65" s="12"/>
      <c r="C65" s="23"/>
      <c r="E65" s="24"/>
      <c r="F65" s="23"/>
    </row>
    <row r="66" spans="1:6" ht="14.25" customHeight="1" x14ac:dyDescent="0.3">
      <c r="A66" s="12"/>
      <c r="C66" s="23"/>
      <c r="E66" s="24"/>
      <c r="F66" s="23"/>
    </row>
    <row r="67" spans="1:6" ht="14.25" customHeight="1" x14ac:dyDescent="0.3">
      <c r="A67" s="12"/>
      <c r="C67" s="23"/>
      <c r="E67" s="24"/>
      <c r="F67" s="23"/>
    </row>
    <row r="68" spans="1:6" ht="14.25" customHeight="1" x14ac:dyDescent="0.3">
      <c r="A68" s="12"/>
      <c r="C68" s="23"/>
      <c r="E68" s="24"/>
      <c r="F68" s="23"/>
    </row>
    <row r="69" spans="1:6" ht="14.25" customHeight="1" x14ac:dyDescent="0.3">
      <c r="A69" s="12"/>
      <c r="C69" s="23"/>
      <c r="E69" s="24"/>
      <c r="F69" s="23"/>
    </row>
    <row r="70" spans="1:6" ht="14.25" customHeight="1" x14ac:dyDescent="0.3">
      <c r="A70" s="12"/>
      <c r="C70" s="23"/>
      <c r="E70" s="24"/>
      <c r="F70" s="23"/>
    </row>
    <row r="71" spans="1:6" ht="14.25" customHeight="1" x14ac:dyDescent="0.3">
      <c r="A71" s="12"/>
      <c r="C71" s="23"/>
      <c r="E71" s="24"/>
      <c r="F71" s="23"/>
    </row>
    <row r="72" spans="1:6" ht="14.25" customHeight="1" x14ac:dyDescent="0.3">
      <c r="A72" s="12"/>
      <c r="C72" s="23"/>
      <c r="E72" s="24"/>
      <c r="F72" s="23"/>
    </row>
    <row r="73" spans="1:6" ht="14.25" customHeight="1" x14ac:dyDescent="0.3">
      <c r="A73" s="12"/>
      <c r="C73" s="23"/>
      <c r="E73" s="24"/>
      <c r="F73" s="23"/>
    </row>
    <row r="74" spans="1:6" ht="14.25" customHeight="1" x14ac:dyDescent="0.3">
      <c r="A74" s="12"/>
      <c r="C74" s="23"/>
      <c r="E74" s="24"/>
      <c r="F74" s="23"/>
    </row>
    <row r="75" spans="1:6" ht="14.25" customHeight="1" x14ac:dyDescent="0.3">
      <c r="A75" s="12"/>
      <c r="C75" s="23"/>
      <c r="E75" s="24"/>
      <c r="F75" s="23"/>
    </row>
    <row r="76" spans="1:6" ht="14.25" customHeight="1" x14ac:dyDescent="0.3">
      <c r="A76" s="12"/>
      <c r="C76" s="23"/>
      <c r="E76" s="24"/>
      <c r="F76" s="23"/>
    </row>
    <row r="77" spans="1:6" ht="14.25" customHeight="1" x14ac:dyDescent="0.3">
      <c r="A77" s="12"/>
      <c r="C77" s="23"/>
      <c r="E77" s="24"/>
      <c r="F77" s="23"/>
    </row>
    <row r="78" spans="1:6" ht="14.25" customHeight="1" x14ac:dyDescent="0.3">
      <c r="A78" s="12"/>
      <c r="C78" s="23"/>
      <c r="E78" s="24"/>
      <c r="F78" s="23"/>
    </row>
    <row r="79" spans="1:6" ht="14.25" customHeight="1" x14ac:dyDescent="0.3">
      <c r="A79" s="12"/>
      <c r="C79" s="23"/>
      <c r="E79" s="24"/>
      <c r="F79" s="23"/>
    </row>
    <row r="80" spans="1:6" ht="14.25" customHeight="1" x14ac:dyDescent="0.3">
      <c r="A80" s="12"/>
      <c r="C80" s="23"/>
      <c r="E80" s="24"/>
      <c r="F80" s="23"/>
    </row>
    <row r="81" spans="1:6" ht="14.25" customHeight="1" x14ac:dyDescent="0.3">
      <c r="A81" s="12"/>
      <c r="C81" s="23"/>
      <c r="E81" s="24"/>
      <c r="F81" s="23"/>
    </row>
    <row r="82" spans="1:6" ht="14.25" customHeight="1" x14ac:dyDescent="0.3">
      <c r="A82" s="12"/>
      <c r="C82" s="23"/>
      <c r="E82" s="24"/>
      <c r="F82" s="23"/>
    </row>
    <row r="83" spans="1:6" ht="14.25" customHeight="1" x14ac:dyDescent="0.3">
      <c r="A83" s="12"/>
      <c r="C83" s="23"/>
      <c r="E83" s="24"/>
      <c r="F83" s="23"/>
    </row>
    <row r="84" spans="1:6" ht="14.25" customHeight="1" x14ac:dyDescent="0.3">
      <c r="A84" s="12"/>
      <c r="C84" s="23"/>
      <c r="E84" s="24"/>
      <c r="F84" s="23"/>
    </row>
    <row r="85" spans="1:6" ht="14.25" customHeight="1" x14ac:dyDescent="0.3">
      <c r="A85" s="12"/>
      <c r="C85" s="23"/>
      <c r="E85" s="24"/>
      <c r="F85" s="23"/>
    </row>
    <row r="86" spans="1:6" ht="14.25" customHeight="1" x14ac:dyDescent="0.3">
      <c r="A86" s="12"/>
      <c r="C86" s="23"/>
      <c r="E86" s="24"/>
      <c r="F86" s="23"/>
    </row>
    <row r="87" spans="1:6" ht="14.25" customHeight="1" x14ac:dyDescent="0.3">
      <c r="A87" s="12"/>
      <c r="C87" s="23"/>
      <c r="E87" s="24"/>
      <c r="F87" s="23"/>
    </row>
    <row r="88" spans="1:6" ht="14.25" customHeight="1" x14ac:dyDescent="0.3">
      <c r="A88" s="12"/>
      <c r="C88" s="23"/>
      <c r="E88" s="24"/>
      <c r="F88" s="23"/>
    </row>
    <row r="89" spans="1:6" ht="14.25" customHeight="1" x14ac:dyDescent="0.3">
      <c r="A89" s="12"/>
      <c r="C89" s="23"/>
      <c r="E89" s="24"/>
      <c r="F89" s="23"/>
    </row>
    <row r="90" spans="1:6" ht="14.25" customHeight="1" x14ac:dyDescent="0.3">
      <c r="A90" s="12"/>
      <c r="C90" s="23"/>
      <c r="E90" s="24"/>
      <c r="F90" s="23"/>
    </row>
    <row r="91" spans="1:6" ht="14.25" customHeight="1" x14ac:dyDescent="0.3">
      <c r="A91" s="12"/>
      <c r="C91" s="23"/>
      <c r="E91" s="24"/>
      <c r="F91" s="23"/>
    </row>
    <row r="92" spans="1:6" ht="14.25" customHeight="1" x14ac:dyDescent="0.3">
      <c r="A92" s="12"/>
      <c r="C92" s="23"/>
      <c r="E92" s="24"/>
      <c r="F92" s="23"/>
    </row>
    <row r="93" spans="1:6" ht="14.25" customHeight="1" x14ac:dyDescent="0.3">
      <c r="A93" s="12"/>
      <c r="C93" s="23"/>
      <c r="E93" s="24"/>
      <c r="F93" s="23"/>
    </row>
    <row r="94" spans="1:6" ht="14.25" customHeight="1" x14ac:dyDescent="0.3">
      <c r="A94" s="12"/>
      <c r="C94" s="23"/>
      <c r="E94" s="24"/>
      <c r="F94" s="23"/>
    </row>
    <row r="95" spans="1:6" ht="14.25" customHeight="1" x14ac:dyDescent="0.3">
      <c r="A95" s="12"/>
      <c r="C95" s="23"/>
      <c r="E95" s="24"/>
      <c r="F95" s="23"/>
    </row>
    <row r="96" spans="1:6" ht="14.25" customHeight="1" x14ac:dyDescent="0.3">
      <c r="A96" s="12"/>
      <c r="C96" s="23"/>
      <c r="E96" s="24"/>
      <c r="F96" s="23"/>
    </row>
    <row r="97" spans="1:6" ht="14.25" customHeight="1" x14ac:dyDescent="0.3">
      <c r="A97" s="12"/>
      <c r="C97" s="23"/>
      <c r="E97" s="24"/>
      <c r="F97" s="23"/>
    </row>
    <row r="98" spans="1:6" ht="14.25" customHeight="1" x14ac:dyDescent="0.3">
      <c r="A98" s="12"/>
      <c r="C98" s="23"/>
      <c r="E98" s="24"/>
      <c r="F98" s="23"/>
    </row>
    <row r="99" spans="1:6" ht="14.25" customHeight="1" x14ac:dyDescent="0.3">
      <c r="A99" s="12"/>
      <c r="C99" s="23"/>
      <c r="E99" s="24"/>
      <c r="F99" s="23"/>
    </row>
    <row r="100" spans="1:6" ht="14.25" customHeight="1" x14ac:dyDescent="0.3">
      <c r="A100" s="12"/>
      <c r="C100" s="23"/>
      <c r="E100" s="24"/>
      <c r="F100" s="23"/>
    </row>
    <row r="101" spans="1:6" ht="14.25" customHeight="1" x14ac:dyDescent="0.3">
      <c r="A101" s="12"/>
      <c r="C101" s="23"/>
      <c r="E101" s="24"/>
      <c r="F101" s="23"/>
    </row>
    <row r="102" spans="1:6" ht="14.25" customHeight="1" x14ac:dyDescent="0.3">
      <c r="A102" s="12"/>
      <c r="C102" s="23"/>
      <c r="E102" s="24"/>
      <c r="F102" s="23"/>
    </row>
    <row r="103" spans="1:6" ht="14.25" customHeight="1" x14ac:dyDescent="0.3">
      <c r="A103" s="12"/>
      <c r="C103" s="23"/>
      <c r="E103" s="24"/>
      <c r="F103" s="23"/>
    </row>
    <row r="104" spans="1:6" ht="14.25" customHeight="1" x14ac:dyDescent="0.3">
      <c r="A104" s="12"/>
      <c r="C104" s="23"/>
      <c r="E104" s="24"/>
      <c r="F104" s="23"/>
    </row>
    <row r="105" spans="1:6" ht="14.25" customHeight="1" x14ac:dyDescent="0.3">
      <c r="A105" s="12"/>
      <c r="C105" s="23"/>
      <c r="E105" s="24"/>
      <c r="F105" s="23"/>
    </row>
    <row r="106" spans="1:6" ht="14.25" customHeight="1" x14ac:dyDescent="0.3">
      <c r="A106" s="12"/>
      <c r="C106" s="23"/>
      <c r="E106" s="24"/>
      <c r="F106" s="23"/>
    </row>
    <row r="107" spans="1:6" ht="14.25" customHeight="1" x14ac:dyDescent="0.3">
      <c r="A107" s="12"/>
      <c r="C107" s="23"/>
      <c r="E107" s="24"/>
      <c r="F107" s="23"/>
    </row>
    <row r="108" spans="1:6" ht="14.25" customHeight="1" x14ac:dyDescent="0.3">
      <c r="A108" s="12"/>
      <c r="C108" s="23"/>
      <c r="E108" s="24"/>
      <c r="F108" s="23"/>
    </row>
    <row r="109" spans="1:6" ht="14.25" customHeight="1" x14ac:dyDescent="0.3">
      <c r="A109" s="12"/>
      <c r="C109" s="23"/>
      <c r="E109" s="24"/>
      <c r="F109" s="23"/>
    </row>
    <row r="110" spans="1:6" ht="14.25" customHeight="1" x14ac:dyDescent="0.3">
      <c r="A110" s="12"/>
      <c r="C110" s="23"/>
      <c r="E110" s="24"/>
      <c r="F110" s="23"/>
    </row>
    <row r="111" spans="1:6" ht="14.25" customHeight="1" x14ac:dyDescent="0.3">
      <c r="A111" s="12"/>
      <c r="C111" s="23"/>
      <c r="E111" s="24"/>
      <c r="F111" s="23"/>
    </row>
    <row r="112" spans="1:6" ht="14.25" customHeight="1" x14ac:dyDescent="0.3">
      <c r="A112" s="12"/>
      <c r="C112" s="23"/>
      <c r="E112" s="24"/>
      <c r="F112" s="23"/>
    </row>
    <row r="113" spans="1:6" ht="14.25" customHeight="1" x14ac:dyDescent="0.3">
      <c r="A113" s="12"/>
      <c r="C113" s="23"/>
      <c r="E113" s="24"/>
      <c r="F113" s="23"/>
    </row>
    <row r="114" spans="1:6" ht="14.25" customHeight="1" x14ac:dyDescent="0.3">
      <c r="A114" s="12"/>
      <c r="C114" s="23"/>
      <c r="E114" s="24"/>
      <c r="F114" s="23"/>
    </row>
    <row r="115" spans="1:6" ht="14.25" customHeight="1" x14ac:dyDescent="0.3">
      <c r="A115" s="12"/>
      <c r="C115" s="23"/>
      <c r="E115" s="24"/>
      <c r="F115" s="23"/>
    </row>
    <row r="116" spans="1:6" ht="14.25" customHeight="1" x14ac:dyDescent="0.3">
      <c r="A116" s="12"/>
      <c r="C116" s="23"/>
      <c r="E116" s="24"/>
      <c r="F116" s="23"/>
    </row>
    <row r="117" spans="1:6" ht="14.25" customHeight="1" x14ac:dyDescent="0.3">
      <c r="A117" s="12"/>
      <c r="C117" s="23"/>
      <c r="E117" s="24"/>
      <c r="F117" s="23"/>
    </row>
    <row r="118" spans="1:6" ht="14.25" customHeight="1" x14ac:dyDescent="0.3">
      <c r="A118" s="12"/>
      <c r="C118" s="23"/>
      <c r="E118" s="24"/>
      <c r="F118" s="23"/>
    </row>
    <row r="119" spans="1:6" ht="14.25" customHeight="1" x14ac:dyDescent="0.3">
      <c r="A119" s="12"/>
      <c r="C119" s="23"/>
      <c r="E119" s="24"/>
      <c r="F119" s="23"/>
    </row>
    <row r="120" spans="1:6" ht="14.25" customHeight="1" x14ac:dyDescent="0.3">
      <c r="A120" s="12"/>
      <c r="C120" s="23"/>
      <c r="E120" s="24"/>
      <c r="F120" s="23"/>
    </row>
    <row r="121" spans="1:6" ht="14.25" customHeight="1" x14ac:dyDescent="0.3">
      <c r="A121" s="12"/>
      <c r="C121" s="23"/>
      <c r="E121" s="24"/>
      <c r="F121" s="23"/>
    </row>
    <row r="122" spans="1:6" ht="14.25" customHeight="1" x14ac:dyDescent="0.3">
      <c r="A122" s="12"/>
      <c r="C122" s="23"/>
      <c r="E122" s="24"/>
      <c r="F122" s="23"/>
    </row>
    <row r="123" spans="1:6" ht="14.25" customHeight="1" x14ac:dyDescent="0.3">
      <c r="A123" s="12"/>
      <c r="C123" s="23"/>
      <c r="E123" s="24"/>
      <c r="F123" s="23"/>
    </row>
    <row r="124" spans="1:6" ht="14.25" customHeight="1" x14ac:dyDescent="0.3">
      <c r="A124" s="12"/>
      <c r="C124" s="23"/>
      <c r="E124" s="24"/>
      <c r="F124" s="23"/>
    </row>
    <row r="125" spans="1:6" ht="14.25" customHeight="1" x14ac:dyDescent="0.3">
      <c r="A125" s="12"/>
      <c r="C125" s="23"/>
      <c r="E125" s="24"/>
      <c r="F125" s="23"/>
    </row>
    <row r="126" spans="1:6" ht="14.25" customHeight="1" x14ac:dyDescent="0.3">
      <c r="A126" s="12"/>
      <c r="C126" s="23"/>
      <c r="E126" s="24"/>
      <c r="F126" s="23"/>
    </row>
    <row r="127" spans="1:6" ht="14.25" customHeight="1" x14ac:dyDescent="0.3">
      <c r="A127" s="12"/>
      <c r="C127" s="23"/>
      <c r="E127" s="24"/>
      <c r="F127" s="23"/>
    </row>
    <row r="128" spans="1:6" ht="14.25" customHeight="1" x14ac:dyDescent="0.3">
      <c r="A128" s="12"/>
      <c r="C128" s="23"/>
      <c r="E128" s="24"/>
      <c r="F128" s="23"/>
    </row>
    <row r="129" spans="1:6" ht="14.25" customHeight="1" x14ac:dyDescent="0.3">
      <c r="A129" s="12"/>
      <c r="C129" s="23"/>
      <c r="E129" s="24"/>
      <c r="F129" s="23"/>
    </row>
    <row r="130" spans="1:6" ht="14.25" customHeight="1" x14ac:dyDescent="0.3">
      <c r="A130" s="12"/>
      <c r="C130" s="23"/>
      <c r="E130" s="24"/>
      <c r="F130" s="23"/>
    </row>
    <row r="131" spans="1:6" ht="14.25" customHeight="1" x14ac:dyDescent="0.3">
      <c r="A131" s="12"/>
      <c r="C131" s="23"/>
      <c r="E131" s="24"/>
      <c r="F131" s="23"/>
    </row>
    <row r="132" spans="1:6" ht="14.25" customHeight="1" x14ac:dyDescent="0.3">
      <c r="A132" s="12"/>
      <c r="C132" s="23"/>
      <c r="E132" s="24"/>
      <c r="F132" s="23"/>
    </row>
    <row r="133" spans="1:6" ht="14.25" customHeight="1" x14ac:dyDescent="0.3">
      <c r="A133" s="12"/>
      <c r="C133" s="23"/>
      <c r="E133" s="24"/>
      <c r="F133" s="23"/>
    </row>
    <row r="134" spans="1:6" ht="14.25" customHeight="1" x14ac:dyDescent="0.3">
      <c r="A134" s="12"/>
      <c r="C134" s="23"/>
      <c r="E134" s="24"/>
      <c r="F134" s="23"/>
    </row>
    <row r="135" spans="1:6" ht="14.25" customHeight="1" x14ac:dyDescent="0.3">
      <c r="A135" s="12"/>
      <c r="C135" s="23"/>
      <c r="E135" s="24"/>
      <c r="F135" s="23"/>
    </row>
    <row r="136" spans="1:6" ht="14.25" customHeight="1" x14ac:dyDescent="0.3">
      <c r="A136" s="12"/>
      <c r="C136" s="23"/>
      <c r="E136" s="24"/>
      <c r="F136" s="23"/>
    </row>
    <row r="137" spans="1:6" ht="14.25" customHeight="1" x14ac:dyDescent="0.3">
      <c r="A137" s="12"/>
      <c r="C137" s="23"/>
      <c r="E137" s="24"/>
      <c r="F137" s="23"/>
    </row>
    <row r="138" spans="1:6" ht="14.25" customHeight="1" x14ac:dyDescent="0.3">
      <c r="A138" s="12"/>
      <c r="C138" s="23"/>
      <c r="E138" s="24"/>
      <c r="F138" s="23"/>
    </row>
    <row r="139" spans="1:6" ht="14.25" customHeight="1" x14ac:dyDescent="0.3">
      <c r="A139" s="12"/>
      <c r="C139" s="23"/>
      <c r="E139" s="24"/>
      <c r="F139" s="23"/>
    </row>
    <row r="140" spans="1:6" ht="14.25" customHeight="1" x14ac:dyDescent="0.3">
      <c r="A140" s="12"/>
      <c r="C140" s="23"/>
      <c r="E140" s="24"/>
      <c r="F140" s="23"/>
    </row>
    <row r="141" spans="1:6" ht="14.25" customHeight="1" x14ac:dyDescent="0.3">
      <c r="A141" s="12"/>
      <c r="C141" s="23"/>
      <c r="E141" s="24"/>
      <c r="F141" s="23"/>
    </row>
    <row r="142" spans="1:6" ht="14.25" customHeight="1" x14ac:dyDescent="0.3">
      <c r="A142" s="12"/>
      <c r="C142" s="23"/>
      <c r="E142" s="24"/>
      <c r="F142" s="23"/>
    </row>
    <row r="143" spans="1:6" ht="14.25" customHeight="1" x14ac:dyDescent="0.3">
      <c r="A143" s="12"/>
      <c r="C143" s="23"/>
      <c r="E143" s="24"/>
      <c r="F143" s="23"/>
    </row>
    <row r="144" spans="1:6" ht="14.25" customHeight="1" x14ac:dyDescent="0.3">
      <c r="A144" s="12"/>
      <c r="C144" s="23"/>
      <c r="E144" s="24"/>
      <c r="F144" s="23"/>
    </row>
    <row r="145" spans="1:6" ht="14.25" customHeight="1" x14ac:dyDescent="0.3">
      <c r="A145" s="12"/>
      <c r="C145" s="23"/>
      <c r="E145" s="24"/>
      <c r="F145" s="23"/>
    </row>
    <row r="146" spans="1:6" ht="14.25" customHeight="1" x14ac:dyDescent="0.3">
      <c r="A146" s="12"/>
      <c r="C146" s="23"/>
      <c r="E146" s="24"/>
      <c r="F146" s="23"/>
    </row>
    <row r="147" spans="1:6" ht="14.25" customHeight="1" x14ac:dyDescent="0.3">
      <c r="A147" s="12"/>
      <c r="C147" s="23"/>
      <c r="E147" s="24"/>
      <c r="F147" s="23"/>
    </row>
    <row r="148" spans="1:6" ht="14.25" customHeight="1" x14ac:dyDescent="0.3">
      <c r="A148" s="12"/>
      <c r="C148" s="23"/>
      <c r="E148" s="24"/>
      <c r="F148" s="23"/>
    </row>
    <row r="149" spans="1:6" ht="14.25" customHeight="1" x14ac:dyDescent="0.3">
      <c r="A149" s="12"/>
      <c r="C149" s="23"/>
      <c r="E149" s="24"/>
      <c r="F149" s="23"/>
    </row>
    <row r="150" spans="1:6" ht="14.25" customHeight="1" x14ac:dyDescent="0.3">
      <c r="A150" s="12"/>
      <c r="C150" s="23"/>
      <c r="E150" s="24"/>
      <c r="F150" s="23"/>
    </row>
    <row r="151" spans="1:6" ht="14.25" customHeight="1" x14ac:dyDescent="0.3">
      <c r="A151" s="12"/>
      <c r="C151" s="23"/>
      <c r="E151" s="24"/>
      <c r="F151" s="23"/>
    </row>
    <row r="152" spans="1:6" ht="14.25" customHeight="1" x14ac:dyDescent="0.3">
      <c r="A152" s="12"/>
      <c r="C152" s="23"/>
      <c r="E152" s="24"/>
      <c r="F152" s="23"/>
    </row>
    <row r="153" spans="1:6" ht="14.25" customHeight="1" x14ac:dyDescent="0.3">
      <c r="A153" s="12"/>
      <c r="C153" s="23"/>
      <c r="E153" s="24"/>
      <c r="F153" s="23"/>
    </row>
    <row r="154" spans="1:6" ht="14.25" customHeight="1" x14ac:dyDescent="0.3">
      <c r="A154" s="12"/>
      <c r="C154" s="23"/>
      <c r="E154" s="24"/>
      <c r="F154" s="23"/>
    </row>
    <row r="155" spans="1:6" ht="14.25" customHeight="1" x14ac:dyDescent="0.3">
      <c r="A155" s="12"/>
      <c r="C155" s="23"/>
      <c r="E155" s="24"/>
      <c r="F155" s="23"/>
    </row>
    <row r="156" spans="1:6" ht="14.25" customHeight="1" x14ac:dyDescent="0.3">
      <c r="A156" s="12"/>
      <c r="C156" s="23"/>
      <c r="E156" s="24"/>
      <c r="F156" s="23"/>
    </row>
    <row r="157" spans="1:6" ht="14.25" customHeight="1" x14ac:dyDescent="0.3">
      <c r="A157" s="12"/>
      <c r="C157" s="23"/>
      <c r="E157" s="24"/>
      <c r="F157" s="23"/>
    </row>
    <row r="158" spans="1:6" ht="14.25" customHeight="1" x14ac:dyDescent="0.3">
      <c r="A158" s="12"/>
      <c r="C158" s="23"/>
      <c r="E158" s="24"/>
      <c r="F158" s="23"/>
    </row>
    <row r="159" spans="1:6" ht="14.25" customHeight="1" x14ac:dyDescent="0.3">
      <c r="A159" s="12"/>
      <c r="C159" s="23"/>
      <c r="E159" s="24"/>
      <c r="F159" s="23"/>
    </row>
    <row r="160" spans="1:6" ht="14.25" customHeight="1" x14ac:dyDescent="0.3">
      <c r="A160" s="12"/>
      <c r="C160" s="23"/>
      <c r="E160" s="24"/>
      <c r="F160" s="23"/>
    </row>
    <row r="161" spans="1:6" ht="14.25" customHeight="1" x14ac:dyDescent="0.3">
      <c r="A161" s="12"/>
      <c r="C161" s="23"/>
      <c r="E161" s="24"/>
      <c r="F161" s="23"/>
    </row>
    <row r="162" spans="1:6" ht="14.25" customHeight="1" x14ac:dyDescent="0.3">
      <c r="A162" s="12"/>
      <c r="C162" s="23"/>
      <c r="E162" s="24"/>
      <c r="F162" s="23"/>
    </row>
    <row r="163" spans="1:6" ht="14.25" customHeight="1" x14ac:dyDescent="0.3">
      <c r="A163" s="12"/>
      <c r="C163" s="23"/>
      <c r="E163" s="24"/>
      <c r="F163" s="23"/>
    </row>
    <row r="164" spans="1:6" ht="14.25" customHeight="1" x14ac:dyDescent="0.3">
      <c r="A164" s="12"/>
      <c r="C164" s="23"/>
      <c r="E164" s="24"/>
      <c r="F164" s="23"/>
    </row>
    <row r="165" spans="1:6" ht="14.25" customHeight="1" x14ac:dyDescent="0.3">
      <c r="A165" s="12"/>
      <c r="C165" s="23"/>
      <c r="E165" s="24"/>
      <c r="F165" s="23"/>
    </row>
    <row r="166" spans="1:6" ht="14.25" customHeight="1" x14ac:dyDescent="0.3">
      <c r="A166" s="12"/>
      <c r="C166" s="23"/>
      <c r="E166" s="24"/>
      <c r="F166" s="23"/>
    </row>
    <row r="167" spans="1:6" ht="14.25" customHeight="1" x14ac:dyDescent="0.3">
      <c r="A167" s="12"/>
      <c r="C167" s="23"/>
      <c r="E167" s="24"/>
      <c r="F167" s="23"/>
    </row>
    <row r="168" spans="1:6" ht="14.25" customHeight="1" x14ac:dyDescent="0.3">
      <c r="A168" s="12"/>
      <c r="C168" s="23"/>
      <c r="E168" s="24"/>
      <c r="F168" s="23"/>
    </row>
    <row r="169" spans="1:6" ht="14.25" customHeight="1" x14ac:dyDescent="0.3">
      <c r="A169" s="12"/>
      <c r="C169" s="23"/>
      <c r="E169" s="24"/>
      <c r="F169" s="23"/>
    </row>
    <row r="170" spans="1:6" ht="14.25" customHeight="1" x14ac:dyDescent="0.3">
      <c r="A170" s="12"/>
      <c r="C170" s="23"/>
      <c r="E170" s="24"/>
      <c r="F170" s="23"/>
    </row>
    <row r="171" spans="1:6" ht="14.25" customHeight="1" x14ac:dyDescent="0.3">
      <c r="A171" s="12"/>
      <c r="C171" s="23"/>
      <c r="E171" s="24"/>
      <c r="F171" s="23"/>
    </row>
    <row r="172" spans="1:6" ht="14.25" customHeight="1" x14ac:dyDescent="0.3">
      <c r="A172" s="12"/>
      <c r="C172" s="23"/>
      <c r="E172" s="24"/>
      <c r="F172" s="23"/>
    </row>
    <row r="173" spans="1:6" ht="14.25" customHeight="1" x14ac:dyDescent="0.3">
      <c r="A173" s="12"/>
      <c r="C173" s="23"/>
      <c r="E173" s="24"/>
      <c r="F173" s="23"/>
    </row>
    <row r="174" spans="1:6" ht="14.25" customHeight="1" x14ac:dyDescent="0.3">
      <c r="A174" s="12"/>
      <c r="C174" s="23"/>
      <c r="E174" s="24"/>
      <c r="F174" s="23"/>
    </row>
    <row r="175" spans="1:6" ht="14.25" customHeight="1" x14ac:dyDescent="0.3">
      <c r="A175" s="12"/>
      <c r="C175" s="23"/>
      <c r="E175" s="24"/>
      <c r="F175" s="23"/>
    </row>
    <row r="176" spans="1:6" ht="14.25" customHeight="1" x14ac:dyDescent="0.3">
      <c r="A176" s="12"/>
      <c r="C176" s="23"/>
      <c r="E176" s="24"/>
      <c r="F176" s="23"/>
    </row>
    <row r="177" spans="1:6" ht="14.25" customHeight="1" x14ac:dyDescent="0.3">
      <c r="A177" s="12"/>
      <c r="C177" s="23"/>
      <c r="E177" s="24"/>
      <c r="F177" s="23"/>
    </row>
    <row r="178" spans="1:6" ht="14.25" customHeight="1" x14ac:dyDescent="0.3">
      <c r="A178" s="12"/>
      <c r="C178" s="23"/>
      <c r="E178" s="24"/>
      <c r="F178" s="23"/>
    </row>
    <row r="179" spans="1:6" ht="14.25" customHeight="1" x14ac:dyDescent="0.3">
      <c r="A179" s="12"/>
      <c r="C179" s="23"/>
      <c r="E179" s="24"/>
      <c r="F179" s="23"/>
    </row>
    <row r="180" spans="1:6" ht="14.25" customHeight="1" x14ac:dyDescent="0.3">
      <c r="A180" s="12"/>
      <c r="C180" s="23"/>
      <c r="E180" s="24"/>
      <c r="F180" s="23"/>
    </row>
    <row r="181" spans="1:6" ht="14.25" customHeight="1" x14ac:dyDescent="0.3">
      <c r="A181" s="12"/>
      <c r="C181" s="23"/>
      <c r="E181" s="24"/>
      <c r="F181" s="23"/>
    </row>
    <row r="182" spans="1:6" ht="14.25" customHeight="1" x14ac:dyDescent="0.3">
      <c r="A182" s="12"/>
      <c r="C182" s="23"/>
      <c r="E182" s="24"/>
      <c r="F182" s="23"/>
    </row>
    <row r="183" spans="1:6" ht="14.25" customHeight="1" x14ac:dyDescent="0.3">
      <c r="A183" s="12"/>
      <c r="C183" s="23"/>
      <c r="E183" s="24"/>
      <c r="F183" s="23"/>
    </row>
    <row r="184" spans="1:6" ht="14.25" customHeight="1" x14ac:dyDescent="0.3">
      <c r="A184" s="12"/>
      <c r="C184" s="23"/>
      <c r="E184" s="24"/>
      <c r="F184" s="23"/>
    </row>
    <row r="185" spans="1:6" ht="14.25" customHeight="1" x14ac:dyDescent="0.3">
      <c r="A185" s="12"/>
      <c r="C185" s="23"/>
      <c r="E185" s="24"/>
      <c r="F185" s="23"/>
    </row>
    <row r="186" spans="1:6" ht="14.25" customHeight="1" x14ac:dyDescent="0.3">
      <c r="A186" s="12"/>
      <c r="C186" s="23"/>
      <c r="E186" s="24"/>
      <c r="F186" s="23"/>
    </row>
    <row r="187" spans="1:6" ht="14.25" customHeight="1" x14ac:dyDescent="0.3">
      <c r="A187" s="12"/>
      <c r="C187" s="23"/>
      <c r="E187" s="24"/>
      <c r="F187" s="23"/>
    </row>
    <row r="188" spans="1:6" ht="14.25" customHeight="1" x14ac:dyDescent="0.3">
      <c r="A188" s="12"/>
      <c r="C188" s="23"/>
      <c r="E188" s="24"/>
      <c r="F188" s="23"/>
    </row>
    <row r="189" spans="1:6" ht="14.25" customHeight="1" x14ac:dyDescent="0.3">
      <c r="A189" s="12"/>
      <c r="C189" s="23"/>
      <c r="E189" s="24"/>
      <c r="F189" s="23"/>
    </row>
    <row r="190" spans="1:6" ht="14.25" customHeight="1" x14ac:dyDescent="0.3">
      <c r="A190" s="12"/>
      <c r="C190" s="23"/>
      <c r="E190" s="24"/>
      <c r="F190" s="23"/>
    </row>
    <row r="191" spans="1:6" ht="14.25" customHeight="1" x14ac:dyDescent="0.3">
      <c r="A191" s="12"/>
      <c r="C191" s="23"/>
      <c r="E191" s="24"/>
      <c r="F191" s="23"/>
    </row>
    <row r="192" spans="1:6" ht="14.25" customHeight="1" x14ac:dyDescent="0.3">
      <c r="A192" s="12"/>
      <c r="C192" s="23"/>
      <c r="E192" s="24"/>
      <c r="F192" s="23"/>
    </row>
    <row r="193" spans="1:6" ht="14.25" customHeight="1" x14ac:dyDescent="0.3">
      <c r="A193" s="12"/>
      <c r="C193" s="23"/>
      <c r="E193" s="24"/>
      <c r="F193" s="23"/>
    </row>
    <row r="194" spans="1:6" ht="14.25" customHeight="1" x14ac:dyDescent="0.3">
      <c r="A194" s="12"/>
      <c r="C194" s="23"/>
      <c r="E194" s="24"/>
      <c r="F194" s="23"/>
    </row>
    <row r="195" spans="1:6" ht="14.25" customHeight="1" x14ac:dyDescent="0.3">
      <c r="A195" s="12"/>
      <c r="C195" s="23"/>
      <c r="E195" s="24"/>
      <c r="F195" s="23"/>
    </row>
    <row r="196" spans="1:6" ht="14.25" customHeight="1" x14ac:dyDescent="0.3">
      <c r="A196" s="12"/>
      <c r="C196" s="23"/>
      <c r="E196" s="24"/>
      <c r="F196" s="23"/>
    </row>
    <row r="197" spans="1:6" ht="14.25" customHeight="1" x14ac:dyDescent="0.3">
      <c r="A197" s="12"/>
      <c r="C197" s="23"/>
      <c r="E197" s="24"/>
      <c r="F197" s="23"/>
    </row>
    <row r="198" spans="1:6" ht="14.25" customHeight="1" x14ac:dyDescent="0.3">
      <c r="A198" s="12"/>
      <c r="C198" s="23"/>
      <c r="E198" s="24"/>
      <c r="F198" s="23"/>
    </row>
    <row r="199" spans="1:6" ht="14.25" customHeight="1" x14ac:dyDescent="0.3">
      <c r="A199" s="12"/>
      <c r="C199" s="23"/>
      <c r="E199" s="24"/>
      <c r="F199" s="23"/>
    </row>
    <row r="200" spans="1:6" ht="14.25" customHeight="1" x14ac:dyDescent="0.3">
      <c r="A200" s="12"/>
      <c r="C200" s="23"/>
      <c r="E200" s="24"/>
      <c r="F200" s="23"/>
    </row>
    <row r="201" spans="1:6" ht="14.25" customHeight="1" x14ac:dyDescent="0.3">
      <c r="A201" s="12"/>
      <c r="C201" s="23"/>
      <c r="E201" s="24"/>
      <c r="F201" s="23"/>
    </row>
    <row r="202" spans="1:6" ht="14.25" customHeight="1" x14ac:dyDescent="0.3">
      <c r="A202" s="12"/>
      <c r="C202" s="23"/>
      <c r="E202" s="24"/>
      <c r="F202" s="23"/>
    </row>
    <row r="203" spans="1:6" ht="14.25" customHeight="1" x14ac:dyDescent="0.3">
      <c r="A203" s="12"/>
      <c r="C203" s="23"/>
      <c r="E203" s="24"/>
      <c r="F203" s="23"/>
    </row>
    <row r="204" spans="1:6" ht="14.25" customHeight="1" x14ac:dyDescent="0.3">
      <c r="A204" s="12"/>
      <c r="C204" s="23"/>
      <c r="E204" s="24"/>
      <c r="F204" s="23"/>
    </row>
    <row r="205" spans="1:6" ht="14.25" customHeight="1" x14ac:dyDescent="0.3">
      <c r="A205" s="12"/>
      <c r="C205" s="23"/>
      <c r="E205" s="24"/>
      <c r="F205" s="23"/>
    </row>
    <row r="206" spans="1:6" ht="14.25" customHeight="1" x14ac:dyDescent="0.3">
      <c r="A206" s="12"/>
      <c r="C206" s="23"/>
      <c r="E206" s="24"/>
      <c r="F206" s="23"/>
    </row>
    <row r="207" spans="1:6" ht="14.25" customHeight="1" x14ac:dyDescent="0.3">
      <c r="A207" s="12"/>
      <c r="C207" s="23"/>
      <c r="E207" s="24"/>
      <c r="F207" s="23"/>
    </row>
    <row r="208" spans="1:6" ht="14.25" customHeight="1" x14ac:dyDescent="0.3">
      <c r="A208" s="12"/>
      <c r="C208" s="23"/>
      <c r="E208" s="24"/>
      <c r="F208" s="23"/>
    </row>
    <row r="209" spans="1:6" ht="14.25" customHeight="1" x14ac:dyDescent="0.3">
      <c r="A209" s="12"/>
      <c r="C209" s="23"/>
      <c r="E209" s="24"/>
      <c r="F209" s="23"/>
    </row>
    <row r="210" spans="1:6" ht="14.25" customHeight="1" x14ac:dyDescent="0.3">
      <c r="A210" s="12"/>
      <c r="C210" s="23"/>
      <c r="E210" s="24"/>
      <c r="F210" s="23"/>
    </row>
    <row r="211" spans="1:6" ht="14.25" customHeight="1" x14ac:dyDescent="0.3">
      <c r="A211" s="12"/>
      <c r="C211" s="23"/>
      <c r="E211" s="24"/>
      <c r="F211" s="23"/>
    </row>
    <row r="212" spans="1:6" ht="14.25" customHeight="1" x14ac:dyDescent="0.3">
      <c r="A212" s="12"/>
      <c r="C212" s="23"/>
      <c r="E212" s="24"/>
      <c r="F212" s="23"/>
    </row>
    <row r="213" spans="1:6" ht="14.25" customHeight="1" x14ac:dyDescent="0.3">
      <c r="A213" s="12"/>
      <c r="C213" s="23"/>
      <c r="E213" s="24"/>
      <c r="F213" s="23"/>
    </row>
    <row r="214" spans="1:6" ht="14.25" customHeight="1" x14ac:dyDescent="0.3">
      <c r="A214" s="12"/>
      <c r="C214" s="23"/>
      <c r="E214" s="24"/>
      <c r="F214" s="23"/>
    </row>
    <row r="215" spans="1:6" ht="14.25" customHeight="1" x14ac:dyDescent="0.3">
      <c r="A215" s="12"/>
      <c r="C215" s="23"/>
      <c r="E215" s="24"/>
      <c r="F215" s="23"/>
    </row>
    <row r="216" spans="1:6" ht="14.25" customHeight="1" x14ac:dyDescent="0.3">
      <c r="A216" s="12"/>
      <c r="C216" s="23"/>
      <c r="E216" s="24"/>
      <c r="F216" s="23"/>
    </row>
    <row r="217" spans="1:6" ht="14.25" customHeight="1" x14ac:dyDescent="0.3">
      <c r="A217" s="12"/>
      <c r="C217" s="23"/>
      <c r="E217" s="24"/>
      <c r="F217" s="23"/>
    </row>
    <row r="218" spans="1:6" ht="14.25" customHeight="1" x14ac:dyDescent="0.3">
      <c r="A218" s="12"/>
      <c r="C218" s="23"/>
      <c r="E218" s="24"/>
      <c r="F218" s="23"/>
    </row>
    <row r="219" spans="1:6" ht="14.25" customHeight="1" x14ac:dyDescent="0.3">
      <c r="A219" s="12"/>
      <c r="C219" s="23"/>
      <c r="E219" s="24"/>
      <c r="F219" s="23"/>
    </row>
    <row r="220" spans="1:6" ht="14.25" customHeight="1" x14ac:dyDescent="0.3">
      <c r="A220" s="12"/>
      <c r="C220" s="23"/>
      <c r="E220" s="24"/>
      <c r="F220" s="23"/>
    </row>
    <row r="221" spans="1:6" ht="14.25" customHeight="1" x14ac:dyDescent="0.3">
      <c r="A221" s="12"/>
    </row>
    <row r="222" spans="1:6" ht="14.25" customHeight="1" x14ac:dyDescent="0.3">
      <c r="A222" s="12"/>
    </row>
    <row r="223" spans="1:6" ht="14.25" customHeight="1" x14ac:dyDescent="0.3">
      <c r="A223" s="12"/>
    </row>
    <row r="224" spans="1:6" ht="14.25" customHeight="1" x14ac:dyDescent="0.3">
      <c r="A224" s="12"/>
    </row>
    <row r="225" spans="1:1" ht="14.25" customHeight="1" x14ac:dyDescent="0.3">
      <c r="A225" s="12"/>
    </row>
    <row r="226" spans="1:1" ht="14.25" customHeight="1" x14ac:dyDescent="0.3">
      <c r="A226" s="12"/>
    </row>
    <row r="227" spans="1:1" ht="14.25" customHeight="1" x14ac:dyDescent="0.3">
      <c r="A227" s="12"/>
    </row>
    <row r="228" spans="1:1" ht="14.25" customHeight="1" x14ac:dyDescent="0.3">
      <c r="A228" s="12"/>
    </row>
    <row r="229" spans="1:1" ht="14.25" customHeight="1" x14ac:dyDescent="0.3">
      <c r="A229" s="12"/>
    </row>
    <row r="230" spans="1:1" ht="14.25" customHeight="1" x14ac:dyDescent="0.3">
      <c r="A230" s="12"/>
    </row>
    <row r="231" spans="1:1" ht="14.25" customHeight="1" x14ac:dyDescent="0.3">
      <c r="A231" s="12"/>
    </row>
    <row r="232" spans="1:1" ht="14.25" customHeight="1" x14ac:dyDescent="0.3">
      <c r="A232" s="12"/>
    </row>
    <row r="233" spans="1:1" ht="14.25" customHeight="1" x14ac:dyDescent="0.3">
      <c r="A233" s="12"/>
    </row>
    <row r="234" spans="1:1" ht="14.25" customHeight="1" x14ac:dyDescent="0.3">
      <c r="A234" s="12"/>
    </row>
    <row r="235" spans="1:1" ht="14.25" customHeight="1" x14ac:dyDescent="0.3">
      <c r="A235" s="12"/>
    </row>
    <row r="236" spans="1:1" ht="14.25" customHeight="1" x14ac:dyDescent="0.3">
      <c r="A236" s="12"/>
    </row>
    <row r="237" spans="1:1" ht="14.25" customHeight="1" x14ac:dyDescent="0.3">
      <c r="A237" s="12"/>
    </row>
    <row r="238" spans="1:1" ht="14.25" customHeight="1" x14ac:dyDescent="0.3">
      <c r="A238" s="12"/>
    </row>
    <row r="239" spans="1:1" ht="14.25" customHeight="1" x14ac:dyDescent="0.3">
      <c r="A239" s="12"/>
    </row>
    <row r="240" spans="1:1" ht="14.25" customHeight="1" x14ac:dyDescent="0.3">
      <c r="A240" s="12"/>
    </row>
    <row r="241" spans="1:1" ht="14.25" customHeight="1" x14ac:dyDescent="0.3">
      <c r="A241" s="12"/>
    </row>
    <row r="242" spans="1:1" ht="14.25" customHeight="1" x14ac:dyDescent="0.3">
      <c r="A242" s="12"/>
    </row>
    <row r="243" spans="1:1" ht="14.25" customHeight="1" x14ac:dyDescent="0.3">
      <c r="A243" s="12"/>
    </row>
    <row r="244" spans="1:1" ht="14.25" customHeight="1" x14ac:dyDescent="0.3">
      <c r="A244" s="12"/>
    </row>
    <row r="245" spans="1:1" ht="14.25" customHeight="1" x14ac:dyDescent="0.3">
      <c r="A245" s="12"/>
    </row>
    <row r="246" spans="1:1" ht="14.25" customHeight="1" x14ac:dyDescent="0.3">
      <c r="A246" s="12"/>
    </row>
    <row r="247" spans="1:1" ht="14.25" customHeight="1" x14ac:dyDescent="0.3">
      <c r="A247" s="12"/>
    </row>
    <row r="248" spans="1:1" ht="14.25" customHeight="1" x14ac:dyDescent="0.3">
      <c r="A248" s="12"/>
    </row>
    <row r="249" spans="1:1" ht="14.25" customHeight="1" x14ac:dyDescent="0.3">
      <c r="A249" s="12"/>
    </row>
    <row r="250" spans="1:1" ht="14.25" customHeight="1" x14ac:dyDescent="0.3">
      <c r="A250" s="12"/>
    </row>
    <row r="251" spans="1:1" ht="14.25" customHeight="1" x14ac:dyDescent="0.3">
      <c r="A251" s="12"/>
    </row>
    <row r="252" spans="1:1" ht="14.25" customHeight="1" x14ac:dyDescent="0.3">
      <c r="A252" s="12"/>
    </row>
    <row r="253" spans="1:1" ht="14.25" customHeight="1" x14ac:dyDescent="0.3">
      <c r="A253" s="12"/>
    </row>
    <row r="254" spans="1:1" ht="14.25" customHeight="1" x14ac:dyDescent="0.3">
      <c r="A254" s="12"/>
    </row>
    <row r="255" spans="1:1" ht="14.25" customHeight="1" x14ac:dyDescent="0.3">
      <c r="A255" s="12"/>
    </row>
    <row r="256" spans="1:1" ht="14.25" customHeight="1" x14ac:dyDescent="0.3">
      <c r="A256" s="12"/>
    </row>
    <row r="257" spans="1:1" ht="14.25" customHeight="1" x14ac:dyDescent="0.3">
      <c r="A257" s="12"/>
    </row>
    <row r="258" spans="1:1" ht="14.25" customHeight="1" x14ac:dyDescent="0.3">
      <c r="A258" s="12"/>
    </row>
    <row r="259" spans="1:1" ht="14.25" customHeight="1" x14ac:dyDescent="0.3">
      <c r="A259" s="12"/>
    </row>
    <row r="260" spans="1:1" ht="14.25" customHeight="1" x14ac:dyDescent="0.3">
      <c r="A260" s="12"/>
    </row>
    <row r="261" spans="1:1" ht="14.25" customHeight="1" x14ac:dyDescent="0.3">
      <c r="A261" s="12"/>
    </row>
    <row r="262" spans="1:1" ht="14.25" customHeight="1" x14ac:dyDescent="0.3">
      <c r="A262" s="12"/>
    </row>
    <row r="263" spans="1:1" ht="14.25" customHeight="1" x14ac:dyDescent="0.3">
      <c r="A263" s="12"/>
    </row>
    <row r="264" spans="1:1" ht="14.25" customHeight="1" x14ac:dyDescent="0.3">
      <c r="A264" s="12"/>
    </row>
    <row r="265" spans="1:1" ht="14.25" customHeight="1" x14ac:dyDescent="0.3">
      <c r="A265" s="12"/>
    </row>
    <row r="266" spans="1:1" ht="14.25" customHeight="1" x14ac:dyDescent="0.3">
      <c r="A266" s="12"/>
    </row>
    <row r="267" spans="1:1" ht="14.25" customHeight="1" x14ac:dyDescent="0.3">
      <c r="A267" s="12"/>
    </row>
    <row r="268" spans="1:1" ht="14.25" customHeight="1" x14ac:dyDescent="0.3">
      <c r="A268" s="12"/>
    </row>
    <row r="269" spans="1:1" ht="14.25" customHeight="1" x14ac:dyDescent="0.3">
      <c r="A269" s="12"/>
    </row>
    <row r="270" spans="1:1" ht="14.25" customHeight="1" x14ac:dyDescent="0.3">
      <c r="A270" s="12"/>
    </row>
    <row r="271" spans="1:1" ht="14.25" customHeight="1" x14ac:dyDescent="0.3">
      <c r="A271" s="12"/>
    </row>
    <row r="272" spans="1:1" ht="14.25" customHeight="1" x14ac:dyDescent="0.3">
      <c r="A272" s="12"/>
    </row>
    <row r="273" spans="1:1" ht="14.25" customHeight="1" x14ac:dyDescent="0.3">
      <c r="A273" s="12"/>
    </row>
    <row r="274" spans="1:1" ht="14.25" customHeight="1" x14ac:dyDescent="0.3">
      <c r="A274" s="12"/>
    </row>
    <row r="275" spans="1:1" ht="14.25" customHeight="1" x14ac:dyDescent="0.3">
      <c r="A275" s="12"/>
    </row>
    <row r="276" spans="1:1" ht="14.25" customHeight="1" x14ac:dyDescent="0.3">
      <c r="A276" s="12"/>
    </row>
    <row r="277" spans="1:1" ht="14.25" customHeight="1" x14ac:dyDescent="0.3">
      <c r="A277" s="12"/>
    </row>
    <row r="278" spans="1:1" ht="14.25" customHeight="1" x14ac:dyDescent="0.3">
      <c r="A278" s="12"/>
    </row>
    <row r="279" spans="1:1" ht="14.25" customHeight="1" x14ac:dyDescent="0.3">
      <c r="A279" s="12"/>
    </row>
    <row r="280" spans="1:1" ht="14.25" customHeight="1" x14ac:dyDescent="0.3">
      <c r="A280" s="12"/>
    </row>
    <row r="281" spans="1:1" ht="14.25" customHeight="1" x14ac:dyDescent="0.3">
      <c r="A281" s="12"/>
    </row>
    <row r="282" spans="1:1" ht="14.25" customHeight="1" x14ac:dyDescent="0.3">
      <c r="A282" s="12"/>
    </row>
    <row r="283" spans="1:1" ht="14.25" customHeight="1" x14ac:dyDescent="0.3">
      <c r="A283" s="12"/>
    </row>
    <row r="284" spans="1:1" ht="14.25" customHeight="1" x14ac:dyDescent="0.3">
      <c r="A284" s="12"/>
    </row>
    <row r="285" spans="1:1" ht="14.25" customHeight="1" x14ac:dyDescent="0.3">
      <c r="A285" s="12"/>
    </row>
    <row r="286" spans="1:1" ht="14.25" customHeight="1" x14ac:dyDescent="0.3">
      <c r="A286" s="12"/>
    </row>
    <row r="287" spans="1:1" ht="14.25" customHeight="1" x14ac:dyDescent="0.3">
      <c r="A287" s="12"/>
    </row>
    <row r="288" spans="1:1" ht="14.25" customHeight="1" x14ac:dyDescent="0.3">
      <c r="A288" s="12"/>
    </row>
    <row r="289" spans="1:1" ht="14.25" customHeight="1" x14ac:dyDescent="0.3">
      <c r="A289" s="12"/>
    </row>
    <row r="290" spans="1:1" ht="14.25" customHeight="1" x14ac:dyDescent="0.3">
      <c r="A290" s="12"/>
    </row>
    <row r="291" spans="1:1" ht="14.25" customHeight="1" x14ac:dyDescent="0.3">
      <c r="A291" s="12"/>
    </row>
    <row r="292" spans="1:1" ht="14.25" customHeight="1" x14ac:dyDescent="0.3">
      <c r="A292" s="12"/>
    </row>
    <row r="293" spans="1:1" ht="14.25" customHeight="1" x14ac:dyDescent="0.3">
      <c r="A293" s="12"/>
    </row>
    <row r="294" spans="1:1" ht="14.25" customHeight="1" x14ac:dyDescent="0.3">
      <c r="A294" s="12"/>
    </row>
    <row r="295" spans="1:1" ht="14.25" customHeight="1" x14ac:dyDescent="0.3">
      <c r="A295" s="12"/>
    </row>
    <row r="296" spans="1:1" ht="14.25" customHeight="1" x14ac:dyDescent="0.3">
      <c r="A296" s="12"/>
    </row>
    <row r="297" spans="1:1" ht="14.25" customHeight="1" x14ac:dyDescent="0.3">
      <c r="A297" s="12"/>
    </row>
    <row r="298" spans="1:1" ht="14.25" customHeight="1" x14ac:dyDescent="0.3">
      <c r="A298" s="12"/>
    </row>
    <row r="299" spans="1:1" ht="14.25" customHeight="1" x14ac:dyDescent="0.3">
      <c r="A299" s="12"/>
    </row>
    <row r="300" spans="1:1" ht="14.25" customHeight="1" x14ac:dyDescent="0.3">
      <c r="A300" s="12"/>
    </row>
    <row r="301" spans="1:1" ht="14.25" customHeight="1" x14ac:dyDescent="0.3">
      <c r="A301" s="12"/>
    </row>
    <row r="302" spans="1:1" ht="14.25" customHeight="1" x14ac:dyDescent="0.3">
      <c r="A302" s="12"/>
    </row>
    <row r="303" spans="1:1" ht="14.25" customHeight="1" x14ac:dyDescent="0.3">
      <c r="A303" s="12"/>
    </row>
    <row r="304" spans="1:1" ht="14.25" customHeight="1" x14ac:dyDescent="0.3">
      <c r="A304" s="12"/>
    </row>
    <row r="305" spans="1:1" ht="14.25" customHeight="1" x14ac:dyDescent="0.3">
      <c r="A305" s="12"/>
    </row>
    <row r="306" spans="1:1" ht="14.25" customHeight="1" x14ac:dyDescent="0.3">
      <c r="A306" s="12"/>
    </row>
    <row r="307" spans="1:1" ht="14.25" customHeight="1" x14ac:dyDescent="0.3">
      <c r="A307" s="12"/>
    </row>
    <row r="308" spans="1:1" ht="14.25" customHeight="1" x14ac:dyDescent="0.3">
      <c r="A308" s="12"/>
    </row>
    <row r="309" spans="1:1" ht="14.25" customHeight="1" x14ac:dyDescent="0.3">
      <c r="A309" s="12"/>
    </row>
    <row r="310" spans="1:1" ht="14.25" customHeight="1" x14ac:dyDescent="0.3">
      <c r="A310" s="12"/>
    </row>
    <row r="311" spans="1:1" ht="14.25" customHeight="1" x14ac:dyDescent="0.3">
      <c r="A311" s="12"/>
    </row>
    <row r="312" spans="1:1" ht="14.25" customHeight="1" x14ac:dyDescent="0.3">
      <c r="A312" s="12"/>
    </row>
    <row r="313" spans="1:1" ht="14.25" customHeight="1" x14ac:dyDescent="0.3">
      <c r="A313" s="12"/>
    </row>
    <row r="314" spans="1:1" ht="14.25" customHeight="1" x14ac:dyDescent="0.3">
      <c r="A314" s="12"/>
    </row>
    <row r="315" spans="1:1" ht="14.25" customHeight="1" x14ac:dyDescent="0.3">
      <c r="A315" s="12"/>
    </row>
    <row r="316" spans="1:1" ht="14.25" customHeight="1" x14ac:dyDescent="0.3">
      <c r="A316" s="12"/>
    </row>
    <row r="317" spans="1:1" ht="14.25" customHeight="1" x14ac:dyDescent="0.3">
      <c r="A317" s="12"/>
    </row>
    <row r="318" spans="1:1" ht="14.25" customHeight="1" x14ac:dyDescent="0.3">
      <c r="A318" s="12"/>
    </row>
    <row r="319" spans="1:1" ht="14.25" customHeight="1" x14ac:dyDescent="0.3">
      <c r="A319" s="12"/>
    </row>
    <row r="320" spans="1:1" ht="14.25" customHeight="1" x14ac:dyDescent="0.3">
      <c r="A320" s="12"/>
    </row>
    <row r="321" spans="1:1" ht="14.25" customHeight="1" x14ac:dyDescent="0.3">
      <c r="A321" s="12"/>
    </row>
    <row r="322" spans="1:1" ht="14.25" customHeight="1" x14ac:dyDescent="0.3">
      <c r="A322" s="12"/>
    </row>
    <row r="323" spans="1:1" ht="14.25" customHeight="1" x14ac:dyDescent="0.3">
      <c r="A323" s="12"/>
    </row>
    <row r="324" spans="1:1" ht="14.25" customHeight="1" x14ac:dyDescent="0.3">
      <c r="A324" s="12"/>
    </row>
    <row r="325" spans="1:1" ht="14.25" customHeight="1" x14ac:dyDescent="0.3">
      <c r="A325" s="12"/>
    </row>
    <row r="326" spans="1:1" ht="14.25" customHeight="1" x14ac:dyDescent="0.3">
      <c r="A326" s="12"/>
    </row>
    <row r="327" spans="1:1" ht="14.25" customHeight="1" x14ac:dyDescent="0.3">
      <c r="A327" s="12"/>
    </row>
    <row r="328" spans="1:1" ht="14.25" customHeight="1" x14ac:dyDescent="0.3">
      <c r="A328" s="12"/>
    </row>
    <row r="329" spans="1:1" ht="14.25" customHeight="1" x14ac:dyDescent="0.3">
      <c r="A329" s="12"/>
    </row>
    <row r="330" spans="1:1" ht="14.25" customHeight="1" x14ac:dyDescent="0.3">
      <c r="A330" s="12"/>
    </row>
    <row r="331" spans="1:1" ht="14.25" customHeight="1" x14ac:dyDescent="0.3">
      <c r="A331" s="12"/>
    </row>
    <row r="332" spans="1:1" ht="14.25" customHeight="1" x14ac:dyDescent="0.3">
      <c r="A332" s="12"/>
    </row>
    <row r="333" spans="1:1" ht="14.25" customHeight="1" x14ac:dyDescent="0.3">
      <c r="A333" s="12"/>
    </row>
    <row r="334" spans="1:1" ht="14.25" customHeight="1" x14ac:dyDescent="0.3">
      <c r="A334" s="12"/>
    </row>
    <row r="335" spans="1:1" ht="14.25" customHeight="1" x14ac:dyDescent="0.3">
      <c r="A335" s="12"/>
    </row>
    <row r="336" spans="1:1" ht="14.25" customHeight="1" x14ac:dyDescent="0.3">
      <c r="A336" s="12"/>
    </row>
    <row r="337" spans="1:1" ht="14.25" customHeight="1" x14ac:dyDescent="0.3">
      <c r="A337" s="12"/>
    </row>
    <row r="338" spans="1:1" ht="14.25" customHeight="1" x14ac:dyDescent="0.3">
      <c r="A338" s="12"/>
    </row>
    <row r="339" spans="1:1" ht="14.25" customHeight="1" x14ac:dyDescent="0.3">
      <c r="A339" s="12"/>
    </row>
    <row r="340" spans="1:1" ht="14.25" customHeight="1" x14ac:dyDescent="0.3">
      <c r="A340" s="12"/>
    </row>
    <row r="341" spans="1:1" ht="14.25" customHeight="1" x14ac:dyDescent="0.3">
      <c r="A341" s="12"/>
    </row>
    <row r="342" spans="1:1" ht="14.25" customHeight="1" x14ac:dyDescent="0.3">
      <c r="A342" s="12"/>
    </row>
    <row r="343" spans="1:1" ht="14.25" customHeight="1" x14ac:dyDescent="0.3">
      <c r="A343" s="12"/>
    </row>
    <row r="344" spans="1:1" ht="14.25" customHeight="1" x14ac:dyDescent="0.3">
      <c r="A344" s="12"/>
    </row>
    <row r="345" spans="1:1" ht="14.25" customHeight="1" x14ac:dyDescent="0.3">
      <c r="A345" s="12"/>
    </row>
    <row r="346" spans="1:1" ht="14.25" customHeight="1" x14ac:dyDescent="0.3">
      <c r="A346" s="12"/>
    </row>
    <row r="347" spans="1:1" ht="14.25" customHeight="1" x14ac:dyDescent="0.3">
      <c r="A347" s="12"/>
    </row>
    <row r="348" spans="1:1" ht="14.25" customHeight="1" x14ac:dyDescent="0.3">
      <c r="A348" s="12"/>
    </row>
    <row r="349" spans="1:1" ht="14.25" customHeight="1" x14ac:dyDescent="0.3">
      <c r="A349" s="12"/>
    </row>
    <row r="350" spans="1:1" ht="14.25" customHeight="1" x14ac:dyDescent="0.3">
      <c r="A350" s="12"/>
    </row>
    <row r="351" spans="1:1" ht="14.25" customHeight="1" x14ac:dyDescent="0.3">
      <c r="A351" s="12"/>
    </row>
    <row r="352" spans="1:1" ht="14.25" customHeight="1" x14ac:dyDescent="0.3">
      <c r="A352" s="12"/>
    </row>
    <row r="353" spans="1:1" ht="14.25" customHeight="1" x14ac:dyDescent="0.3">
      <c r="A353" s="12"/>
    </row>
    <row r="354" spans="1:1" ht="14.25" customHeight="1" x14ac:dyDescent="0.3">
      <c r="A354" s="12"/>
    </row>
    <row r="355" spans="1:1" ht="14.25" customHeight="1" x14ac:dyDescent="0.3">
      <c r="A355" s="12"/>
    </row>
    <row r="356" spans="1:1" ht="14.25" customHeight="1" x14ac:dyDescent="0.3">
      <c r="A356" s="12"/>
    </row>
    <row r="357" spans="1:1" ht="14.25" customHeight="1" x14ac:dyDescent="0.3">
      <c r="A357" s="12"/>
    </row>
    <row r="358" spans="1:1" ht="14.25" customHeight="1" x14ac:dyDescent="0.3">
      <c r="A358" s="12"/>
    </row>
    <row r="359" spans="1:1" ht="14.25" customHeight="1" x14ac:dyDescent="0.3">
      <c r="A359" s="12"/>
    </row>
    <row r="360" spans="1:1" ht="14.25" customHeight="1" x14ac:dyDescent="0.3">
      <c r="A360" s="12"/>
    </row>
    <row r="361" spans="1:1" ht="14.25" customHeight="1" x14ac:dyDescent="0.3">
      <c r="A361" s="12"/>
    </row>
    <row r="362" spans="1:1" ht="14.25" customHeight="1" x14ac:dyDescent="0.3">
      <c r="A362" s="12"/>
    </row>
    <row r="363" spans="1:1" ht="14.25" customHeight="1" x14ac:dyDescent="0.3">
      <c r="A363" s="12"/>
    </row>
    <row r="364" spans="1:1" ht="14.25" customHeight="1" x14ac:dyDescent="0.3">
      <c r="A364" s="12"/>
    </row>
    <row r="365" spans="1:1" ht="14.25" customHeight="1" x14ac:dyDescent="0.3">
      <c r="A365" s="12"/>
    </row>
    <row r="366" spans="1:1" ht="14.25" customHeight="1" x14ac:dyDescent="0.3">
      <c r="A366" s="12"/>
    </row>
    <row r="367" spans="1:1" ht="14.25" customHeight="1" x14ac:dyDescent="0.3">
      <c r="A367" s="12"/>
    </row>
    <row r="368" spans="1:1" ht="14.25" customHeight="1" x14ac:dyDescent="0.3">
      <c r="A368" s="12"/>
    </row>
    <row r="369" spans="1:1" ht="14.25" customHeight="1" x14ac:dyDescent="0.3">
      <c r="A369" s="12"/>
    </row>
    <row r="370" spans="1:1" ht="14.25" customHeight="1" x14ac:dyDescent="0.3">
      <c r="A370" s="12"/>
    </row>
    <row r="371" spans="1:1" ht="14.25" customHeight="1" x14ac:dyDescent="0.3">
      <c r="A371" s="12"/>
    </row>
    <row r="372" spans="1:1" ht="14.25" customHeight="1" x14ac:dyDescent="0.3">
      <c r="A372" s="12"/>
    </row>
    <row r="373" spans="1:1" ht="14.25" customHeight="1" x14ac:dyDescent="0.3">
      <c r="A373" s="12"/>
    </row>
    <row r="374" spans="1:1" ht="14.25" customHeight="1" x14ac:dyDescent="0.3">
      <c r="A374" s="12"/>
    </row>
    <row r="375" spans="1:1" ht="14.25" customHeight="1" x14ac:dyDescent="0.3">
      <c r="A375" s="12"/>
    </row>
    <row r="376" spans="1:1" ht="14.25" customHeight="1" x14ac:dyDescent="0.3">
      <c r="A376" s="12"/>
    </row>
    <row r="377" spans="1:1" ht="14.25" customHeight="1" x14ac:dyDescent="0.3">
      <c r="A377" s="12"/>
    </row>
    <row r="378" spans="1:1" ht="14.25" customHeight="1" x14ac:dyDescent="0.3">
      <c r="A378" s="12"/>
    </row>
    <row r="379" spans="1:1" ht="14.25" customHeight="1" x14ac:dyDescent="0.3">
      <c r="A379" s="12"/>
    </row>
    <row r="380" spans="1:1" ht="14.25" customHeight="1" x14ac:dyDescent="0.3">
      <c r="A380" s="12"/>
    </row>
    <row r="381" spans="1:1" ht="14.25" customHeight="1" x14ac:dyDescent="0.3">
      <c r="A381" s="12"/>
    </row>
    <row r="382" spans="1:1" ht="14.25" customHeight="1" x14ac:dyDescent="0.3">
      <c r="A382" s="12"/>
    </row>
    <row r="383" spans="1:1" ht="14.25" customHeight="1" x14ac:dyDescent="0.3">
      <c r="A383" s="12"/>
    </row>
    <row r="384" spans="1:1" ht="14.25" customHeight="1" x14ac:dyDescent="0.3">
      <c r="A384" s="12"/>
    </row>
    <row r="385" spans="1:1" ht="14.25" customHeight="1" x14ac:dyDescent="0.3">
      <c r="A385" s="12"/>
    </row>
    <row r="386" spans="1:1" ht="14.25" customHeight="1" x14ac:dyDescent="0.3">
      <c r="A386" s="12"/>
    </row>
    <row r="387" spans="1:1" ht="14.25" customHeight="1" x14ac:dyDescent="0.3">
      <c r="A387" s="12"/>
    </row>
    <row r="388" spans="1:1" ht="14.25" customHeight="1" x14ac:dyDescent="0.3">
      <c r="A388" s="12"/>
    </row>
    <row r="389" spans="1:1" ht="14.25" customHeight="1" x14ac:dyDescent="0.3">
      <c r="A389" s="12"/>
    </row>
    <row r="390" spans="1:1" ht="14.25" customHeight="1" x14ac:dyDescent="0.3">
      <c r="A390" s="12"/>
    </row>
    <row r="391" spans="1:1" ht="14.25" customHeight="1" x14ac:dyDescent="0.3">
      <c r="A391" s="12"/>
    </row>
    <row r="392" spans="1:1" ht="14.25" customHeight="1" x14ac:dyDescent="0.3">
      <c r="A392" s="12"/>
    </row>
    <row r="393" spans="1:1" ht="14.25" customHeight="1" x14ac:dyDescent="0.3">
      <c r="A393" s="12"/>
    </row>
    <row r="394" spans="1:1" ht="14.25" customHeight="1" x14ac:dyDescent="0.3">
      <c r="A394" s="12"/>
    </row>
    <row r="395" spans="1:1" ht="14.25" customHeight="1" x14ac:dyDescent="0.3">
      <c r="A395" s="12"/>
    </row>
    <row r="396" spans="1:1" ht="14.25" customHeight="1" x14ac:dyDescent="0.3">
      <c r="A396" s="12"/>
    </row>
    <row r="397" spans="1:1" ht="14.25" customHeight="1" x14ac:dyDescent="0.3">
      <c r="A397" s="12"/>
    </row>
    <row r="398" spans="1:1" ht="14.25" customHeight="1" x14ac:dyDescent="0.3">
      <c r="A398" s="12"/>
    </row>
    <row r="399" spans="1:1" ht="14.25" customHeight="1" x14ac:dyDescent="0.3">
      <c r="A399" s="12"/>
    </row>
    <row r="400" spans="1:1" ht="14.25" customHeight="1" x14ac:dyDescent="0.3">
      <c r="A400" s="12"/>
    </row>
    <row r="401" spans="1:1" ht="14.25" customHeight="1" x14ac:dyDescent="0.3">
      <c r="A401" s="12"/>
    </row>
    <row r="402" spans="1:1" ht="14.25" customHeight="1" x14ac:dyDescent="0.3">
      <c r="A402" s="12"/>
    </row>
    <row r="403" spans="1:1" ht="14.25" customHeight="1" x14ac:dyDescent="0.3">
      <c r="A403" s="12"/>
    </row>
    <row r="404" spans="1:1" ht="14.25" customHeight="1" x14ac:dyDescent="0.3">
      <c r="A404" s="12"/>
    </row>
    <row r="405" spans="1:1" ht="14.25" customHeight="1" x14ac:dyDescent="0.3">
      <c r="A405" s="12"/>
    </row>
    <row r="406" spans="1:1" ht="14.25" customHeight="1" x14ac:dyDescent="0.3">
      <c r="A406" s="12"/>
    </row>
    <row r="407" spans="1:1" ht="14.25" customHeight="1" x14ac:dyDescent="0.3">
      <c r="A407" s="12"/>
    </row>
    <row r="408" spans="1:1" ht="14.25" customHeight="1" x14ac:dyDescent="0.3">
      <c r="A408" s="12"/>
    </row>
    <row r="409" spans="1:1" ht="14.25" customHeight="1" x14ac:dyDescent="0.3">
      <c r="A409" s="12"/>
    </row>
    <row r="410" spans="1:1" ht="14.25" customHeight="1" x14ac:dyDescent="0.3">
      <c r="A410" s="12"/>
    </row>
    <row r="411" spans="1:1" ht="14.25" customHeight="1" x14ac:dyDescent="0.3">
      <c r="A411" s="12"/>
    </row>
    <row r="412" spans="1:1" ht="14.25" customHeight="1" x14ac:dyDescent="0.3">
      <c r="A412" s="12"/>
    </row>
    <row r="413" spans="1:1" ht="14.25" customHeight="1" x14ac:dyDescent="0.3">
      <c r="A413" s="12"/>
    </row>
    <row r="414" spans="1:1" ht="14.25" customHeight="1" x14ac:dyDescent="0.3">
      <c r="A414" s="12"/>
    </row>
    <row r="415" spans="1:1" ht="14.25" customHeight="1" x14ac:dyDescent="0.3">
      <c r="A415" s="12"/>
    </row>
    <row r="416" spans="1:1" ht="14.25" customHeight="1" x14ac:dyDescent="0.3">
      <c r="A416" s="12"/>
    </row>
    <row r="417" spans="1:1" ht="14.25" customHeight="1" x14ac:dyDescent="0.3">
      <c r="A417" s="12"/>
    </row>
    <row r="418" spans="1:1" ht="14.25" customHeight="1" x14ac:dyDescent="0.3">
      <c r="A418" s="12"/>
    </row>
    <row r="419" spans="1:1" ht="14.25" customHeight="1" x14ac:dyDescent="0.3">
      <c r="A419" s="12"/>
    </row>
    <row r="420" spans="1:1" ht="14.25" customHeight="1" x14ac:dyDescent="0.3">
      <c r="A420" s="12"/>
    </row>
    <row r="421" spans="1:1" ht="14.25" customHeight="1" x14ac:dyDescent="0.3">
      <c r="A421" s="12"/>
    </row>
    <row r="422" spans="1:1" ht="14.25" customHeight="1" x14ac:dyDescent="0.3">
      <c r="A422" s="12"/>
    </row>
    <row r="423" spans="1:1" ht="14.25" customHeight="1" x14ac:dyDescent="0.3">
      <c r="A423" s="12"/>
    </row>
    <row r="424" spans="1:1" ht="14.25" customHeight="1" x14ac:dyDescent="0.3">
      <c r="A424" s="12"/>
    </row>
    <row r="425" spans="1:1" ht="14.25" customHeight="1" x14ac:dyDescent="0.3">
      <c r="A425" s="12"/>
    </row>
    <row r="426" spans="1:1" ht="14.25" customHeight="1" x14ac:dyDescent="0.3">
      <c r="A426" s="12"/>
    </row>
    <row r="427" spans="1:1" ht="14.25" customHeight="1" x14ac:dyDescent="0.3">
      <c r="A427" s="12"/>
    </row>
    <row r="428" spans="1:1" ht="14.25" customHeight="1" x14ac:dyDescent="0.3">
      <c r="A428" s="12"/>
    </row>
    <row r="429" spans="1:1" ht="14.25" customHeight="1" x14ac:dyDescent="0.3">
      <c r="A429" s="12"/>
    </row>
    <row r="430" spans="1:1" ht="14.25" customHeight="1" x14ac:dyDescent="0.3">
      <c r="A430" s="12"/>
    </row>
    <row r="431" spans="1:1" ht="14.25" customHeight="1" x14ac:dyDescent="0.3">
      <c r="A431" s="12"/>
    </row>
    <row r="432" spans="1:1" ht="14.25" customHeight="1" x14ac:dyDescent="0.3">
      <c r="A432" s="12"/>
    </row>
    <row r="433" spans="1:1" ht="14.25" customHeight="1" x14ac:dyDescent="0.3">
      <c r="A433" s="12"/>
    </row>
    <row r="434" spans="1:1" ht="14.25" customHeight="1" x14ac:dyDescent="0.3">
      <c r="A434" s="12"/>
    </row>
    <row r="435" spans="1:1" ht="14.25" customHeight="1" x14ac:dyDescent="0.3">
      <c r="A435" s="12"/>
    </row>
    <row r="436" spans="1:1" ht="14.25" customHeight="1" x14ac:dyDescent="0.3">
      <c r="A436" s="12"/>
    </row>
    <row r="437" spans="1:1" ht="14.25" customHeight="1" x14ac:dyDescent="0.3">
      <c r="A437" s="12"/>
    </row>
    <row r="438" spans="1:1" ht="14.25" customHeight="1" x14ac:dyDescent="0.3">
      <c r="A438" s="12"/>
    </row>
    <row r="439" spans="1:1" ht="14.25" customHeight="1" x14ac:dyDescent="0.3">
      <c r="A439" s="12"/>
    </row>
    <row r="440" spans="1:1" ht="14.25" customHeight="1" x14ac:dyDescent="0.3">
      <c r="A440" s="12"/>
    </row>
    <row r="441" spans="1:1" ht="14.25" customHeight="1" x14ac:dyDescent="0.3">
      <c r="A441" s="12"/>
    </row>
    <row r="442" spans="1:1" ht="14.25" customHeight="1" x14ac:dyDescent="0.3">
      <c r="A442" s="12"/>
    </row>
    <row r="443" spans="1:1" ht="14.25" customHeight="1" x14ac:dyDescent="0.3">
      <c r="A443" s="12"/>
    </row>
    <row r="444" spans="1:1" ht="14.25" customHeight="1" x14ac:dyDescent="0.3">
      <c r="A444" s="12"/>
    </row>
    <row r="445" spans="1:1" ht="14.25" customHeight="1" x14ac:dyDescent="0.3">
      <c r="A445" s="12"/>
    </row>
    <row r="446" spans="1:1" ht="14.25" customHeight="1" x14ac:dyDescent="0.3">
      <c r="A446" s="12"/>
    </row>
    <row r="447" spans="1:1" ht="14.25" customHeight="1" x14ac:dyDescent="0.3">
      <c r="A447" s="12"/>
    </row>
    <row r="448" spans="1:1" ht="14.25" customHeight="1" x14ac:dyDescent="0.3">
      <c r="A448" s="12"/>
    </row>
    <row r="449" spans="1:1" ht="14.25" customHeight="1" x14ac:dyDescent="0.3">
      <c r="A449" s="12"/>
    </row>
    <row r="450" spans="1:1" ht="14.25" customHeight="1" x14ac:dyDescent="0.3">
      <c r="A450" s="12"/>
    </row>
    <row r="451" spans="1:1" ht="14.25" customHeight="1" x14ac:dyDescent="0.3">
      <c r="A451" s="12"/>
    </row>
    <row r="452" spans="1:1" ht="14.25" customHeight="1" x14ac:dyDescent="0.3">
      <c r="A452" s="12"/>
    </row>
    <row r="453" spans="1:1" ht="14.25" customHeight="1" x14ac:dyDescent="0.3">
      <c r="A453" s="12"/>
    </row>
    <row r="454" spans="1:1" ht="14.25" customHeight="1" x14ac:dyDescent="0.3">
      <c r="A454" s="12"/>
    </row>
    <row r="455" spans="1:1" ht="14.25" customHeight="1" x14ac:dyDescent="0.3">
      <c r="A455" s="12"/>
    </row>
    <row r="456" spans="1:1" ht="14.25" customHeight="1" x14ac:dyDescent="0.3">
      <c r="A456" s="12"/>
    </row>
    <row r="457" spans="1:1" ht="14.25" customHeight="1" x14ac:dyDescent="0.3">
      <c r="A457" s="12"/>
    </row>
    <row r="458" spans="1:1" ht="14.25" customHeight="1" x14ac:dyDescent="0.3">
      <c r="A458" s="12"/>
    </row>
    <row r="459" spans="1:1" ht="14.25" customHeight="1" x14ac:dyDescent="0.3">
      <c r="A459" s="12"/>
    </row>
    <row r="460" spans="1:1" ht="14.25" customHeight="1" x14ac:dyDescent="0.3">
      <c r="A460" s="12"/>
    </row>
    <row r="461" spans="1:1" ht="14.25" customHeight="1" x14ac:dyDescent="0.3">
      <c r="A461" s="12"/>
    </row>
    <row r="462" spans="1:1" ht="14.25" customHeight="1" x14ac:dyDescent="0.3">
      <c r="A462" s="12"/>
    </row>
    <row r="463" spans="1:1" ht="14.25" customHeight="1" x14ac:dyDescent="0.3">
      <c r="A463" s="12"/>
    </row>
    <row r="464" spans="1:1" ht="14.25" customHeight="1" x14ac:dyDescent="0.3">
      <c r="A464" s="12"/>
    </row>
    <row r="465" spans="1:1" ht="14.25" customHeight="1" x14ac:dyDescent="0.3">
      <c r="A465" s="12"/>
    </row>
    <row r="466" spans="1:1" ht="14.25" customHeight="1" x14ac:dyDescent="0.3">
      <c r="A466" s="12"/>
    </row>
    <row r="467" spans="1:1" ht="14.25" customHeight="1" x14ac:dyDescent="0.3">
      <c r="A467" s="12"/>
    </row>
    <row r="468" spans="1:1" ht="14.25" customHeight="1" x14ac:dyDescent="0.3">
      <c r="A468" s="12"/>
    </row>
    <row r="469" spans="1:1" ht="14.25" customHeight="1" x14ac:dyDescent="0.3">
      <c r="A469" s="12"/>
    </row>
    <row r="470" spans="1:1" ht="14.25" customHeight="1" x14ac:dyDescent="0.3">
      <c r="A470" s="12"/>
    </row>
    <row r="471" spans="1:1" ht="14.25" customHeight="1" x14ac:dyDescent="0.3">
      <c r="A471" s="12"/>
    </row>
    <row r="472" spans="1:1" ht="14.25" customHeight="1" x14ac:dyDescent="0.3">
      <c r="A472" s="12"/>
    </row>
    <row r="473" spans="1:1" ht="14.25" customHeight="1" x14ac:dyDescent="0.3">
      <c r="A473" s="12"/>
    </row>
    <row r="474" spans="1:1" ht="14.25" customHeight="1" x14ac:dyDescent="0.3">
      <c r="A474" s="12"/>
    </row>
    <row r="475" spans="1:1" ht="14.25" customHeight="1" x14ac:dyDescent="0.3">
      <c r="A475" s="12"/>
    </row>
    <row r="476" spans="1:1" ht="14.25" customHeight="1" x14ac:dyDescent="0.3">
      <c r="A476" s="12"/>
    </row>
    <row r="477" spans="1:1" ht="14.25" customHeight="1" x14ac:dyDescent="0.3">
      <c r="A477" s="12"/>
    </row>
    <row r="478" spans="1:1" ht="14.25" customHeight="1" x14ac:dyDescent="0.3">
      <c r="A478" s="12"/>
    </row>
    <row r="479" spans="1:1" ht="14.25" customHeight="1" x14ac:dyDescent="0.3">
      <c r="A479" s="12"/>
    </row>
    <row r="480" spans="1:1" ht="14.25" customHeight="1" x14ac:dyDescent="0.3">
      <c r="A480" s="12"/>
    </row>
    <row r="481" spans="1:1" ht="14.25" customHeight="1" x14ac:dyDescent="0.3">
      <c r="A481" s="12"/>
    </row>
    <row r="482" spans="1:1" ht="14.25" customHeight="1" x14ac:dyDescent="0.3">
      <c r="A482" s="12"/>
    </row>
    <row r="483" spans="1:1" ht="14.25" customHeight="1" x14ac:dyDescent="0.3">
      <c r="A483" s="12"/>
    </row>
    <row r="484" spans="1:1" ht="14.25" customHeight="1" x14ac:dyDescent="0.3">
      <c r="A484" s="12"/>
    </row>
    <row r="485" spans="1:1" ht="14.25" customHeight="1" x14ac:dyDescent="0.3">
      <c r="A485" s="12"/>
    </row>
    <row r="486" spans="1:1" ht="14.25" customHeight="1" x14ac:dyDescent="0.3">
      <c r="A486" s="12"/>
    </row>
    <row r="487" spans="1:1" ht="14.25" customHeight="1" x14ac:dyDescent="0.3">
      <c r="A487" s="12"/>
    </row>
    <row r="488" spans="1:1" ht="14.25" customHeight="1" x14ac:dyDescent="0.3">
      <c r="A488" s="12"/>
    </row>
    <row r="489" spans="1:1" ht="14.25" customHeight="1" x14ac:dyDescent="0.3">
      <c r="A489" s="12"/>
    </row>
    <row r="490" spans="1:1" ht="14.25" customHeight="1" x14ac:dyDescent="0.3">
      <c r="A490" s="12"/>
    </row>
    <row r="491" spans="1:1" ht="14.25" customHeight="1" x14ac:dyDescent="0.3">
      <c r="A491" s="12"/>
    </row>
    <row r="492" spans="1:1" ht="14.25" customHeight="1" x14ac:dyDescent="0.3">
      <c r="A492" s="12"/>
    </row>
    <row r="493" spans="1:1" ht="14.25" customHeight="1" x14ac:dyDescent="0.3">
      <c r="A493" s="12"/>
    </row>
    <row r="494" spans="1:1" ht="14.25" customHeight="1" x14ac:dyDescent="0.3">
      <c r="A494" s="12"/>
    </row>
    <row r="495" spans="1:1" ht="14.25" customHeight="1" x14ac:dyDescent="0.3">
      <c r="A495" s="12"/>
    </row>
    <row r="496" spans="1:1" ht="14.25" customHeight="1" x14ac:dyDescent="0.3">
      <c r="A496" s="12"/>
    </row>
    <row r="497" spans="1:1" ht="14.25" customHeight="1" x14ac:dyDescent="0.3">
      <c r="A497" s="12"/>
    </row>
    <row r="498" spans="1:1" ht="14.25" customHeight="1" x14ac:dyDescent="0.3">
      <c r="A498" s="12"/>
    </row>
    <row r="499" spans="1:1" ht="14.25" customHeight="1" x14ac:dyDescent="0.3">
      <c r="A499" s="12"/>
    </row>
    <row r="500" spans="1:1" ht="14.25" customHeight="1" x14ac:dyDescent="0.3">
      <c r="A500" s="12"/>
    </row>
    <row r="501" spans="1:1" ht="14.25" customHeight="1" x14ac:dyDescent="0.3">
      <c r="A501" s="12"/>
    </row>
    <row r="502" spans="1:1" ht="14.25" customHeight="1" x14ac:dyDescent="0.3">
      <c r="A502" s="12"/>
    </row>
    <row r="503" spans="1:1" ht="14.25" customHeight="1" x14ac:dyDescent="0.3">
      <c r="A503" s="12"/>
    </row>
    <row r="504" spans="1:1" ht="14.25" customHeight="1" x14ac:dyDescent="0.3">
      <c r="A504" s="12"/>
    </row>
    <row r="505" spans="1:1" ht="14.25" customHeight="1" x14ac:dyDescent="0.3">
      <c r="A505" s="12"/>
    </row>
    <row r="506" spans="1:1" ht="14.25" customHeight="1" x14ac:dyDescent="0.3">
      <c r="A506" s="12"/>
    </row>
    <row r="507" spans="1:1" ht="14.25" customHeight="1" x14ac:dyDescent="0.3">
      <c r="A507" s="12"/>
    </row>
    <row r="508" spans="1:1" ht="14.25" customHeight="1" x14ac:dyDescent="0.3">
      <c r="A508" s="12"/>
    </row>
    <row r="509" spans="1:1" ht="14.25" customHeight="1" x14ac:dyDescent="0.3">
      <c r="A509" s="12"/>
    </row>
    <row r="510" spans="1:1" ht="14.25" customHeight="1" x14ac:dyDescent="0.3">
      <c r="A510" s="12"/>
    </row>
    <row r="511" spans="1:1" ht="14.25" customHeight="1" x14ac:dyDescent="0.3">
      <c r="A511" s="12"/>
    </row>
    <row r="512" spans="1:1" ht="14.25" customHeight="1" x14ac:dyDescent="0.3">
      <c r="A512" s="12"/>
    </row>
    <row r="513" spans="1:1" ht="14.25" customHeight="1" x14ac:dyDescent="0.3">
      <c r="A513" s="12"/>
    </row>
    <row r="514" spans="1:1" ht="14.25" customHeight="1" x14ac:dyDescent="0.3">
      <c r="A514" s="12"/>
    </row>
    <row r="515" spans="1:1" ht="14.25" customHeight="1" x14ac:dyDescent="0.3">
      <c r="A515" s="12"/>
    </row>
    <row r="516" spans="1:1" ht="14.25" customHeight="1" x14ac:dyDescent="0.3">
      <c r="A516" s="12"/>
    </row>
    <row r="517" spans="1:1" ht="14.25" customHeight="1" x14ac:dyDescent="0.3">
      <c r="A517" s="12"/>
    </row>
    <row r="518" spans="1:1" ht="14.25" customHeight="1" x14ac:dyDescent="0.3">
      <c r="A518" s="12"/>
    </row>
    <row r="519" spans="1:1" ht="14.25" customHeight="1" x14ac:dyDescent="0.3">
      <c r="A519" s="12"/>
    </row>
    <row r="520" spans="1:1" ht="14.25" customHeight="1" x14ac:dyDescent="0.3">
      <c r="A520" s="12"/>
    </row>
    <row r="521" spans="1:1" ht="14.25" customHeight="1" x14ac:dyDescent="0.3">
      <c r="A521" s="12"/>
    </row>
    <row r="522" spans="1:1" ht="14.25" customHeight="1" x14ac:dyDescent="0.3">
      <c r="A522" s="12"/>
    </row>
    <row r="523" spans="1:1" ht="14.25" customHeight="1" x14ac:dyDescent="0.3">
      <c r="A523" s="12"/>
    </row>
    <row r="524" spans="1:1" ht="14.25" customHeight="1" x14ac:dyDescent="0.3">
      <c r="A524" s="12"/>
    </row>
    <row r="525" spans="1:1" ht="14.25" customHeight="1" x14ac:dyDescent="0.3">
      <c r="A525" s="12"/>
    </row>
    <row r="526" spans="1:1" ht="14.25" customHeight="1" x14ac:dyDescent="0.3">
      <c r="A526" s="12"/>
    </row>
    <row r="527" spans="1:1" ht="14.25" customHeight="1" x14ac:dyDescent="0.3">
      <c r="A527" s="12"/>
    </row>
    <row r="528" spans="1:1" ht="14.25" customHeight="1" x14ac:dyDescent="0.3">
      <c r="A528" s="12"/>
    </row>
    <row r="529" spans="1:1" ht="14.25" customHeight="1" x14ac:dyDescent="0.3">
      <c r="A529" s="12"/>
    </row>
    <row r="530" spans="1:1" ht="14.25" customHeight="1" x14ac:dyDescent="0.3">
      <c r="A530" s="12"/>
    </row>
    <row r="531" spans="1:1" ht="14.25" customHeight="1" x14ac:dyDescent="0.3">
      <c r="A531" s="12"/>
    </row>
    <row r="532" spans="1:1" ht="14.25" customHeight="1" x14ac:dyDescent="0.3">
      <c r="A532" s="12"/>
    </row>
    <row r="533" spans="1:1" ht="14.25" customHeight="1" x14ac:dyDescent="0.3">
      <c r="A533" s="12"/>
    </row>
    <row r="534" spans="1:1" ht="14.25" customHeight="1" x14ac:dyDescent="0.3">
      <c r="A534" s="12"/>
    </row>
    <row r="535" spans="1:1" ht="14.25" customHeight="1" x14ac:dyDescent="0.3">
      <c r="A535" s="12"/>
    </row>
    <row r="536" spans="1:1" ht="14.25" customHeight="1" x14ac:dyDescent="0.3">
      <c r="A536" s="12"/>
    </row>
    <row r="537" spans="1:1" ht="14.25" customHeight="1" x14ac:dyDescent="0.3">
      <c r="A537" s="12"/>
    </row>
    <row r="538" spans="1:1" ht="14.25" customHeight="1" x14ac:dyDescent="0.3">
      <c r="A538" s="12"/>
    </row>
    <row r="539" spans="1:1" ht="14.25" customHeight="1" x14ac:dyDescent="0.3">
      <c r="A539" s="12"/>
    </row>
    <row r="540" spans="1:1" ht="14.25" customHeight="1" x14ac:dyDescent="0.3">
      <c r="A540" s="12"/>
    </row>
    <row r="541" spans="1:1" ht="14.25" customHeight="1" x14ac:dyDescent="0.3">
      <c r="A541" s="12"/>
    </row>
    <row r="542" spans="1:1" ht="14.25" customHeight="1" x14ac:dyDescent="0.3">
      <c r="A542" s="12"/>
    </row>
    <row r="543" spans="1:1" ht="14.25" customHeight="1" x14ac:dyDescent="0.3">
      <c r="A543" s="12"/>
    </row>
    <row r="544" spans="1:1" ht="14.25" customHeight="1" x14ac:dyDescent="0.3">
      <c r="A544" s="12"/>
    </row>
    <row r="545" spans="1:1" ht="14.25" customHeight="1" x14ac:dyDescent="0.3">
      <c r="A545" s="12"/>
    </row>
    <row r="546" spans="1:1" ht="14.25" customHeight="1" x14ac:dyDescent="0.3">
      <c r="A546" s="12"/>
    </row>
    <row r="547" spans="1:1" ht="14.25" customHeight="1" x14ac:dyDescent="0.3">
      <c r="A547" s="12"/>
    </row>
    <row r="548" spans="1:1" ht="14.25" customHeight="1" x14ac:dyDescent="0.3">
      <c r="A548" s="12"/>
    </row>
    <row r="549" spans="1:1" ht="14.25" customHeight="1" x14ac:dyDescent="0.3">
      <c r="A549" s="12"/>
    </row>
    <row r="550" spans="1:1" ht="14.25" customHeight="1" x14ac:dyDescent="0.3">
      <c r="A550" s="12"/>
    </row>
    <row r="551" spans="1:1" ht="14.25" customHeight="1" x14ac:dyDescent="0.3">
      <c r="A551" s="12"/>
    </row>
    <row r="552" spans="1:1" ht="14.25" customHeight="1" x14ac:dyDescent="0.3">
      <c r="A552" s="12"/>
    </row>
    <row r="553" spans="1:1" ht="14.25" customHeight="1" x14ac:dyDescent="0.3">
      <c r="A553" s="12"/>
    </row>
    <row r="554" spans="1:1" ht="14.25" customHeight="1" x14ac:dyDescent="0.3">
      <c r="A554" s="12"/>
    </row>
    <row r="555" spans="1:1" ht="14.25" customHeight="1" x14ac:dyDescent="0.3">
      <c r="A555" s="12"/>
    </row>
    <row r="556" spans="1:1" ht="14.25" customHeight="1" x14ac:dyDescent="0.3">
      <c r="A556" s="12"/>
    </row>
    <row r="557" spans="1:1" ht="14.25" customHeight="1" x14ac:dyDescent="0.3">
      <c r="A557" s="12"/>
    </row>
    <row r="558" spans="1:1" ht="14.25" customHeight="1" x14ac:dyDescent="0.3">
      <c r="A558" s="12"/>
    </row>
    <row r="559" spans="1:1" ht="14.25" customHeight="1" x14ac:dyDescent="0.3">
      <c r="A559" s="12"/>
    </row>
    <row r="560" spans="1:1" ht="14.25" customHeight="1" x14ac:dyDescent="0.3">
      <c r="A560" s="12"/>
    </row>
    <row r="561" spans="1:1" ht="14.25" customHeight="1" x14ac:dyDescent="0.3">
      <c r="A561" s="12"/>
    </row>
    <row r="562" spans="1:1" ht="14.25" customHeight="1" x14ac:dyDescent="0.3">
      <c r="A562" s="12"/>
    </row>
    <row r="563" spans="1:1" ht="14.25" customHeight="1" x14ac:dyDescent="0.3">
      <c r="A563" s="12"/>
    </row>
    <row r="564" spans="1:1" ht="14.25" customHeight="1" x14ac:dyDescent="0.3">
      <c r="A564" s="12"/>
    </row>
    <row r="565" spans="1:1" ht="14.25" customHeight="1" x14ac:dyDescent="0.3">
      <c r="A565" s="12"/>
    </row>
    <row r="566" spans="1:1" ht="14.25" customHeight="1" x14ac:dyDescent="0.3">
      <c r="A566" s="12"/>
    </row>
    <row r="567" spans="1:1" ht="14.25" customHeight="1" x14ac:dyDescent="0.3">
      <c r="A567" s="12"/>
    </row>
    <row r="568" spans="1:1" ht="14.25" customHeight="1" x14ac:dyDescent="0.3">
      <c r="A568" s="12"/>
    </row>
    <row r="569" spans="1:1" ht="14.25" customHeight="1" x14ac:dyDescent="0.3">
      <c r="A569" s="12"/>
    </row>
    <row r="570" spans="1:1" ht="14.25" customHeight="1" x14ac:dyDescent="0.3">
      <c r="A570" s="12"/>
    </row>
    <row r="571" spans="1:1" ht="14.25" customHeight="1" x14ac:dyDescent="0.3">
      <c r="A571" s="12"/>
    </row>
    <row r="572" spans="1:1" ht="14.25" customHeight="1" x14ac:dyDescent="0.3">
      <c r="A572" s="12"/>
    </row>
    <row r="573" spans="1:1" ht="14.25" customHeight="1" x14ac:dyDescent="0.3">
      <c r="A573" s="12"/>
    </row>
    <row r="574" spans="1:1" ht="14.25" customHeight="1" x14ac:dyDescent="0.3">
      <c r="A574" s="12"/>
    </row>
    <row r="575" spans="1:1" ht="14.25" customHeight="1" x14ac:dyDescent="0.3">
      <c r="A575" s="12"/>
    </row>
    <row r="576" spans="1:1" ht="14.25" customHeight="1" x14ac:dyDescent="0.3">
      <c r="A576" s="12"/>
    </row>
    <row r="577" spans="1:1" ht="14.25" customHeight="1" x14ac:dyDescent="0.3">
      <c r="A577" s="12"/>
    </row>
    <row r="578" spans="1:1" ht="14.25" customHeight="1" x14ac:dyDescent="0.3">
      <c r="A578" s="12"/>
    </row>
    <row r="579" spans="1:1" ht="14.25" customHeight="1" x14ac:dyDescent="0.3">
      <c r="A579" s="12"/>
    </row>
    <row r="580" spans="1:1" ht="14.25" customHeight="1" x14ac:dyDescent="0.3">
      <c r="A580" s="12"/>
    </row>
    <row r="581" spans="1:1" ht="14.25" customHeight="1" x14ac:dyDescent="0.3">
      <c r="A581" s="12"/>
    </row>
    <row r="582" spans="1:1" ht="14.25" customHeight="1" x14ac:dyDescent="0.3">
      <c r="A582" s="12"/>
    </row>
    <row r="583" spans="1:1" ht="14.25" customHeight="1" x14ac:dyDescent="0.3">
      <c r="A583" s="12"/>
    </row>
    <row r="584" spans="1:1" ht="14.25" customHeight="1" x14ac:dyDescent="0.3">
      <c r="A584" s="12"/>
    </row>
    <row r="585" spans="1:1" ht="14.25" customHeight="1" x14ac:dyDescent="0.3">
      <c r="A585" s="12"/>
    </row>
    <row r="586" spans="1:1" ht="14.25" customHeight="1" x14ac:dyDescent="0.3">
      <c r="A586" s="12"/>
    </row>
    <row r="587" spans="1:1" ht="14.25" customHeight="1" x14ac:dyDescent="0.3">
      <c r="A587" s="12"/>
    </row>
    <row r="588" spans="1:1" ht="14.25" customHeight="1" x14ac:dyDescent="0.3">
      <c r="A588" s="12"/>
    </row>
    <row r="589" spans="1:1" ht="14.25" customHeight="1" x14ac:dyDescent="0.3">
      <c r="A589" s="12"/>
    </row>
    <row r="590" spans="1:1" ht="14.25" customHeight="1" x14ac:dyDescent="0.3">
      <c r="A590" s="12"/>
    </row>
    <row r="591" spans="1:1" ht="14.25" customHeight="1" x14ac:dyDescent="0.3">
      <c r="A591" s="12"/>
    </row>
    <row r="592" spans="1:1" ht="14.25" customHeight="1" x14ac:dyDescent="0.3">
      <c r="A592" s="12"/>
    </row>
    <row r="593" spans="1:1" ht="14.25" customHeight="1" x14ac:dyDescent="0.3">
      <c r="A593" s="12"/>
    </row>
    <row r="594" spans="1:1" ht="14.25" customHeight="1" x14ac:dyDescent="0.3">
      <c r="A594" s="12"/>
    </row>
    <row r="595" spans="1:1" ht="14.25" customHeight="1" x14ac:dyDescent="0.3">
      <c r="A595" s="12"/>
    </row>
    <row r="596" spans="1:1" ht="14.25" customHeight="1" x14ac:dyDescent="0.3">
      <c r="A596" s="12"/>
    </row>
    <row r="597" spans="1:1" ht="14.25" customHeight="1" x14ac:dyDescent="0.3">
      <c r="A597" s="12"/>
    </row>
    <row r="598" spans="1:1" ht="14.25" customHeight="1" x14ac:dyDescent="0.3">
      <c r="A598" s="12"/>
    </row>
    <row r="599" spans="1:1" ht="14.25" customHeight="1" x14ac:dyDescent="0.3">
      <c r="A599" s="12"/>
    </row>
    <row r="600" spans="1:1" ht="14.25" customHeight="1" x14ac:dyDescent="0.3">
      <c r="A600" s="12"/>
    </row>
    <row r="601" spans="1:1" ht="14.25" customHeight="1" x14ac:dyDescent="0.3">
      <c r="A601" s="12"/>
    </row>
    <row r="602" spans="1:1" ht="14.25" customHeight="1" x14ac:dyDescent="0.3">
      <c r="A602" s="12"/>
    </row>
    <row r="603" spans="1:1" ht="14.25" customHeight="1" x14ac:dyDescent="0.3">
      <c r="A603" s="12"/>
    </row>
    <row r="604" spans="1:1" ht="14.25" customHeight="1" x14ac:dyDescent="0.3">
      <c r="A604" s="12"/>
    </row>
    <row r="605" spans="1:1" ht="14.25" customHeight="1" x14ac:dyDescent="0.3">
      <c r="A605" s="12"/>
    </row>
    <row r="606" spans="1:1" ht="14.25" customHeight="1" x14ac:dyDescent="0.3">
      <c r="A606" s="12"/>
    </row>
    <row r="607" spans="1:1" ht="14.25" customHeight="1" x14ac:dyDescent="0.3">
      <c r="A607" s="12"/>
    </row>
    <row r="608" spans="1:1" ht="14.25" customHeight="1" x14ac:dyDescent="0.3">
      <c r="A608" s="12"/>
    </row>
    <row r="609" spans="1:1" ht="14.25" customHeight="1" x14ac:dyDescent="0.3">
      <c r="A609" s="12"/>
    </row>
    <row r="610" spans="1:1" ht="14.25" customHeight="1" x14ac:dyDescent="0.3">
      <c r="A610" s="12"/>
    </row>
    <row r="611" spans="1:1" ht="14.25" customHeight="1" x14ac:dyDescent="0.3">
      <c r="A611" s="12"/>
    </row>
    <row r="612" spans="1:1" ht="14.25" customHeight="1" x14ac:dyDescent="0.3">
      <c r="A612" s="12"/>
    </row>
    <row r="613" spans="1:1" ht="14.25" customHeight="1" x14ac:dyDescent="0.3">
      <c r="A613" s="12"/>
    </row>
    <row r="614" spans="1:1" ht="14.25" customHeight="1" x14ac:dyDescent="0.3">
      <c r="A614" s="12"/>
    </row>
    <row r="615" spans="1:1" ht="14.25" customHeight="1" x14ac:dyDescent="0.3">
      <c r="A615" s="12"/>
    </row>
    <row r="616" spans="1:1" ht="14.25" customHeight="1" x14ac:dyDescent="0.3">
      <c r="A616" s="12"/>
    </row>
    <row r="617" spans="1:1" ht="14.25" customHeight="1" x14ac:dyDescent="0.3">
      <c r="A617" s="12"/>
    </row>
    <row r="618" spans="1:1" ht="14.25" customHeight="1" x14ac:dyDescent="0.3">
      <c r="A618" s="12"/>
    </row>
    <row r="619" spans="1:1" ht="14.25" customHeight="1" x14ac:dyDescent="0.3">
      <c r="A619" s="12"/>
    </row>
    <row r="620" spans="1:1" ht="14.25" customHeight="1" x14ac:dyDescent="0.3">
      <c r="A620" s="12"/>
    </row>
    <row r="621" spans="1:1" ht="14.25" customHeight="1" x14ac:dyDescent="0.3">
      <c r="A621" s="12"/>
    </row>
    <row r="622" spans="1:1" ht="14.25" customHeight="1" x14ac:dyDescent="0.3">
      <c r="A622" s="12"/>
    </row>
    <row r="623" spans="1:1" ht="14.25" customHeight="1" x14ac:dyDescent="0.3">
      <c r="A623" s="12"/>
    </row>
    <row r="624" spans="1:1" ht="14.25" customHeight="1" x14ac:dyDescent="0.3">
      <c r="A624" s="12"/>
    </row>
    <row r="625" spans="1:1" ht="14.25" customHeight="1" x14ac:dyDescent="0.3">
      <c r="A625" s="12"/>
    </row>
    <row r="626" spans="1:1" ht="14.25" customHeight="1" x14ac:dyDescent="0.3">
      <c r="A626" s="12"/>
    </row>
    <row r="627" spans="1:1" ht="14.25" customHeight="1" x14ac:dyDescent="0.3">
      <c r="A627" s="12"/>
    </row>
    <row r="628" spans="1:1" ht="14.25" customHeight="1" x14ac:dyDescent="0.3">
      <c r="A628" s="12"/>
    </row>
    <row r="629" spans="1:1" ht="14.25" customHeight="1" x14ac:dyDescent="0.3">
      <c r="A629" s="12"/>
    </row>
    <row r="630" spans="1:1" ht="14.25" customHeight="1" x14ac:dyDescent="0.3">
      <c r="A630" s="12"/>
    </row>
    <row r="631" spans="1:1" ht="14.25" customHeight="1" x14ac:dyDescent="0.3">
      <c r="A631" s="12"/>
    </row>
    <row r="632" spans="1:1" ht="14.25" customHeight="1" x14ac:dyDescent="0.3">
      <c r="A632" s="12"/>
    </row>
    <row r="633" spans="1:1" ht="14.25" customHeight="1" x14ac:dyDescent="0.3">
      <c r="A633" s="12"/>
    </row>
    <row r="634" spans="1:1" ht="14.25" customHeight="1" x14ac:dyDescent="0.3">
      <c r="A634" s="12"/>
    </row>
    <row r="635" spans="1:1" ht="14.25" customHeight="1" x14ac:dyDescent="0.3">
      <c r="A635" s="12"/>
    </row>
    <row r="636" spans="1:1" ht="14.25" customHeight="1" x14ac:dyDescent="0.3">
      <c r="A636" s="12"/>
    </row>
    <row r="637" spans="1:1" ht="14.25" customHeight="1" x14ac:dyDescent="0.3">
      <c r="A637" s="12"/>
    </row>
    <row r="638" spans="1:1" ht="14.25" customHeight="1" x14ac:dyDescent="0.3">
      <c r="A638" s="12"/>
    </row>
    <row r="639" spans="1:1" ht="14.25" customHeight="1" x14ac:dyDescent="0.3">
      <c r="A639" s="12"/>
    </row>
    <row r="640" spans="1:1" ht="14.25" customHeight="1" x14ac:dyDescent="0.3">
      <c r="A640" s="12"/>
    </row>
    <row r="641" spans="1:1" ht="14.25" customHeight="1" x14ac:dyDescent="0.3">
      <c r="A641" s="12"/>
    </row>
    <row r="642" spans="1:1" ht="14.25" customHeight="1" x14ac:dyDescent="0.3">
      <c r="A642" s="12"/>
    </row>
    <row r="643" spans="1:1" ht="14.25" customHeight="1" x14ac:dyDescent="0.3">
      <c r="A643" s="12"/>
    </row>
    <row r="644" spans="1:1" ht="14.25" customHeight="1" x14ac:dyDescent="0.3">
      <c r="A644" s="12"/>
    </row>
    <row r="645" spans="1:1" ht="14.25" customHeight="1" x14ac:dyDescent="0.3">
      <c r="A645" s="12"/>
    </row>
    <row r="646" spans="1:1" ht="14.25" customHeight="1" x14ac:dyDescent="0.3">
      <c r="A646" s="12"/>
    </row>
    <row r="647" spans="1:1" ht="14.25" customHeight="1" x14ac:dyDescent="0.3">
      <c r="A647" s="12"/>
    </row>
    <row r="648" spans="1:1" ht="14.25" customHeight="1" x14ac:dyDescent="0.3">
      <c r="A648" s="12"/>
    </row>
    <row r="649" spans="1:1" ht="14.25" customHeight="1" x14ac:dyDescent="0.3">
      <c r="A649" s="12"/>
    </row>
    <row r="650" spans="1:1" ht="14.25" customHeight="1" x14ac:dyDescent="0.3">
      <c r="A650" s="12"/>
    </row>
    <row r="651" spans="1:1" ht="14.25" customHeight="1" x14ac:dyDescent="0.3">
      <c r="A651" s="12"/>
    </row>
    <row r="652" spans="1:1" ht="14.25" customHeight="1" x14ac:dyDescent="0.3">
      <c r="A652" s="12"/>
    </row>
    <row r="653" spans="1:1" ht="14.25" customHeight="1" x14ac:dyDescent="0.3">
      <c r="A653" s="12"/>
    </row>
    <row r="654" spans="1:1" ht="14.25" customHeight="1" x14ac:dyDescent="0.3">
      <c r="A654" s="12"/>
    </row>
    <row r="655" spans="1:1" ht="14.25" customHeight="1" x14ac:dyDescent="0.3">
      <c r="A655" s="12"/>
    </row>
    <row r="656" spans="1:1" ht="14.25" customHeight="1" x14ac:dyDescent="0.3">
      <c r="A656" s="12"/>
    </row>
    <row r="657" spans="1:1" ht="14.25" customHeight="1" x14ac:dyDescent="0.3">
      <c r="A657" s="12"/>
    </row>
    <row r="658" spans="1:1" ht="14.25" customHeight="1" x14ac:dyDescent="0.3">
      <c r="A658" s="12"/>
    </row>
    <row r="659" spans="1:1" ht="14.25" customHeight="1" x14ac:dyDescent="0.3">
      <c r="A659" s="12"/>
    </row>
    <row r="660" spans="1:1" ht="14.25" customHeight="1" x14ac:dyDescent="0.3">
      <c r="A660" s="12"/>
    </row>
    <row r="661" spans="1:1" ht="14.25" customHeight="1" x14ac:dyDescent="0.3">
      <c r="A661" s="12"/>
    </row>
    <row r="662" spans="1:1" ht="14.25" customHeight="1" x14ac:dyDescent="0.3">
      <c r="A662" s="12"/>
    </row>
    <row r="663" spans="1:1" ht="14.25" customHeight="1" x14ac:dyDescent="0.3">
      <c r="A663" s="12"/>
    </row>
    <row r="664" spans="1:1" ht="14.25" customHeight="1" x14ac:dyDescent="0.3">
      <c r="A664" s="12"/>
    </row>
    <row r="665" spans="1:1" ht="14.25" customHeight="1" x14ac:dyDescent="0.3">
      <c r="A665" s="12"/>
    </row>
    <row r="666" spans="1:1" ht="14.25" customHeight="1" x14ac:dyDescent="0.3">
      <c r="A666" s="12"/>
    </row>
    <row r="667" spans="1:1" ht="14.25" customHeight="1" x14ac:dyDescent="0.3">
      <c r="A667" s="12"/>
    </row>
    <row r="668" spans="1:1" ht="14.25" customHeight="1" x14ac:dyDescent="0.3">
      <c r="A668" s="12"/>
    </row>
    <row r="669" spans="1:1" ht="14.25" customHeight="1" x14ac:dyDescent="0.3">
      <c r="A669" s="12"/>
    </row>
    <row r="670" spans="1:1" ht="14.25" customHeight="1" x14ac:dyDescent="0.3">
      <c r="A670" s="12"/>
    </row>
    <row r="671" spans="1:1" ht="14.25" customHeight="1" x14ac:dyDescent="0.3">
      <c r="A671" s="12"/>
    </row>
    <row r="672" spans="1:1" ht="14.25" customHeight="1" x14ac:dyDescent="0.3">
      <c r="A672" s="12"/>
    </row>
    <row r="673" spans="1:1" ht="14.25" customHeight="1" x14ac:dyDescent="0.3">
      <c r="A673" s="12"/>
    </row>
    <row r="674" spans="1:1" ht="14.25" customHeight="1" x14ac:dyDescent="0.3">
      <c r="A674" s="12"/>
    </row>
    <row r="675" spans="1:1" ht="14.25" customHeight="1" x14ac:dyDescent="0.3">
      <c r="A675" s="12"/>
    </row>
    <row r="676" spans="1:1" ht="14.25" customHeight="1" x14ac:dyDescent="0.3">
      <c r="A676" s="12"/>
    </row>
    <row r="677" spans="1:1" ht="14.25" customHeight="1" x14ac:dyDescent="0.3">
      <c r="A677" s="12"/>
    </row>
    <row r="678" spans="1:1" ht="14.25" customHeight="1" x14ac:dyDescent="0.3">
      <c r="A678" s="12"/>
    </row>
    <row r="679" spans="1:1" ht="14.25" customHeight="1" x14ac:dyDescent="0.3">
      <c r="A679" s="12"/>
    </row>
    <row r="680" spans="1:1" ht="14.25" customHeight="1" x14ac:dyDescent="0.3">
      <c r="A680" s="12"/>
    </row>
    <row r="681" spans="1:1" ht="14.25" customHeight="1" x14ac:dyDescent="0.3">
      <c r="A681" s="12"/>
    </row>
    <row r="682" spans="1:1" ht="14.25" customHeight="1" x14ac:dyDescent="0.3">
      <c r="A682" s="12"/>
    </row>
    <row r="683" spans="1:1" ht="14.25" customHeight="1" x14ac:dyDescent="0.3">
      <c r="A683" s="12"/>
    </row>
    <row r="684" spans="1:1" ht="14.25" customHeight="1" x14ac:dyDescent="0.3">
      <c r="A684" s="12"/>
    </row>
    <row r="685" spans="1:1" ht="14.25" customHeight="1" x14ac:dyDescent="0.3">
      <c r="A685" s="12"/>
    </row>
    <row r="686" spans="1:1" ht="14.25" customHeight="1" x14ac:dyDescent="0.3">
      <c r="A686" s="12"/>
    </row>
    <row r="687" spans="1:1" ht="14.25" customHeight="1" x14ac:dyDescent="0.3">
      <c r="A687" s="12"/>
    </row>
    <row r="688" spans="1:1" ht="14.25" customHeight="1" x14ac:dyDescent="0.3">
      <c r="A688" s="12"/>
    </row>
    <row r="689" spans="1:1" ht="14.25" customHeight="1" x14ac:dyDescent="0.3">
      <c r="A689" s="12"/>
    </row>
    <row r="690" spans="1:1" ht="14.25" customHeight="1" x14ac:dyDescent="0.3">
      <c r="A690" s="12"/>
    </row>
    <row r="691" spans="1:1" ht="14.25" customHeight="1" x14ac:dyDescent="0.3">
      <c r="A691" s="12"/>
    </row>
    <row r="692" spans="1:1" ht="14.25" customHeight="1" x14ac:dyDescent="0.3">
      <c r="A692" s="12"/>
    </row>
    <row r="693" spans="1:1" ht="14.25" customHeight="1" x14ac:dyDescent="0.3">
      <c r="A693" s="12"/>
    </row>
    <row r="694" spans="1:1" ht="14.25" customHeight="1" x14ac:dyDescent="0.3">
      <c r="A694" s="12"/>
    </row>
    <row r="695" spans="1:1" ht="14.25" customHeight="1" x14ac:dyDescent="0.3">
      <c r="A695" s="12"/>
    </row>
    <row r="696" spans="1:1" ht="14.25" customHeight="1" x14ac:dyDescent="0.3">
      <c r="A696" s="12"/>
    </row>
    <row r="697" spans="1:1" ht="14.25" customHeight="1" x14ac:dyDescent="0.3">
      <c r="A697" s="12"/>
    </row>
    <row r="698" spans="1:1" ht="14.25" customHeight="1" x14ac:dyDescent="0.3">
      <c r="A698" s="12"/>
    </row>
    <row r="699" spans="1:1" ht="14.25" customHeight="1" x14ac:dyDescent="0.3">
      <c r="A699" s="12"/>
    </row>
    <row r="700" spans="1:1" ht="14.25" customHeight="1" x14ac:dyDescent="0.3">
      <c r="A700" s="12"/>
    </row>
    <row r="701" spans="1:1" ht="14.25" customHeight="1" x14ac:dyDescent="0.3">
      <c r="A701" s="12"/>
    </row>
    <row r="702" spans="1:1" ht="14.25" customHeight="1" x14ac:dyDescent="0.3">
      <c r="A702" s="12"/>
    </row>
    <row r="703" spans="1:1" ht="14.25" customHeight="1" x14ac:dyDescent="0.3">
      <c r="A703" s="12"/>
    </row>
    <row r="704" spans="1:1" ht="14.25" customHeight="1" x14ac:dyDescent="0.3">
      <c r="A704" s="12"/>
    </row>
    <row r="705" spans="1:1" ht="14.25" customHeight="1" x14ac:dyDescent="0.3">
      <c r="A705" s="12"/>
    </row>
    <row r="706" spans="1:1" ht="14.25" customHeight="1" x14ac:dyDescent="0.3">
      <c r="A706" s="12"/>
    </row>
    <row r="707" spans="1:1" ht="14.25" customHeight="1" x14ac:dyDescent="0.3">
      <c r="A707" s="12"/>
    </row>
    <row r="708" spans="1:1" ht="14.25" customHeight="1" x14ac:dyDescent="0.3">
      <c r="A708" s="12"/>
    </row>
    <row r="709" spans="1:1" ht="14.25" customHeight="1" x14ac:dyDescent="0.3">
      <c r="A709" s="12"/>
    </row>
    <row r="710" spans="1:1" ht="14.25" customHeight="1" x14ac:dyDescent="0.3">
      <c r="A710" s="12"/>
    </row>
    <row r="711" spans="1:1" ht="14.25" customHeight="1" x14ac:dyDescent="0.3">
      <c r="A711" s="12"/>
    </row>
    <row r="712" spans="1:1" ht="14.25" customHeight="1" x14ac:dyDescent="0.3">
      <c r="A712" s="12"/>
    </row>
    <row r="713" spans="1:1" ht="14.25" customHeight="1" x14ac:dyDescent="0.3">
      <c r="A713" s="12"/>
    </row>
    <row r="714" spans="1:1" ht="14.25" customHeight="1" x14ac:dyDescent="0.3">
      <c r="A714" s="12"/>
    </row>
    <row r="715" spans="1:1" ht="14.25" customHeight="1" x14ac:dyDescent="0.3">
      <c r="A715" s="12"/>
    </row>
    <row r="716" spans="1:1" ht="14.25" customHeight="1" x14ac:dyDescent="0.3">
      <c r="A716" s="12"/>
    </row>
    <row r="717" spans="1:1" ht="14.25" customHeight="1" x14ac:dyDescent="0.3">
      <c r="A717" s="12"/>
    </row>
    <row r="718" spans="1:1" ht="14.25" customHeight="1" x14ac:dyDescent="0.3">
      <c r="A718" s="12"/>
    </row>
    <row r="719" spans="1:1" ht="14.25" customHeight="1" x14ac:dyDescent="0.3">
      <c r="A719" s="12"/>
    </row>
    <row r="720" spans="1:1" ht="14.25" customHeight="1" x14ac:dyDescent="0.3">
      <c r="A720" s="12"/>
    </row>
    <row r="721" spans="1:1" ht="14.25" customHeight="1" x14ac:dyDescent="0.3">
      <c r="A721" s="12"/>
    </row>
    <row r="722" spans="1:1" ht="14.25" customHeight="1" x14ac:dyDescent="0.3">
      <c r="A722" s="12"/>
    </row>
    <row r="723" spans="1:1" ht="14.25" customHeight="1" x14ac:dyDescent="0.3">
      <c r="A723" s="12"/>
    </row>
    <row r="724" spans="1:1" ht="14.25" customHeight="1" x14ac:dyDescent="0.3">
      <c r="A724" s="12"/>
    </row>
    <row r="725" spans="1:1" ht="14.25" customHeight="1" x14ac:dyDescent="0.3">
      <c r="A725" s="12"/>
    </row>
    <row r="726" spans="1:1" ht="14.25" customHeight="1" x14ac:dyDescent="0.3">
      <c r="A726" s="12"/>
    </row>
    <row r="727" spans="1:1" ht="14.25" customHeight="1" x14ac:dyDescent="0.3">
      <c r="A727" s="12"/>
    </row>
    <row r="728" spans="1:1" ht="14.25" customHeight="1" x14ac:dyDescent="0.3">
      <c r="A728" s="12"/>
    </row>
    <row r="729" spans="1:1" ht="14.25" customHeight="1" x14ac:dyDescent="0.3">
      <c r="A729" s="12"/>
    </row>
    <row r="730" spans="1:1" ht="14.25" customHeight="1" x14ac:dyDescent="0.3">
      <c r="A730" s="12"/>
    </row>
    <row r="731" spans="1:1" ht="14.25" customHeight="1" x14ac:dyDescent="0.3">
      <c r="A731" s="12"/>
    </row>
    <row r="732" spans="1:1" ht="14.25" customHeight="1" x14ac:dyDescent="0.3">
      <c r="A732" s="12"/>
    </row>
    <row r="733" spans="1:1" ht="14.25" customHeight="1" x14ac:dyDescent="0.3">
      <c r="A733" s="12"/>
    </row>
    <row r="734" spans="1:1" ht="14.25" customHeight="1" x14ac:dyDescent="0.3">
      <c r="A734" s="12"/>
    </row>
    <row r="735" spans="1:1" ht="14.25" customHeight="1" x14ac:dyDescent="0.3">
      <c r="A735" s="12"/>
    </row>
    <row r="736" spans="1:1" ht="14.25" customHeight="1" x14ac:dyDescent="0.3">
      <c r="A736" s="12"/>
    </row>
    <row r="737" spans="1:1" ht="14.25" customHeight="1" x14ac:dyDescent="0.3">
      <c r="A737" s="12"/>
    </row>
    <row r="738" spans="1:1" ht="14.25" customHeight="1" x14ac:dyDescent="0.3">
      <c r="A738" s="12"/>
    </row>
    <row r="739" spans="1:1" ht="14.25" customHeight="1" x14ac:dyDescent="0.3">
      <c r="A739" s="12"/>
    </row>
    <row r="740" spans="1:1" ht="14.25" customHeight="1" x14ac:dyDescent="0.3">
      <c r="A740" s="12"/>
    </row>
    <row r="741" spans="1:1" ht="14.25" customHeight="1" x14ac:dyDescent="0.3">
      <c r="A741" s="12"/>
    </row>
    <row r="742" spans="1:1" ht="14.25" customHeight="1" x14ac:dyDescent="0.3">
      <c r="A742" s="12"/>
    </row>
    <row r="743" spans="1:1" ht="14.25" customHeight="1" x14ac:dyDescent="0.3">
      <c r="A743" s="12"/>
    </row>
    <row r="744" spans="1:1" ht="14.25" customHeight="1" x14ac:dyDescent="0.3">
      <c r="A744" s="12"/>
    </row>
    <row r="745" spans="1:1" ht="14.25" customHeight="1" x14ac:dyDescent="0.3">
      <c r="A745" s="12"/>
    </row>
    <row r="746" spans="1:1" ht="14.25" customHeight="1" x14ac:dyDescent="0.3">
      <c r="A746" s="12"/>
    </row>
    <row r="747" spans="1:1" ht="14.25" customHeight="1" x14ac:dyDescent="0.3">
      <c r="A747" s="12"/>
    </row>
    <row r="748" spans="1:1" ht="14.25" customHeight="1" x14ac:dyDescent="0.3">
      <c r="A748" s="12"/>
    </row>
    <row r="749" spans="1:1" ht="14.25" customHeight="1" x14ac:dyDescent="0.3">
      <c r="A749" s="12"/>
    </row>
    <row r="750" spans="1:1" ht="14.25" customHeight="1" x14ac:dyDescent="0.3">
      <c r="A750" s="12"/>
    </row>
    <row r="751" spans="1:1" ht="14.25" customHeight="1" x14ac:dyDescent="0.3">
      <c r="A751" s="12"/>
    </row>
    <row r="752" spans="1:1" ht="14.25" customHeight="1" x14ac:dyDescent="0.3">
      <c r="A752" s="12"/>
    </row>
    <row r="753" spans="1:1" ht="14.25" customHeight="1" x14ac:dyDescent="0.3">
      <c r="A753" s="12"/>
    </row>
    <row r="754" spans="1:1" ht="14.25" customHeight="1" x14ac:dyDescent="0.3">
      <c r="A754" s="12"/>
    </row>
    <row r="755" spans="1:1" ht="14.25" customHeight="1" x14ac:dyDescent="0.3">
      <c r="A755" s="12"/>
    </row>
    <row r="756" spans="1:1" ht="14.25" customHeight="1" x14ac:dyDescent="0.3">
      <c r="A756" s="12"/>
    </row>
    <row r="757" spans="1:1" ht="14.25" customHeight="1" x14ac:dyDescent="0.3">
      <c r="A757" s="12"/>
    </row>
    <row r="758" spans="1:1" ht="14.25" customHeight="1" x14ac:dyDescent="0.3">
      <c r="A758" s="12"/>
    </row>
    <row r="759" spans="1:1" ht="14.25" customHeight="1" x14ac:dyDescent="0.3">
      <c r="A759" s="12"/>
    </row>
    <row r="760" spans="1:1" ht="14.25" customHeight="1" x14ac:dyDescent="0.3">
      <c r="A760" s="12"/>
    </row>
    <row r="761" spans="1:1" ht="14.25" customHeight="1" x14ac:dyDescent="0.3">
      <c r="A761" s="12"/>
    </row>
    <row r="762" spans="1:1" ht="14.25" customHeight="1" x14ac:dyDescent="0.3">
      <c r="A762" s="12"/>
    </row>
    <row r="763" spans="1:1" ht="14.25" customHeight="1" x14ac:dyDescent="0.3">
      <c r="A763" s="12"/>
    </row>
    <row r="764" spans="1:1" ht="14.25" customHeight="1" x14ac:dyDescent="0.3">
      <c r="A764" s="12"/>
    </row>
    <row r="765" spans="1:1" ht="14.25" customHeight="1" x14ac:dyDescent="0.3">
      <c r="A765" s="12"/>
    </row>
    <row r="766" spans="1:1" ht="14.25" customHeight="1" x14ac:dyDescent="0.3">
      <c r="A766" s="12"/>
    </row>
    <row r="767" spans="1:1" ht="14.25" customHeight="1" x14ac:dyDescent="0.3">
      <c r="A767" s="12"/>
    </row>
    <row r="768" spans="1:1" ht="14.25" customHeight="1" x14ac:dyDescent="0.3">
      <c r="A768" s="12"/>
    </row>
    <row r="769" spans="1:1" ht="14.25" customHeight="1" x14ac:dyDescent="0.3">
      <c r="A769" s="12"/>
    </row>
    <row r="770" spans="1:1" ht="14.25" customHeight="1" x14ac:dyDescent="0.3">
      <c r="A770" s="12"/>
    </row>
    <row r="771" spans="1:1" ht="14.25" customHeight="1" x14ac:dyDescent="0.3">
      <c r="A771" s="12"/>
    </row>
    <row r="772" spans="1:1" ht="14.25" customHeight="1" x14ac:dyDescent="0.3">
      <c r="A772" s="12"/>
    </row>
    <row r="773" spans="1:1" ht="14.25" customHeight="1" x14ac:dyDescent="0.3">
      <c r="A773" s="12"/>
    </row>
    <row r="774" spans="1:1" ht="14.25" customHeight="1" x14ac:dyDescent="0.3">
      <c r="A774" s="12"/>
    </row>
    <row r="775" spans="1:1" ht="14.25" customHeight="1" x14ac:dyDescent="0.3">
      <c r="A775" s="12"/>
    </row>
    <row r="776" spans="1:1" ht="14.25" customHeight="1" x14ac:dyDescent="0.3">
      <c r="A776" s="12"/>
    </row>
    <row r="777" spans="1:1" ht="14.25" customHeight="1" x14ac:dyDescent="0.3">
      <c r="A777" s="12"/>
    </row>
    <row r="778" spans="1:1" ht="14.25" customHeight="1" x14ac:dyDescent="0.3">
      <c r="A778" s="12"/>
    </row>
    <row r="779" spans="1:1" ht="14.25" customHeight="1" x14ac:dyDescent="0.3">
      <c r="A779" s="12"/>
    </row>
    <row r="780" spans="1:1" ht="14.25" customHeight="1" x14ac:dyDescent="0.3">
      <c r="A780" s="12"/>
    </row>
    <row r="781" spans="1:1" ht="14.25" customHeight="1" x14ac:dyDescent="0.3">
      <c r="A781" s="12"/>
    </row>
    <row r="782" spans="1:1" ht="14.25" customHeight="1" x14ac:dyDescent="0.3">
      <c r="A782" s="12"/>
    </row>
    <row r="783" spans="1:1" ht="14.25" customHeight="1" x14ac:dyDescent="0.3">
      <c r="A783" s="12"/>
    </row>
    <row r="784" spans="1:1" ht="14.25" customHeight="1" x14ac:dyDescent="0.3">
      <c r="A784" s="12"/>
    </row>
    <row r="785" spans="1:1" ht="14.25" customHeight="1" x14ac:dyDescent="0.3">
      <c r="A785" s="12"/>
    </row>
    <row r="786" spans="1:1" ht="14.25" customHeight="1" x14ac:dyDescent="0.3">
      <c r="A786" s="12"/>
    </row>
    <row r="787" spans="1:1" ht="14.25" customHeight="1" x14ac:dyDescent="0.3">
      <c r="A787" s="12"/>
    </row>
    <row r="788" spans="1:1" ht="14.25" customHeight="1" x14ac:dyDescent="0.3">
      <c r="A788" s="12"/>
    </row>
    <row r="789" spans="1:1" ht="14.25" customHeight="1" x14ac:dyDescent="0.3">
      <c r="A789" s="12"/>
    </row>
    <row r="790" spans="1:1" ht="14.25" customHeight="1" x14ac:dyDescent="0.3">
      <c r="A790" s="12"/>
    </row>
    <row r="791" spans="1:1" ht="14.25" customHeight="1" x14ac:dyDescent="0.3">
      <c r="A791" s="12"/>
    </row>
    <row r="792" spans="1:1" ht="14.25" customHeight="1" x14ac:dyDescent="0.3">
      <c r="A792" s="12"/>
    </row>
    <row r="793" spans="1:1" ht="14.25" customHeight="1" x14ac:dyDescent="0.3">
      <c r="A793" s="12"/>
    </row>
    <row r="794" spans="1:1" ht="14.25" customHeight="1" x14ac:dyDescent="0.3">
      <c r="A794" s="12"/>
    </row>
    <row r="795" spans="1:1" ht="14.25" customHeight="1" x14ac:dyDescent="0.3">
      <c r="A795" s="12"/>
    </row>
    <row r="796" spans="1:1" ht="14.25" customHeight="1" x14ac:dyDescent="0.3">
      <c r="A796" s="12"/>
    </row>
    <row r="797" spans="1:1" ht="14.25" customHeight="1" x14ac:dyDescent="0.3">
      <c r="A797" s="12"/>
    </row>
    <row r="798" spans="1:1" ht="14.25" customHeight="1" x14ac:dyDescent="0.3">
      <c r="A798" s="12"/>
    </row>
    <row r="799" spans="1:1" ht="14.25" customHeight="1" x14ac:dyDescent="0.3">
      <c r="A799" s="12"/>
    </row>
    <row r="800" spans="1:1" ht="14.25" customHeight="1" x14ac:dyDescent="0.3">
      <c r="A800" s="12"/>
    </row>
    <row r="801" spans="1:1" ht="14.25" customHeight="1" x14ac:dyDescent="0.3">
      <c r="A801" s="12"/>
    </row>
    <row r="802" spans="1:1" ht="14.25" customHeight="1" x14ac:dyDescent="0.3">
      <c r="A802" s="12"/>
    </row>
    <row r="803" spans="1:1" ht="14.25" customHeight="1" x14ac:dyDescent="0.3">
      <c r="A803" s="12"/>
    </row>
    <row r="804" spans="1:1" ht="14.25" customHeight="1" x14ac:dyDescent="0.3">
      <c r="A804" s="12"/>
    </row>
    <row r="805" spans="1:1" ht="14.25" customHeight="1" x14ac:dyDescent="0.3">
      <c r="A805" s="12"/>
    </row>
    <row r="806" spans="1:1" ht="14.25" customHeight="1" x14ac:dyDescent="0.3">
      <c r="A806" s="12"/>
    </row>
    <row r="807" spans="1:1" ht="14.25" customHeight="1" x14ac:dyDescent="0.3">
      <c r="A807" s="12"/>
    </row>
    <row r="808" spans="1:1" ht="14.25" customHeight="1" x14ac:dyDescent="0.3">
      <c r="A808" s="12"/>
    </row>
    <row r="809" spans="1:1" ht="14.25" customHeight="1" x14ac:dyDescent="0.3">
      <c r="A809" s="12"/>
    </row>
    <row r="810" spans="1:1" ht="14.25" customHeight="1" x14ac:dyDescent="0.3">
      <c r="A810" s="12"/>
    </row>
    <row r="811" spans="1:1" ht="14.25" customHeight="1" x14ac:dyDescent="0.3">
      <c r="A811" s="12"/>
    </row>
    <row r="812" spans="1:1" ht="14.25" customHeight="1" x14ac:dyDescent="0.3">
      <c r="A812" s="12"/>
    </row>
    <row r="813" spans="1:1" ht="14.25" customHeight="1" x14ac:dyDescent="0.3">
      <c r="A813" s="12"/>
    </row>
    <row r="814" spans="1:1" ht="14.25" customHeight="1" x14ac:dyDescent="0.3">
      <c r="A814" s="12"/>
    </row>
    <row r="815" spans="1:1" ht="14.25" customHeight="1" x14ac:dyDescent="0.3">
      <c r="A815" s="12"/>
    </row>
    <row r="816" spans="1:1" ht="14.25" customHeight="1" x14ac:dyDescent="0.3">
      <c r="A816" s="12"/>
    </row>
    <row r="817" spans="1:1" ht="14.25" customHeight="1" x14ac:dyDescent="0.3">
      <c r="A817" s="12"/>
    </row>
    <row r="818" spans="1:1" ht="14.25" customHeight="1" x14ac:dyDescent="0.3">
      <c r="A818" s="12"/>
    </row>
    <row r="819" spans="1:1" ht="14.25" customHeight="1" x14ac:dyDescent="0.3">
      <c r="A819" s="12"/>
    </row>
    <row r="820" spans="1:1" ht="14.25" customHeight="1" x14ac:dyDescent="0.3">
      <c r="A820" s="12"/>
    </row>
    <row r="821" spans="1:1" ht="14.25" customHeight="1" x14ac:dyDescent="0.3">
      <c r="A821" s="12"/>
    </row>
    <row r="822" spans="1:1" ht="14.25" customHeight="1" x14ac:dyDescent="0.3">
      <c r="A822" s="12"/>
    </row>
    <row r="823" spans="1:1" ht="14.25" customHeight="1" x14ac:dyDescent="0.3">
      <c r="A823" s="12"/>
    </row>
    <row r="824" spans="1:1" ht="14.25" customHeight="1" x14ac:dyDescent="0.3">
      <c r="A824" s="12"/>
    </row>
    <row r="825" spans="1:1" ht="14.25" customHeight="1" x14ac:dyDescent="0.3">
      <c r="A825" s="12"/>
    </row>
    <row r="826" spans="1:1" ht="14.25" customHeight="1" x14ac:dyDescent="0.3">
      <c r="A826" s="12"/>
    </row>
    <row r="827" spans="1:1" ht="14.25" customHeight="1" x14ac:dyDescent="0.3">
      <c r="A827" s="12"/>
    </row>
    <row r="828" spans="1:1" ht="14.25" customHeight="1" x14ac:dyDescent="0.3">
      <c r="A828" s="12"/>
    </row>
    <row r="829" spans="1:1" ht="14.25" customHeight="1" x14ac:dyDescent="0.3">
      <c r="A829" s="12"/>
    </row>
    <row r="830" spans="1:1" ht="14.25" customHeight="1" x14ac:dyDescent="0.3">
      <c r="A830" s="12"/>
    </row>
    <row r="831" spans="1:1" ht="14.25" customHeight="1" x14ac:dyDescent="0.3">
      <c r="A831" s="12"/>
    </row>
    <row r="832" spans="1:1" ht="14.25" customHeight="1" x14ac:dyDescent="0.3">
      <c r="A832" s="12"/>
    </row>
    <row r="833" spans="1:1" ht="14.25" customHeight="1" x14ac:dyDescent="0.3">
      <c r="A833" s="12"/>
    </row>
    <row r="834" spans="1:1" ht="14.25" customHeight="1" x14ac:dyDescent="0.3">
      <c r="A834" s="12"/>
    </row>
    <row r="835" spans="1:1" ht="14.25" customHeight="1" x14ac:dyDescent="0.3">
      <c r="A835" s="12"/>
    </row>
    <row r="836" spans="1:1" ht="14.25" customHeight="1" x14ac:dyDescent="0.3">
      <c r="A836" s="12"/>
    </row>
    <row r="837" spans="1:1" ht="14.25" customHeight="1" x14ac:dyDescent="0.3">
      <c r="A837" s="12"/>
    </row>
    <row r="838" spans="1:1" ht="14.25" customHeight="1" x14ac:dyDescent="0.3">
      <c r="A838" s="12"/>
    </row>
    <row r="839" spans="1:1" ht="14.25" customHeight="1" x14ac:dyDescent="0.3">
      <c r="A839" s="12"/>
    </row>
    <row r="840" spans="1:1" ht="14.25" customHeight="1" x14ac:dyDescent="0.3">
      <c r="A840" s="12"/>
    </row>
    <row r="841" spans="1:1" ht="14.25" customHeight="1" x14ac:dyDescent="0.3">
      <c r="A841" s="12"/>
    </row>
    <row r="842" spans="1:1" ht="14.25" customHeight="1" x14ac:dyDescent="0.3">
      <c r="A842" s="12"/>
    </row>
    <row r="843" spans="1:1" ht="14.25" customHeight="1" x14ac:dyDescent="0.3">
      <c r="A843" s="12"/>
    </row>
    <row r="844" spans="1:1" ht="14.25" customHeight="1" x14ac:dyDescent="0.3">
      <c r="A844" s="12"/>
    </row>
    <row r="845" spans="1:1" ht="14.25" customHeight="1" x14ac:dyDescent="0.3">
      <c r="A845" s="12"/>
    </row>
    <row r="846" spans="1:1" ht="14.25" customHeight="1" x14ac:dyDescent="0.3">
      <c r="A846" s="12"/>
    </row>
    <row r="847" spans="1:1" ht="14.25" customHeight="1" x14ac:dyDescent="0.3">
      <c r="A847" s="12"/>
    </row>
    <row r="848" spans="1:1" ht="14.25" customHeight="1" x14ac:dyDescent="0.3">
      <c r="A848" s="12"/>
    </row>
    <row r="849" spans="1:1" ht="14.25" customHeight="1" x14ac:dyDescent="0.3">
      <c r="A849" s="12"/>
    </row>
    <row r="850" spans="1:1" ht="14.25" customHeight="1" x14ac:dyDescent="0.3">
      <c r="A850" s="12"/>
    </row>
    <row r="851" spans="1:1" ht="14.25" customHeight="1" x14ac:dyDescent="0.3">
      <c r="A851" s="12"/>
    </row>
    <row r="852" spans="1:1" ht="14.25" customHeight="1" x14ac:dyDescent="0.3">
      <c r="A852" s="12"/>
    </row>
    <row r="853" spans="1:1" ht="14.25" customHeight="1" x14ac:dyDescent="0.3">
      <c r="A853" s="12"/>
    </row>
    <row r="854" spans="1:1" ht="14.25" customHeight="1" x14ac:dyDescent="0.3">
      <c r="A854" s="12"/>
    </row>
    <row r="855" spans="1:1" ht="14.25" customHeight="1" x14ac:dyDescent="0.3">
      <c r="A855" s="12"/>
    </row>
    <row r="856" spans="1:1" ht="14.25" customHeight="1" x14ac:dyDescent="0.3">
      <c r="A856" s="12"/>
    </row>
    <row r="857" spans="1:1" ht="14.25" customHeight="1" x14ac:dyDescent="0.3">
      <c r="A857" s="12"/>
    </row>
    <row r="858" spans="1:1" ht="14.25" customHeight="1" x14ac:dyDescent="0.3">
      <c r="A858" s="12"/>
    </row>
    <row r="859" spans="1:1" ht="14.25" customHeight="1" x14ac:dyDescent="0.3">
      <c r="A859" s="12"/>
    </row>
    <row r="860" spans="1:1" ht="14.25" customHeight="1" x14ac:dyDescent="0.3">
      <c r="A860" s="12"/>
    </row>
    <row r="861" spans="1:1" ht="14.25" customHeight="1" x14ac:dyDescent="0.3">
      <c r="A861" s="12"/>
    </row>
    <row r="862" spans="1:1" ht="14.25" customHeight="1" x14ac:dyDescent="0.3">
      <c r="A862" s="12"/>
    </row>
    <row r="863" spans="1:1" ht="14.25" customHeight="1" x14ac:dyDescent="0.3">
      <c r="A863" s="12"/>
    </row>
    <row r="864" spans="1:1" ht="14.25" customHeight="1" x14ac:dyDescent="0.3">
      <c r="A864" s="12"/>
    </row>
    <row r="865" spans="1:1" ht="14.25" customHeight="1" x14ac:dyDescent="0.3">
      <c r="A865" s="12"/>
    </row>
    <row r="866" spans="1:1" ht="14.25" customHeight="1" x14ac:dyDescent="0.3">
      <c r="A866" s="12"/>
    </row>
    <row r="867" spans="1:1" ht="14.25" customHeight="1" x14ac:dyDescent="0.3">
      <c r="A867" s="12"/>
    </row>
    <row r="868" spans="1:1" ht="14.25" customHeight="1" x14ac:dyDescent="0.3">
      <c r="A868" s="12"/>
    </row>
    <row r="869" spans="1:1" ht="14.25" customHeight="1" x14ac:dyDescent="0.3">
      <c r="A869" s="12"/>
    </row>
    <row r="870" spans="1:1" ht="14.25" customHeight="1" x14ac:dyDescent="0.3">
      <c r="A870" s="12"/>
    </row>
    <row r="871" spans="1:1" ht="14.25" customHeight="1" x14ac:dyDescent="0.3">
      <c r="A871" s="12"/>
    </row>
    <row r="872" spans="1:1" ht="14.25" customHeight="1" x14ac:dyDescent="0.3">
      <c r="A872" s="12"/>
    </row>
    <row r="873" spans="1:1" ht="14.25" customHeight="1" x14ac:dyDescent="0.3">
      <c r="A873" s="12"/>
    </row>
    <row r="874" spans="1:1" ht="14.25" customHeight="1" x14ac:dyDescent="0.3">
      <c r="A874" s="12"/>
    </row>
    <row r="875" spans="1:1" ht="14.25" customHeight="1" x14ac:dyDescent="0.3">
      <c r="A875" s="12"/>
    </row>
    <row r="876" spans="1:1" ht="14.25" customHeight="1" x14ac:dyDescent="0.3">
      <c r="A876" s="12"/>
    </row>
    <row r="877" spans="1:1" ht="14.25" customHeight="1" x14ac:dyDescent="0.3">
      <c r="A877" s="12"/>
    </row>
    <row r="878" spans="1:1" ht="14.25" customHeight="1" x14ac:dyDescent="0.3">
      <c r="A878" s="12"/>
    </row>
    <row r="879" spans="1:1" ht="14.25" customHeight="1" x14ac:dyDescent="0.3">
      <c r="A879" s="12"/>
    </row>
    <row r="880" spans="1:1" ht="14.25" customHeight="1" x14ac:dyDescent="0.3">
      <c r="A880" s="12"/>
    </row>
    <row r="881" spans="1:1" ht="14.25" customHeight="1" x14ac:dyDescent="0.3">
      <c r="A881" s="12"/>
    </row>
    <row r="882" spans="1:1" ht="14.25" customHeight="1" x14ac:dyDescent="0.3">
      <c r="A882" s="12"/>
    </row>
    <row r="883" spans="1:1" ht="14.25" customHeight="1" x14ac:dyDescent="0.3">
      <c r="A883" s="12"/>
    </row>
    <row r="884" spans="1:1" ht="14.25" customHeight="1" x14ac:dyDescent="0.3">
      <c r="A884" s="12"/>
    </row>
    <row r="885" spans="1:1" ht="14.25" customHeight="1" x14ac:dyDescent="0.3">
      <c r="A885" s="12"/>
    </row>
    <row r="886" spans="1:1" ht="14.25" customHeight="1" x14ac:dyDescent="0.3">
      <c r="A886" s="12"/>
    </row>
    <row r="887" spans="1:1" ht="14.25" customHeight="1" x14ac:dyDescent="0.3">
      <c r="A887" s="12"/>
    </row>
    <row r="888" spans="1:1" ht="14.25" customHeight="1" x14ac:dyDescent="0.3">
      <c r="A888" s="12"/>
    </row>
    <row r="889" spans="1:1" ht="14.25" customHeight="1" x14ac:dyDescent="0.3">
      <c r="A889" s="12"/>
    </row>
    <row r="890" spans="1:1" ht="14.25" customHeight="1" x14ac:dyDescent="0.3">
      <c r="A890" s="12"/>
    </row>
    <row r="891" spans="1:1" ht="14.25" customHeight="1" x14ac:dyDescent="0.3">
      <c r="A891" s="12"/>
    </row>
    <row r="892" spans="1:1" ht="14.25" customHeight="1" x14ac:dyDescent="0.3">
      <c r="A892" s="12"/>
    </row>
    <row r="893" spans="1:1" ht="14.25" customHeight="1" x14ac:dyDescent="0.3">
      <c r="A893" s="12"/>
    </row>
    <row r="894" spans="1:1" ht="14.25" customHeight="1" x14ac:dyDescent="0.3">
      <c r="A894" s="12"/>
    </row>
    <row r="895" spans="1:1" ht="14.25" customHeight="1" x14ac:dyDescent="0.3">
      <c r="A895" s="12"/>
    </row>
    <row r="896" spans="1:1" ht="14.25" customHeight="1" x14ac:dyDescent="0.3">
      <c r="A896" s="12"/>
    </row>
    <row r="897" spans="1:1" ht="14.25" customHeight="1" x14ac:dyDescent="0.3">
      <c r="A897" s="12"/>
    </row>
    <row r="898" spans="1:1" ht="14.25" customHeight="1" x14ac:dyDescent="0.3">
      <c r="A898" s="12"/>
    </row>
    <row r="899" spans="1:1" ht="14.25" customHeight="1" x14ac:dyDescent="0.3">
      <c r="A899" s="12"/>
    </row>
    <row r="900" spans="1:1" ht="14.25" customHeight="1" x14ac:dyDescent="0.3">
      <c r="A900" s="12"/>
    </row>
    <row r="901" spans="1:1" ht="14.25" customHeight="1" x14ac:dyDescent="0.3">
      <c r="A901" s="12"/>
    </row>
    <row r="902" spans="1:1" ht="14.25" customHeight="1" x14ac:dyDescent="0.3">
      <c r="A902" s="12"/>
    </row>
    <row r="903" spans="1:1" ht="14.25" customHeight="1" x14ac:dyDescent="0.3">
      <c r="A903" s="12"/>
    </row>
    <row r="904" spans="1:1" ht="14.25" customHeight="1" x14ac:dyDescent="0.3">
      <c r="A904" s="12"/>
    </row>
    <row r="905" spans="1:1" ht="14.25" customHeight="1" x14ac:dyDescent="0.3">
      <c r="A905" s="12"/>
    </row>
    <row r="906" spans="1:1" ht="14.25" customHeight="1" x14ac:dyDescent="0.3">
      <c r="A906" s="12"/>
    </row>
    <row r="907" spans="1:1" ht="14.25" customHeight="1" x14ac:dyDescent="0.3">
      <c r="A907" s="12"/>
    </row>
    <row r="908" spans="1:1" ht="14.25" customHeight="1" x14ac:dyDescent="0.3">
      <c r="A908" s="12"/>
    </row>
    <row r="909" spans="1:1" ht="14.25" customHeight="1" x14ac:dyDescent="0.3">
      <c r="A909" s="12"/>
    </row>
    <row r="910" spans="1:1" ht="14.25" customHeight="1" x14ac:dyDescent="0.3">
      <c r="A910" s="12"/>
    </row>
    <row r="911" spans="1:1" ht="14.25" customHeight="1" x14ac:dyDescent="0.3">
      <c r="A911" s="12"/>
    </row>
    <row r="912" spans="1:1" ht="14.25" customHeight="1" x14ac:dyDescent="0.3">
      <c r="A912" s="12"/>
    </row>
    <row r="913" spans="1:1" ht="14.25" customHeight="1" x14ac:dyDescent="0.3">
      <c r="A913" s="12"/>
    </row>
    <row r="914" spans="1:1" ht="14.25" customHeight="1" x14ac:dyDescent="0.3">
      <c r="A914" s="12"/>
    </row>
    <row r="915" spans="1:1" ht="14.25" customHeight="1" x14ac:dyDescent="0.3">
      <c r="A915" s="12"/>
    </row>
    <row r="916" spans="1:1" ht="14.25" customHeight="1" x14ac:dyDescent="0.3">
      <c r="A916" s="12"/>
    </row>
    <row r="917" spans="1:1" ht="14.25" customHeight="1" x14ac:dyDescent="0.3">
      <c r="A917" s="12"/>
    </row>
    <row r="918" spans="1:1" ht="14.25" customHeight="1" x14ac:dyDescent="0.3">
      <c r="A918" s="12"/>
    </row>
    <row r="919" spans="1:1" ht="14.25" customHeight="1" x14ac:dyDescent="0.3">
      <c r="A919" s="12"/>
    </row>
    <row r="920" spans="1:1" ht="14.25" customHeight="1" x14ac:dyDescent="0.3">
      <c r="A920" s="12"/>
    </row>
    <row r="921" spans="1:1" ht="14.25" customHeight="1" x14ac:dyDescent="0.3">
      <c r="A921" s="12"/>
    </row>
    <row r="922" spans="1:1" ht="14.25" customHeight="1" x14ac:dyDescent="0.3">
      <c r="A922" s="12"/>
    </row>
    <row r="923" spans="1:1" ht="14.25" customHeight="1" x14ac:dyDescent="0.3">
      <c r="A923" s="12"/>
    </row>
    <row r="924" spans="1:1" ht="14.25" customHeight="1" x14ac:dyDescent="0.3">
      <c r="A924" s="12"/>
    </row>
    <row r="925" spans="1:1" ht="14.25" customHeight="1" x14ac:dyDescent="0.3">
      <c r="A925" s="12"/>
    </row>
    <row r="926" spans="1:1" ht="14.25" customHeight="1" x14ac:dyDescent="0.3">
      <c r="A926" s="12"/>
    </row>
    <row r="927" spans="1:1" ht="14.25" customHeight="1" x14ac:dyDescent="0.3">
      <c r="A927" s="12"/>
    </row>
    <row r="928" spans="1:1" ht="14.25" customHeight="1" x14ac:dyDescent="0.3">
      <c r="A928" s="12"/>
    </row>
    <row r="929" spans="1:1" ht="14.25" customHeight="1" x14ac:dyDescent="0.3">
      <c r="A929" s="12"/>
    </row>
    <row r="930" spans="1:1" ht="14.25" customHeight="1" x14ac:dyDescent="0.3">
      <c r="A930" s="12"/>
    </row>
    <row r="931" spans="1:1" ht="14.25" customHeight="1" x14ac:dyDescent="0.3">
      <c r="A931" s="12"/>
    </row>
    <row r="932" spans="1:1" ht="14.25" customHeight="1" x14ac:dyDescent="0.3">
      <c r="A932" s="12"/>
    </row>
    <row r="933" spans="1:1" ht="14.25" customHeight="1" x14ac:dyDescent="0.3">
      <c r="A933" s="12"/>
    </row>
    <row r="934" spans="1:1" ht="14.25" customHeight="1" x14ac:dyDescent="0.3">
      <c r="A934" s="12"/>
    </row>
    <row r="935" spans="1:1" ht="14.25" customHeight="1" x14ac:dyDescent="0.3">
      <c r="A935" s="12"/>
    </row>
    <row r="936" spans="1:1" ht="14.25" customHeight="1" x14ac:dyDescent="0.3">
      <c r="A936" s="12"/>
    </row>
    <row r="937" spans="1:1" ht="14.25" customHeight="1" x14ac:dyDescent="0.3">
      <c r="A937" s="12"/>
    </row>
    <row r="938" spans="1:1" ht="14.25" customHeight="1" x14ac:dyDescent="0.3">
      <c r="A938" s="12"/>
    </row>
    <row r="939" spans="1:1" ht="14.25" customHeight="1" x14ac:dyDescent="0.3">
      <c r="A939" s="12"/>
    </row>
    <row r="940" spans="1:1" ht="14.25" customHeight="1" x14ac:dyDescent="0.3">
      <c r="A940" s="12"/>
    </row>
    <row r="941" spans="1:1" ht="14.25" customHeight="1" x14ac:dyDescent="0.3">
      <c r="A941" s="12"/>
    </row>
    <row r="942" spans="1:1" ht="14.25" customHeight="1" x14ac:dyDescent="0.3">
      <c r="A942" s="12"/>
    </row>
    <row r="943" spans="1:1" ht="14.25" customHeight="1" x14ac:dyDescent="0.3">
      <c r="A943" s="12"/>
    </row>
    <row r="944" spans="1:1" ht="14.25" customHeight="1" x14ac:dyDescent="0.3">
      <c r="A944" s="12"/>
    </row>
    <row r="945" spans="1:1" ht="14.25" customHeight="1" x14ac:dyDescent="0.3">
      <c r="A945" s="12"/>
    </row>
    <row r="946" spans="1:1" ht="14.25" customHeight="1" x14ac:dyDescent="0.3">
      <c r="A946" s="12"/>
    </row>
    <row r="947" spans="1:1" ht="14.25" customHeight="1" x14ac:dyDescent="0.3">
      <c r="A947" s="12"/>
    </row>
    <row r="948" spans="1:1" ht="14.25" customHeight="1" x14ac:dyDescent="0.3">
      <c r="A948" s="12"/>
    </row>
    <row r="949" spans="1:1" ht="14.25" customHeight="1" x14ac:dyDescent="0.3">
      <c r="A949" s="12"/>
    </row>
    <row r="950" spans="1:1" ht="14.25" customHeight="1" x14ac:dyDescent="0.3">
      <c r="A950" s="12"/>
    </row>
    <row r="951" spans="1:1" ht="14.25" customHeight="1" x14ac:dyDescent="0.3">
      <c r="A951" s="12"/>
    </row>
    <row r="952" spans="1:1" ht="14.25" customHeight="1" x14ac:dyDescent="0.3">
      <c r="A952" s="12"/>
    </row>
    <row r="953" spans="1:1" ht="14.25" customHeight="1" x14ac:dyDescent="0.3">
      <c r="A953" s="12"/>
    </row>
    <row r="954" spans="1:1" ht="14.25" customHeight="1" x14ac:dyDescent="0.3">
      <c r="A954" s="12"/>
    </row>
    <row r="955" spans="1:1" ht="14.25" customHeight="1" x14ac:dyDescent="0.3">
      <c r="A955" s="12"/>
    </row>
    <row r="956" spans="1:1" ht="14.25" customHeight="1" x14ac:dyDescent="0.3">
      <c r="A956" s="12"/>
    </row>
    <row r="957" spans="1:1" ht="14.25" customHeight="1" x14ac:dyDescent="0.3">
      <c r="A957" s="12"/>
    </row>
    <row r="958" spans="1:1" ht="14.25" customHeight="1" x14ac:dyDescent="0.3">
      <c r="A958" s="12"/>
    </row>
    <row r="959" spans="1:1" ht="14.25" customHeight="1" x14ac:dyDescent="0.3">
      <c r="A959" s="12"/>
    </row>
    <row r="960" spans="1:1" ht="14.25" customHeight="1" x14ac:dyDescent="0.3">
      <c r="A960" s="12"/>
    </row>
    <row r="961" spans="1:1" ht="14.25" customHeight="1" x14ac:dyDescent="0.3">
      <c r="A961" s="12"/>
    </row>
    <row r="962" spans="1:1" ht="14.25" customHeight="1" x14ac:dyDescent="0.3">
      <c r="A962" s="12"/>
    </row>
    <row r="963" spans="1:1" ht="14.25" customHeight="1" x14ac:dyDescent="0.3">
      <c r="A963" s="12"/>
    </row>
    <row r="964" spans="1:1" ht="14.25" customHeight="1" x14ac:dyDescent="0.3">
      <c r="A964" s="12"/>
    </row>
    <row r="965" spans="1:1" ht="14.25" customHeight="1" x14ac:dyDescent="0.3">
      <c r="A965" s="12"/>
    </row>
    <row r="966" spans="1:1" ht="14.25" customHeight="1" x14ac:dyDescent="0.3">
      <c r="A966" s="12"/>
    </row>
    <row r="967" spans="1:1" ht="14.25" customHeight="1" x14ac:dyDescent="0.3">
      <c r="A967" s="12"/>
    </row>
    <row r="968" spans="1:1" ht="14.25" customHeight="1" x14ac:dyDescent="0.3">
      <c r="A968" s="12"/>
    </row>
    <row r="969" spans="1:1" ht="14.25" customHeight="1" x14ac:dyDescent="0.3">
      <c r="A969" s="12"/>
    </row>
    <row r="970" spans="1:1" ht="14.25" customHeight="1" x14ac:dyDescent="0.3">
      <c r="A970" s="12"/>
    </row>
    <row r="971" spans="1:1" ht="14.25" customHeight="1" x14ac:dyDescent="0.3">
      <c r="A971" s="12"/>
    </row>
    <row r="972" spans="1:1" ht="14.25" customHeight="1" x14ac:dyDescent="0.3">
      <c r="A972" s="12"/>
    </row>
    <row r="973" spans="1:1" ht="14.25" customHeight="1" x14ac:dyDescent="0.3">
      <c r="A973" s="12"/>
    </row>
    <row r="974" spans="1:1" ht="14.25" customHeight="1" x14ac:dyDescent="0.3">
      <c r="A974" s="12"/>
    </row>
    <row r="975" spans="1:1" ht="14.25" customHeight="1" x14ac:dyDescent="0.3">
      <c r="A975" s="12"/>
    </row>
    <row r="976" spans="1:1" ht="14.25" customHeight="1" x14ac:dyDescent="0.3">
      <c r="A976" s="12"/>
    </row>
    <row r="977" spans="1:1" ht="14.25" customHeight="1" x14ac:dyDescent="0.3">
      <c r="A977" s="12"/>
    </row>
    <row r="978" spans="1:1" ht="14.25" customHeight="1" x14ac:dyDescent="0.3">
      <c r="A978" s="12"/>
    </row>
    <row r="979" spans="1:1" ht="14.25" customHeight="1" x14ac:dyDescent="0.3">
      <c r="A979" s="12"/>
    </row>
    <row r="980" spans="1:1" ht="14.25" customHeight="1" x14ac:dyDescent="0.3">
      <c r="A980" s="12"/>
    </row>
    <row r="981" spans="1:1" ht="14.25" customHeight="1" x14ac:dyDescent="0.3">
      <c r="A981" s="12"/>
    </row>
    <row r="982" spans="1:1" ht="14.25" customHeight="1" x14ac:dyDescent="0.3">
      <c r="A982" s="12"/>
    </row>
    <row r="983" spans="1:1" ht="14.25" customHeight="1" x14ac:dyDescent="0.3">
      <c r="A983" s="12"/>
    </row>
    <row r="984" spans="1:1" ht="14.25" customHeight="1" x14ac:dyDescent="0.3">
      <c r="A984" s="12"/>
    </row>
    <row r="985" spans="1:1" ht="14.25" customHeight="1" x14ac:dyDescent="0.3">
      <c r="A985" s="12"/>
    </row>
    <row r="986" spans="1:1" ht="14.25" customHeight="1" x14ac:dyDescent="0.3">
      <c r="A986" s="12"/>
    </row>
    <row r="987" spans="1:1" ht="14.25" customHeight="1" x14ac:dyDescent="0.3">
      <c r="A987" s="12"/>
    </row>
    <row r="988" spans="1:1" ht="14.25" customHeight="1" x14ac:dyDescent="0.3">
      <c r="A988" s="12"/>
    </row>
    <row r="989" spans="1:1" ht="14.25" customHeight="1" x14ac:dyDescent="0.3">
      <c r="A989" s="12"/>
    </row>
    <row r="990" spans="1:1" ht="14.25" customHeight="1" x14ac:dyDescent="0.3">
      <c r="A990" s="12"/>
    </row>
    <row r="991" spans="1:1" ht="14.25" customHeight="1" x14ac:dyDescent="0.3">
      <c r="A991" s="12"/>
    </row>
    <row r="992" spans="1:1" ht="14.25" customHeight="1" x14ac:dyDescent="0.3">
      <c r="A992" s="12"/>
    </row>
    <row r="993" spans="1:1" ht="14.25" customHeight="1" x14ac:dyDescent="0.3">
      <c r="A993" s="12"/>
    </row>
    <row r="994" spans="1:1" ht="14.25" customHeight="1" x14ac:dyDescent="0.3">
      <c r="A994" s="12"/>
    </row>
    <row r="995" spans="1:1" ht="14.25" customHeight="1" x14ac:dyDescent="0.3">
      <c r="A995" s="12"/>
    </row>
    <row r="996" spans="1:1" ht="14.25" customHeight="1" x14ac:dyDescent="0.3">
      <c r="A996" s="12"/>
    </row>
    <row r="997" spans="1:1" ht="14.25" customHeight="1" x14ac:dyDescent="0.3">
      <c r="A997" s="12"/>
    </row>
    <row r="998" spans="1:1" ht="14.25" customHeight="1" x14ac:dyDescent="0.3">
      <c r="A998" s="12"/>
    </row>
    <row r="999" spans="1:1" ht="14.25" customHeight="1" x14ac:dyDescent="0.3">
      <c r="A999" s="12"/>
    </row>
    <row r="1000" spans="1:1" ht="14.25" customHeight="1" x14ac:dyDescent="0.3">
      <c r="A1000" s="12"/>
    </row>
  </sheetData>
  <mergeCells count="2">
    <mergeCell ref="B2:C2"/>
    <mergeCell ref="E2:F2"/>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B6279-A2CA-457A-889C-AF974474C132}">
  <ds:schemaRefs>
    <ds:schemaRef ds:uri="http://schemas.microsoft.com/office/2006/metadata/properties"/>
    <ds:schemaRef ds:uri="a73d4695-d219-4a5e-88c5-c92faa0f5b0b"/>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purl.org/dc/dcmitype/"/>
    <ds:schemaRef ds:uri="http://www.w3.org/XML/1998/namespace"/>
    <ds:schemaRef ds:uri="http://purl.org/dc/terms/"/>
  </ds:schemaRefs>
</ds:datastoreItem>
</file>

<file path=customXml/itemProps3.xml><?xml version="1.0" encoding="utf-8"?>
<ds:datastoreItem xmlns:ds="http://schemas.openxmlformats.org/officeDocument/2006/customXml" ds:itemID="{7653B62B-EB76-4755-ACB4-CCA01354AC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2025-02-16T03:55:09Z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