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<sst xmlns="http://schemas.openxmlformats.org/spreadsheetml/2006/main" count="18" uniqueCount="18">
  <si>
    <t>서울</t>
  </si>
  <si>
    <t>경기</t>
  </si>
  <si>
    <t>인천</t>
  </si>
  <si>
    <t>강원</t>
  </si>
  <si>
    <t>충북</t>
  </si>
  <si>
    <t>충남</t>
  </si>
  <si>
    <t>세종</t>
  </si>
  <si>
    <t>대전</t>
  </si>
  <si>
    <t>경북</t>
  </si>
  <si>
    <t>경남</t>
  </si>
  <si>
    <t>대구</t>
  </si>
  <si>
    <t>전북</t>
  </si>
  <si>
    <t>전남</t>
  </si>
  <si>
    <t>광주</t>
  </si>
  <si>
    <t>부산</t>
  </si>
  <si>
    <t>울산</t>
  </si>
  <si>
    <t>제주</t>
  </si>
  <si>
    <t>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</si>
</sst>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m&quot;월 &quot;d&quot;일&quot;"/>
  </numFmts>
  <fonts count="7">
    <font>
      <sz val="10.0"/>
      <color rgb="FF000000"/>
      <name val="Arial"/>
    </font>
    <font>
      <sz val="11.0"/>
      <color theme="1"/>
      <name val="Arial"/>
    </font>
    <font>
      <b/>
      <sz val="12.0"/>
      <color rgb="FF000000"/>
      <name val="Arial"/>
    </font>
    <font>
      <sz val="11.0"/>
      <color rgb="FF000000"/>
      <name val="Arial"/>
    </font>
    <font>
      <color theme="1"/>
      <name val="Arial"/>
    </font>
    <font>
      <sz val="12.0"/>
      <color rgb="FF000000"/>
      <name val="Arial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2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2" xfId="0" applyAlignment="1" applyFont="1" applyNumberFormat="1">
      <alignment horizontal="center" shrinkToFit="0" wrapText="1"/>
    </xf>
    <xf borderId="0" fillId="0" fontId="1" numFmtId="2" xfId="0" applyAlignment="1" applyFont="1" applyNumberFormat="1">
      <alignment horizontal="right"/>
    </xf>
    <xf borderId="0" fillId="2" fontId="2" numFmtId="0" xfId="0" applyAlignment="1" applyFill="1" applyFont="1">
      <alignment horizontal="center" shrinkToFit="0" wrapText="1"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right" readingOrder="0"/>
    </xf>
    <xf borderId="0" fillId="0" fontId="4" numFmtId="2" xfId="0" applyFont="1" applyNumberFormat="1"/>
    <xf borderId="0" fillId="0" fontId="5" numFmtId="2" xfId="0" applyAlignment="1" applyFont="1" applyNumberFormat="1">
      <alignment horizontal="center" shrinkToFit="0" wrapText="1"/>
    </xf>
    <xf borderId="0" fillId="0" fontId="1" numFmtId="2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43978.0</v>
      </c>
      <c r="C1" s="2">
        <v>43979.0</v>
      </c>
      <c r="D1" s="2">
        <v>43980.0</v>
      </c>
      <c r="E1" s="2">
        <v>43983.0</v>
      </c>
      <c r="F1" s="2">
        <v>43984.0</v>
      </c>
      <c r="G1" s="2">
        <v>43985.0</v>
      </c>
      <c r="H1" s="2">
        <v>43986.0</v>
      </c>
      <c r="I1" s="2">
        <v>43990.0</v>
      </c>
      <c r="J1" s="2">
        <v>43991.0</v>
      </c>
      <c r="K1" s="2">
        <v>43992.0</v>
      </c>
      <c r="L1" s="2">
        <v>43993.0</v>
      </c>
      <c r="M1" s="2">
        <v>43994.0</v>
      </c>
      <c r="N1" s="2">
        <v>43998.0</v>
      </c>
      <c r="O1" s="2">
        <v>43999.0</v>
      </c>
      <c r="P1" s="2">
        <v>44000.0</v>
      </c>
      <c r="Q1" s="2">
        <v>44001.0</v>
      </c>
      <c r="R1" s="2">
        <v>44004.0</v>
      </c>
      <c r="S1" s="2">
        <v>44005.0</v>
      </c>
      <c r="T1" s="2">
        <v>44006.0</v>
      </c>
      <c r="U1" s="2">
        <v>44007.0</v>
      </c>
      <c r="V1" s="2">
        <v>44011.0</v>
      </c>
      <c r="W1" s="2">
        <v>44012.0</v>
      </c>
      <c r="X1" s="2">
        <v>44013.0</v>
      </c>
      <c r="Y1" s="2">
        <v>44014.0</v>
      </c>
      <c r="Z1" s="2">
        <v>44015.0</v>
      </c>
      <c r="AA1" s="2">
        <v>44018.0</v>
      </c>
      <c r="AB1" s="2">
        <v>44019.0</v>
      </c>
      <c r="AC1" s="2">
        <v>44020.0</v>
      </c>
      <c r="AD1" s="2">
        <v>44021.0</v>
      </c>
      <c r="AE1" s="2">
        <v>44022.0</v>
      </c>
      <c r="AF1" s="2">
        <v>44025.0</v>
      </c>
      <c r="AG1" s="2">
        <v>44026.0</v>
      </c>
      <c r="AH1" s="2">
        <v>44027.0</v>
      </c>
      <c r="AI1" s="2">
        <v>44028.0</v>
      </c>
      <c r="AJ1" s="2">
        <v>44029.0</v>
      </c>
      <c r="AK1" s="3">
        <v>44032.0</v>
      </c>
      <c r="AL1" s="3">
        <v>44033.0</v>
      </c>
    </row>
    <row r="2">
      <c r="A2" s="4" t="s">
        <v>0</v>
      </c>
      <c r="B2" s="5">
        <v>111.0</v>
      </c>
      <c r="C2" s="5">
        <v>117.0</v>
      </c>
      <c r="D2" s="6">
        <v>121.0</v>
      </c>
      <c r="E2" s="6">
        <v>102.0</v>
      </c>
      <c r="F2" s="6">
        <v>27.0</v>
      </c>
      <c r="G2" s="6">
        <v>12.0</v>
      </c>
      <c r="H2" s="6">
        <v>6.0</v>
      </c>
      <c r="I2" s="6">
        <v>16.0</v>
      </c>
      <c r="J2" s="6">
        <v>10.0</v>
      </c>
      <c r="K2" s="6">
        <v>6.0</v>
      </c>
      <c r="L2" s="6">
        <v>3.0</v>
      </c>
      <c r="M2" s="6">
        <v>3.0</v>
      </c>
      <c r="N2" s="6">
        <v>1.0</v>
      </c>
      <c r="O2" s="6">
        <v>1.0</v>
      </c>
      <c r="P2" s="6">
        <v>2.0</v>
      </c>
      <c r="Q2" s="6">
        <v>2.0</v>
      </c>
      <c r="R2" s="6">
        <v>2.0</v>
      </c>
      <c r="S2" s="6">
        <v>2.0</v>
      </c>
      <c r="T2" s="6">
        <v>2.0</v>
      </c>
      <c r="U2" s="6">
        <v>2.0</v>
      </c>
      <c r="V2" s="6">
        <v>2.0</v>
      </c>
      <c r="W2" s="6">
        <v>2.0</v>
      </c>
      <c r="X2" s="6">
        <v>3.0</v>
      </c>
      <c r="Y2" s="6">
        <v>3.0</v>
      </c>
      <c r="Z2" s="6">
        <v>3.0</v>
      </c>
      <c r="AA2" s="6">
        <v>2.0</v>
      </c>
      <c r="AB2" s="6">
        <v>1.0</v>
      </c>
      <c r="AC2" s="6">
        <v>3.0</v>
      </c>
      <c r="AD2" s="6">
        <v>3.0</v>
      </c>
      <c r="AE2" s="6">
        <v>3.0</v>
      </c>
      <c r="AF2" s="6">
        <v>2.0</v>
      </c>
      <c r="AG2" s="6">
        <v>2.0</v>
      </c>
      <c r="AH2" s="6">
        <v>1.0</v>
      </c>
      <c r="AI2" s="7">
        <v>4.0</v>
      </c>
      <c r="AJ2" s="7">
        <v>5.0</v>
      </c>
      <c r="AK2" s="7">
        <v>4.0</v>
      </c>
      <c r="AL2" s="7">
        <v>5.0</v>
      </c>
    </row>
    <row r="3">
      <c r="A3" s="4"/>
      <c r="B3" s="8">
        <f t="shared" ref="B3:AL3" si="1">B2/2143*100</f>
        <v>5.17965469</v>
      </c>
      <c r="C3" s="8">
        <f t="shared" si="1"/>
        <v>5.459636024</v>
      </c>
      <c r="D3" s="8">
        <f t="shared" si="1"/>
        <v>5.646290247</v>
      </c>
      <c r="E3" s="8">
        <f t="shared" si="1"/>
        <v>4.759682688</v>
      </c>
      <c r="F3" s="8">
        <f t="shared" si="1"/>
        <v>1.259916006</v>
      </c>
      <c r="G3" s="8">
        <f t="shared" si="1"/>
        <v>0.5599626692</v>
      </c>
      <c r="H3" s="8">
        <f t="shared" si="1"/>
        <v>0.2799813346</v>
      </c>
      <c r="I3" s="8">
        <f t="shared" si="1"/>
        <v>0.7466168922</v>
      </c>
      <c r="J3" s="8">
        <f t="shared" si="1"/>
        <v>0.4666355576</v>
      </c>
      <c r="K3" s="8">
        <f t="shared" si="1"/>
        <v>0.2799813346</v>
      </c>
      <c r="L3" s="8">
        <f t="shared" si="1"/>
        <v>0.1399906673</v>
      </c>
      <c r="M3" s="8">
        <f t="shared" si="1"/>
        <v>0.1399906673</v>
      </c>
      <c r="N3" s="8">
        <f t="shared" si="1"/>
        <v>0.04666355576</v>
      </c>
      <c r="O3" s="8">
        <f t="shared" si="1"/>
        <v>0.04666355576</v>
      </c>
      <c r="P3" s="8">
        <f t="shared" si="1"/>
        <v>0.09332711153</v>
      </c>
      <c r="Q3" s="8">
        <f t="shared" si="1"/>
        <v>0.09332711153</v>
      </c>
      <c r="R3" s="8">
        <f t="shared" si="1"/>
        <v>0.09332711153</v>
      </c>
      <c r="S3" s="8">
        <f t="shared" si="1"/>
        <v>0.09332711153</v>
      </c>
      <c r="T3" s="8">
        <f t="shared" si="1"/>
        <v>0.09332711153</v>
      </c>
      <c r="U3" s="8">
        <f t="shared" si="1"/>
        <v>0.09332711153</v>
      </c>
      <c r="V3" s="8">
        <f t="shared" si="1"/>
        <v>0.09332711153</v>
      </c>
      <c r="W3" s="8">
        <f t="shared" si="1"/>
        <v>0.09332711153</v>
      </c>
      <c r="X3" s="8">
        <f t="shared" si="1"/>
        <v>0.1399906673</v>
      </c>
      <c r="Y3" s="8">
        <f t="shared" si="1"/>
        <v>0.1399906673</v>
      </c>
      <c r="Z3" s="8">
        <f t="shared" si="1"/>
        <v>0.1399906673</v>
      </c>
      <c r="AA3" s="8">
        <f t="shared" si="1"/>
        <v>0.09332711153</v>
      </c>
      <c r="AB3" s="8">
        <f t="shared" si="1"/>
        <v>0.04666355576</v>
      </c>
      <c r="AC3" s="8">
        <f t="shared" si="1"/>
        <v>0.1399906673</v>
      </c>
      <c r="AD3" s="8">
        <f t="shared" si="1"/>
        <v>0.1399906673</v>
      </c>
      <c r="AE3" s="8">
        <f t="shared" si="1"/>
        <v>0.1399906673</v>
      </c>
      <c r="AF3" s="8">
        <f t="shared" si="1"/>
        <v>0.09332711153</v>
      </c>
      <c r="AG3" s="8">
        <f t="shared" si="1"/>
        <v>0.09332711153</v>
      </c>
      <c r="AH3" s="8">
        <f t="shared" si="1"/>
        <v>0.04666355576</v>
      </c>
      <c r="AI3" s="8">
        <f t="shared" si="1"/>
        <v>0.1866542231</v>
      </c>
      <c r="AJ3" s="8">
        <f t="shared" si="1"/>
        <v>0.2333177788</v>
      </c>
      <c r="AK3" s="8">
        <f t="shared" si="1"/>
        <v>0.1866542231</v>
      </c>
      <c r="AL3" s="8">
        <f t="shared" si="1"/>
        <v>0.2333177788</v>
      </c>
    </row>
    <row r="4">
      <c r="A4" s="4" t="s">
        <v>1</v>
      </c>
      <c r="B4" s="5">
        <f>SUM(251,5)</f>
        <v>256</v>
      </c>
      <c r="C4" s="5">
        <f>SUM(251,5,5)</f>
        <v>261</v>
      </c>
      <c r="D4" s="5">
        <f>SUM(251,5,5,2)</f>
        <v>263</v>
      </c>
      <c r="E4" s="5">
        <f>SUM(251,5,1,1)</f>
        <v>258</v>
      </c>
      <c r="F4" s="5">
        <f t="shared" ref="F4:H4" si="2">SUM(251,5,1,2)</f>
        <v>259</v>
      </c>
      <c r="G4" s="5">
        <f t="shared" si="2"/>
        <v>259</v>
      </c>
      <c r="H4" s="5">
        <f t="shared" si="2"/>
        <v>259</v>
      </c>
      <c r="I4" s="5">
        <f t="shared" ref="I4:K4" si="3">SUM(251,1,1)</f>
        <v>253</v>
      </c>
      <c r="J4" s="5">
        <f t="shared" si="3"/>
        <v>253</v>
      </c>
      <c r="K4" s="5">
        <f t="shared" si="3"/>
        <v>253</v>
      </c>
      <c r="L4" s="5">
        <v>2.0</v>
      </c>
      <c r="M4" s="5">
        <v>2.0</v>
      </c>
      <c r="N4" s="5">
        <v>1.0</v>
      </c>
      <c r="O4" s="5">
        <v>2.0</v>
      </c>
      <c r="P4" s="5">
        <v>4.0</v>
      </c>
      <c r="Q4" s="5">
        <v>7.0</v>
      </c>
      <c r="R4" s="5">
        <v>5.0</v>
      </c>
      <c r="S4" s="5">
        <v>5.0</v>
      </c>
      <c r="T4" s="5">
        <v>6.0</v>
      </c>
      <c r="U4" s="5">
        <v>7.0</v>
      </c>
      <c r="V4" s="5">
        <f>SUM(7,1,2,1,1)</f>
        <v>12</v>
      </c>
      <c r="W4" s="5">
        <f t="shared" ref="W4:X4" si="4">SUM(1,2,1,1,2)</f>
        <v>7</v>
      </c>
      <c r="X4" s="5">
        <f t="shared" si="4"/>
        <v>7</v>
      </c>
      <c r="Y4" s="5">
        <f t="shared" ref="Y4:Z4" si="5">SUM(1,1,1,2)</f>
        <v>5</v>
      </c>
      <c r="Z4" s="5">
        <f t="shared" si="5"/>
        <v>5</v>
      </c>
      <c r="AA4" s="5">
        <v>3.0</v>
      </c>
      <c r="AB4" s="5">
        <v>8.0</v>
      </c>
      <c r="AC4" s="5">
        <v>10.0</v>
      </c>
      <c r="AD4" s="5">
        <v>7.0</v>
      </c>
      <c r="AE4" s="5">
        <v>7.0</v>
      </c>
      <c r="AF4" s="5">
        <v>1.0</v>
      </c>
      <c r="AG4" s="5">
        <v>2.0</v>
      </c>
      <c r="AH4" s="5">
        <v>2.0</v>
      </c>
      <c r="AI4" s="9">
        <v>1.0</v>
      </c>
      <c r="AJ4" s="9">
        <v>3.0</v>
      </c>
      <c r="AK4" s="9">
        <v>2.0</v>
      </c>
      <c r="AL4" s="9">
        <v>2.0</v>
      </c>
    </row>
    <row r="5">
      <c r="A5" s="10"/>
      <c r="B5" s="11">
        <f t="shared" ref="B5:AL5" si="6">B4/4619*100</f>
        <v>5.542325179</v>
      </c>
      <c r="C5" s="11">
        <f t="shared" si="6"/>
        <v>5.650573717</v>
      </c>
      <c r="D5" s="11">
        <f t="shared" si="6"/>
        <v>5.693873133</v>
      </c>
      <c r="E5" s="11">
        <f t="shared" si="6"/>
        <v>5.585624594</v>
      </c>
      <c r="F5" s="11">
        <f t="shared" si="6"/>
        <v>5.607274302</v>
      </c>
      <c r="G5" s="11">
        <f t="shared" si="6"/>
        <v>5.607274302</v>
      </c>
      <c r="H5" s="11">
        <f t="shared" si="6"/>
        <v>5.607274302</v>
      </c>
      <c r="I5" s="11">
        <f t="shared" si="6"/>
        <v>5.477376055</v>
      </c>
      <c r="J5" s="11">
        <f t="shared" si="6"/>
        <v>5.477376055</v>
      </c>
      <c r="K5" s="11">
        <f t="shared" si="6"/>
        <v>5.477376055</v>
      </c>
      <c r="L5" s="11">
        <f t="shared" si="6"/>
        <v>0.04329941546</v>
      </c>
      <c r="M5" s="11">
        <f t="shared" si="6"/>
        <v>0.04329941546</v>
      </c>
      <c r="N5" s="11">
        <f t="shared" si="6"/>
        <v>0.02164970773</v>
      </c>
      <c r="O5" s="11">
        <f t="shared" si="6"/>
        <v>0.04329941546</v>
      </c>
      <c r="P5" s="11">
        <f t="shared" si="6"/>
        <v>0.08659883092</v>
      </c>
      <c r="Q5" s="11">
        <f t="shared" si="6"/>
        <v>0.1515479541</v>
      </c>
      <c r="R5" s="11">
        <f t="shared" si="6"/>
        <v>0.1082485386</v>
      </c>
      <c r="S5" s="11">
        <f t="shared" si="6"/>
        <v>0.1082485386</v>
      </c>
      <c r="T5" s="11">
        <f t="shared" si="6"/>
        <v>0.1298982464</v>
      </c>
      <c r="U5" s="11">
        <f t="shared" si="6"/>
        <v>0.1515479541</v>
      </c>
      <c r="V5" s="11">
        <f t="shared" si="6"/>
        <v>0.2597964927</v>
      </c>
      <c r="W5" s="11">
        <f t="shared" si="6"/>
        <v>0.1515479541</v>
      </c>
      <c r="X5" s="11">
        <f t="shared" si="6"/>
        <v>0.1515479541</v>
      </c>
      <c r="Y5" s="11">
        <f t="shared" si="6"/>
        <v>0.1082485386</v>
      </c>
      <c r="Z5" s="11">
        <f t="shared" si="6"/>
        <v>0.1082485386</v>
      </c>
      <c r="AA5" s="11">
        <f t="shared" si="6"/>
        <v>0.06494912319</v>
      </c>
      <c r="AB5" s="11">
        <f t="shared" si="6"/>
        <v>0.1731976618</v>
      </c>
      <c r="AC5" s="11">
        <f t="shared" si="6"/>
        <v>0.2164970773</v>
      </c>
      <c r="AD5" s="11">
        <f t="shared" si="6"/>
        <v>0.1515479541</v>
      </c>
      <c r="AE5" s="11">
        <f t="shared" si="6"/>
        <v>0.1515479541</v>
      </c>
      <c r="AF5" s="11">
        <f t="shared" si="6"/>
        <v>0.02164970773</v>
      </c>
      <c r="AG5" s="11">
        <f t="shared" si="6"/>
        <v>0.04329941546</v>
      </c>
      <c r="AH5" s="11">
        <f t="shared" si="6"/>
        <v>0.04329941546</v>
      </c>
      <c r="AI5" s="11">
        <f t="shared" si="6"/>
        <v>0.02164970773</v>
      </c>
      <c r="AJ5" s="11">
        <f t="shared" si="6"/>
        <v>0.06494912319</v>
      </c>
      <c r="AK5" s="11">
        <f t="shared" si="6"/>
        <v>0.04329941546</v>
      </c>
      <c r="AL5" s="11">
        <f t="shared" si="6"/>
        <v>0.04329941546</v>
      </c>
    </row>
    <row r="6">
      <c r="A6" s="4" t="s">
        <v>2</v>
      </c>
      <c r="B6" s="5">
        <v>1.0</v>
      </c>
      <c r="C6" s="5">
        <f>SUM(1,153,89)</f>
        <v>243</v>
      </c>
      <c r="D6" s="5">
        <f t="shared" ref="D6:E6" si="7">SUM(153,89,1)</f>
        <v>243</v>
      </c>
      <c r="E6" s="5">
        <f t="shared" si="7"/>
        <v>243</v>
      </c>
      <c r="F6" s="5">
        <f t="shared" ref="F6:G6" si="8">SUM(153,89,1,2)</f>
        <v>245</v>
      </c>
      <c r="G6" s="5">
        <f t="shared" si="8"/>
        <v>245</v>
      </c>
      <c r="H6" s="5">
        <f>SUM(153,89,1)</f>
        <v>243</v>
      </c>
      <c r="I6" s="5">
        <f>SUM(153,89,1,1)</f>
        <v>244</v>
      </c>
      <c r="J6" s="5">
        <f t="shared" ref="J6:K6" si="9">SUM(153,89,1,1,2)</f>
        <v>246</v>
      </c>
      <c r="K6" s="5">
        <f t="shared" si="9"/>
        <v>246</v>
      </c>
      <c r="L6" s="5">
        <v>4.0</v>
      </c>
      <c r="M6" s="5">
        <v>4.0</v>
      </c>
      <c r="N6" s="5">
        <v>6.0</v>
      </c>
      <c r="O6" s="5">
        <v>8.0</v>
      </c>
      <c r="P6" s="5">
        <v>8.0</v>
      </c>
      <c r="Q6" s="5">
        <v>7.0</v>
      </c>
      <c r="R6" s="5">
        <v>2.0</v>
      </c>
      <c r="S6" s="5">
        <v>2.0</v>
      </c>
      <c r="T6" s="5">
        <v>2.0</v>
      </c>
      <c r="U6" s="5">
        <v>2.0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9">
        <v>0.0</v>
      </c>
      <c r="AJ6" s="9">
        <v>0.0</v>
      </c>
      <c r="AK6" s="9">
        <v>0.0</v>
      </c>
      <c r="AL6" s="9">
        <v>0.0</v>
      </c>
    </row>
    <row r="7">
      <c r="A7" s="4"/>
      <c r="B7" s="11">
        <f t="shared" ref="B7:AL7" si="10">B6/913*100</f>
        <v>0.1095290252</v>
      </c>
      <c r="C7" s="11">
        <f t="shared" si="10"/>
        <v>26.61555312</v>
      </c>
      <c r="D7" s="11">
        <f t="shared" si="10"/>
        <v>26.61555312</v>
      </c>
      <c r="E7" s="11">
        <f t="shared" si="10"/>
        <v>26.61555312</v>
      </c>
      <c r="F7" s="11">
        <f t="shared" si="10"/>
        <v>26.83461117</v>
      </c>
      <c r="G7" s="11">
        <f t="shared" si="10"/>
        <v>26.83461117</v>
      </c>
      <c r="H7" s="11">
        <f t="shared" si="10"/>
        <v>26.61555312</v>
      </c>
      <c r="I7" s="11">
        <f t="shared" si="10"/>
        <v>26.72508215</v>
      </c>
      <c r="J7" s="11">
        <f t="shared" si="10"/>
        <v>26.9441402</v>
      </c>
      <c r="K7" s="11">
        <f t="shared" si="10"/>
        <v>26.9441402</v>
      </c>
      <c r="L7" s="11">
        <f t="shared" si="10"/>
        <v>0.4381161008</v>
      </c>
      <c r="M7" s="11">
        <f t="shared" si="10"/>
        <v>0.4381161008</v>
      </c>
      <c r="N7" s="11">
        <f t="shared" si="10"/>
        <v>0.6571741512</v>
      </c>
      <c r="O7" s="11">
        <f t="shared" si="10"/>
        <v>0.8762322015</v>
      </c>
      <c r="P7" s="11">
        <f t="shared" si="10"/>
        <v>0.8762322015</v>
      </c>
      <c r="Q7" s="11">
        <f t="shared" si="10"/>
        <v>0.7667031763</v>
      </c>
      <c r="R7" s="11">
        <f t="shared" si="10"/>
        <v>0.2190580504</v>
      </c>
      <c r="S7" s="11">
        <f t="shared" si="10"/>
        <v>0.2190580504</v>
      </c>
      <c r="T7" s="11">
        <f t="shared" si="10"/>
        <v>0.2190580504</v>
      </c>
      <c r="U7" s="11">
        <f t="shared" si="10"/>
        <v>0.2190580504</v>
      </c>
      <c r="V7" s="11">
        <f t="shared" si="10"/>
        <v>0</v>
      </c>
      <c r="W7" s="11">
        <f t="shared" si="10"/>
        <v>0</v>
      </c>
      <c r="X7" s="11">
        <f t="shared" si="10"/>
        <v>0</v>
      </c>
      <c r="Y7" s="11">
        <f t="shared" si="10"/>
        <v>0</v>
      </c>
      <c r="Z7" s="11">
        <f t="shared" si="10"/>
        <v>0</v>
      </c>
      <c r="AA7" s="11">
        <f t="shared" si="10"/>
        <v>0</v>
      </c>
      <c r="AB7" s="11">
        <f t="shared" si="10"/>
        <v>0</v>
      </c>
      <c r="AC7" s="11">
        <f t="shared" si="10"/>
        <v>0</v>
      </c>
      <c r="AD7" s="11">
        <f t="shared" si="10"/>
        <v>0</v>
      </c>
      <c r="AE7" s="11">
        <f t="shared" si="10"/>
        <v>0</v>
      </c>
      <c r="AF7" s="11">
        <f t="shared" si="10"/>
        <v>0</v>
      </c>
      <c r="AG7" s="11">
        <f t="shared" si="10"/>
        <v>0</v>
      </c>
      <c r="AH7" s="11">
        <f t="shared" si="10"/>
        <v>0</v>
      </c>
      <c r="AI7" s="11">
        <f t="shared" si="10"/>
        <v>0</v>
      </c>
      <c r="AJ7" s="11">
        <f t="shared" si="10"/>
        <v>0</v>
      </c>
      <c r="AK7" s="11">
        <f t="shared" si="10"/>
        <v>0</v>
      </c>
      <c r="AL7" s="11">
        <f t="shared" si="10"/>
        <v>0</v>
      </c>
    </row>
    <row r="8">
      <c r="A8" s="4" t="s">
        <v>3</v>
      </c>
      <c r="B8" s="5">
        <v>0.0</v>
      </c>
      <c r="C8" s="5">
        <v>2.0</v>
      </c>
      <c r="D8" s="6">
        <v>2.0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1.0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9">
        <v>0.0</v>
      </c>
      <c r="AJ8" s="9">
        <v>0.0</v>
      </c>
      <c r="AK8" s="9">
        <v>0.0</v>
      </c>
      <c r="AL8" s="9">
        <v>0.0</v>
      </c>
    </row>
    <row r="9">
      <c r="A9" s="4"/>
      <c r="B9" s="11">
        <f t="shared" ref="B9:AL9" si="11">B8/995*100</f>
        <v>0</v>
      </c>
      <c r="C9" s="11">
        <f t="shared" si="11"/>
        <v>0.2010050251</v>
      </c>
      <c r="D9" s="11">
        <f t="shared" si="11"/>
        <v>0.2010050251</v>
      </c>
      <c r="E9" s="11">
        <f t="shared" si="11"/>
        <v>0</v>
      </c>
      <c r="F9" s="11">
        <f t="shared" si="11"/>
        <v>0</v>
      </c>
      <c r="G9" s="11">
        <f t="shared" si="11"/>
        <v>0</v>
      </c>
      <c r="H9" s="11">
        <f t="shared" si="11"/>
        <v>0</v>
      </c>
      <c r="I9" s="11">
        <f t="shared" si="11"/>
        <v>0</v>
      </c>
      <c r="J9" s="11">
        <f t="shared" si="11"/>
        <v>0</v>
      </c>
      <c r="K9" s="11">
        <f t="shared" si="11"/>
        <v>0</v>
      </c>
      <c r="L9" s="11">
        <f t="shared" si="11"/>
        <v>0</v>
      </c>
      <c r="M9" s="11">
        <f t="shared" si="11"/>
        <v>0</v>
      </c>
      <c r="N9" s="11">
        <f t="shared" si="11"/>
        <v>0</v>
      </c>
      <c r="O9" s="11">
        <f t="shared" si="11"/>
        <v>0</v>
      </c>
      <c r="P9" s="11">
        <f t="shared" si="11"/>
        <v>0</v>
      </c>
      <c r="Q9" s="11">
        <f t="shared" si="11"/>
        <v>0</v>
      </c>
      <c r="R9" s="11">
        <f t="shared" si="11"/>
        <v>0</v>
      </c>
      <c r="S9" s="11">
        <f t="shared" si="11"/>
        <v>0</v>
      </c>
      <c r="T9" s="11">
        <f t="shared" si="11"/>
        <v>0</v>
      </c>
      <c r="U9" s="11">
        <f t="shared" si="11"/>
        <v>0.1005025126</v>
      </c>
      <c r="V9" s="11">
        <f t="shared" si="11"/>
        <v>0</v>
      </c>
      <c r="W9" s="11">
        <f t="shared" si="11"/>
        <v>0</v>
      </c>
      <c r="X9" s="11">
        <f t="shared" si="11"/>
        <v>0</v>
      </c>
      <c r="Y9" s="11">
        <f t="shared" si="11"/>
        <v>0</v>
      </c>
      <c r="Z9" s="11">
        <f t="shared" si="11"/>
        <v>0</v>
      </c>
      <c r="AA9" s="11">
        <f t="shared" si="11"/>
        <v>0</v>
      </c>
      <c r="AB9" s="11">
        <f t="shared" si="11"/>
        <v>0</v>
      </c>
      <c r="AC9" s="11">
        <f t="shared" si="11"/>
        <v>0</v>
      </c>
      <c r="AD9" s="11">
        <f t="shared" si="11"/>
        <v>0</v>
      </c>
      <c r="AE9" s="11">
        <f t="shared" si="11"/>
        <v>0</v>
      </c>
      <c r="AF9" s="11">
        <f t="shared" si="11"/>
        <v>0</v>
      </c>
      <c r="AG9" s="11">
        <f t="shared" si="11"/>
        <v>0</v>
      </c>
      <c r="AH9" s="11">
        <f t="shared" si="11"/>
        <v>0</v>
      </c>
      <c r="AI9" s="11">
        <f t="shared" si="11"/>
        <v>0</v>
      </c>
      <c r="AJ9" s="11">
        <f t="shared" si="11"/>
        <v>0</v>
      </c>
      <c r="AK9" s="11">
        <f t="shared" si="11"/>
        <v>0</v>
      </c>
      <c r="AL9" s="11">
        <f t="shared" si="11"/>
        <v>0</v>
      </c>
    </row>
    <row r="10">
      <c r="A10" s="12" t="s">
        <v>4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  <c r="Z10" s="13">
        <v>0.0</v>
      </c>
      <c r="AA10" s="13">
        <v>0.0</v>
      </c>
      <c r="AB10" s="13">
        <v>0.0</v>
      </c>
      <c r="AC10" s="13">
        <v>0.0</v>
      </c>
      <c r="AD10" s="13">
        <v>0.0</v>
      </c>
      <c r="AE10" s="13">
        <v>0.0</v>
      </c>
      <c r="AF10" s="13">
        <v>0.0</v>
      </c>
      <c r="AG10" s="13">
        <v>0.0</v>
      </c>
      <c r="AH10" s="13">
        <v>0.0</v>
      </c>
      <c r="AI10" s="14">
        <v>0.0</v>
      </c>
      <c r="AJ10" s="14">
        <v>0.0</v>
      </c>
      <c r="AK10" s="14">
        <v>0.0</v>
      </c>
      <c r="AL10" s="14">
        <v>0.0</v>
      </c>
    </row>
    <row r="11">
      <c r="A11" s="4" t="s">
        <v>5</v>
      </c>
      <c r="B11" s="5">
        <v>0.0</v>
      </c>
      <c r="C11" s="5">
        <f>SUM(18,10)</f>
        <v>28</v>
      </c>
      <c r="D11" s="5">
        <v>13.0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5.0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3.0</v>
      </c>
      <c r="Z11" s="5">
        <v>0.0</v>
      </c>
      <c r="AA11" s="5">
        <v>0.0</v>
      </c>
      <c r="AB11" s="5">
        <v>0.0</v>
      </c>
      <c r="AC11" s="5">
        <v>1.0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9">
        <v>0.0</v>
      </c>
      <c r="AJ11" s="9">
        <v>0.0</v>
      </c>
      <c r="AK11" s="9">
        <v>0.0</v>
      </c>
      <c r="AL11" s="9">
        <v>0.0</v>
      </c>
    </row>
    <row r="12">
      <c r="A12" s="4"/>
      <c r="B12" s="11">
        <f t="shared" ref="B12:AL12" si="12">B11/1211*100</f>
        <v>0</v>
      </c>
      <c r="C12" s="11">
        <f t="shared" si="12"/>
        <v>2.312138728</v>
      </c>
      <c r="D12" s="11">
        <f t="shared" si="12"/>
        <v>1.073492981</v>
      </c>
      <c r="E12" s="11">
        <f t="shared" si="12"/>
        <v>0</v>
      </c>
      <c r="F12" s="11">
        <f t="shared" si="12"/>
        <v>0</v>
      </c>
      <c r="G12" s="11">
        <f t="shared" si="12"/>
        <v>0</v>
      </c>
      <c r="H12" s="11">
        <f t="shared" si="12"/>
        <v>0</v>
      </c>
      <c r="I12" s="11">
        <f t="shared" si="12"/>
        <v>0</v>
      </c>
      <c r="J12" s="11">
        <f t="shared" si="12"/>
        <v>0.4128819158</v>
      </c>
      <c r="K12" s="11">
        <f t="shared" si="12"/>
        <v>0</v>
      </c>
      <c r="L12" s="11">
        <f t="shared" si="12"/>
        <v>0</v>
      </c>
      <c r="M12" s="11">
        <f t="shared" si="12"/>
        <v>0</v>
      </c>
      <c r="N12" s="11">
        <f t="shared" si="12"/>
        <v>0</v>
      </c>
      <c r="O12" s="11">
        <f t="shared" si="12"/>
        <v>0</v>
      </c>
      <c r="P12" s="11">
        <f t="shared" si="12"/>
        <v>0</v>
      </c>
      <c r="Q12" s="11">
        <f t="shared" si="12"/>
        <v>0</v>
      </c>
      <c r="R12" s="11">
        <f t="shared" si="12"/>
        <v>0</v>
      </c>
      <c r="S12" s="11">
        <f t="shared" si="12"/>
        <v>0</v>
      </c>
      <c r="T12" s="11">
        <f t="shared" si="12"/>
        <v>0</v>
      </c>
      <c r="U12" s="11">
        <f t="shared" si="12"/>
        <v>0</v>
      </c>
      <c r="V12" s="11">
        <f t="shared" si="12"/>
        <v>0</v>
      </c>
      <c r="W12" s="11">
        <f t="shared" si="12"/>
        <v>0</v>
      </c>
      <c r="X12" s="11">
        <f t="shared" si="12"/>
        <v>0</v>
      </c>
      <c r="Y12" s="11">
        <f t="shared" si="12"/>
        <v>0.2477291495</v>
      </c>
      <c r="Z12" s="11">
        <f t="shared" si="12"/>
        <v>0</v>
      </c>
      <c r="AA12" s="11">
        <f t="shared" si="12"/>
        <v>0</v>
      </c>
      <c r="AB12" s="11">
        <f t="shared" si="12"/>
        <v>0</v>
      </c>
      <c r="AC12" s="11">
        <f t="shared" si="12"/>
        <v>0.08257638315</v>
      </c>
      <c r="AD12" s="11">
        <f t="shared" si="12"/>
        <v>0</v>
      </c>
      <c r="AE12" s="11">
        <f t="shared" si="12"/>
        <v>0</v>
      </c>
      <c r="AF12" s="11">
        <f t="shared" si="12"/>
        <v>0</v>
      </c>
      <c r="AG12" s="11">
        <f t="shared" si="12"/>
        <v>0</v>
      </c>
      <c r="AH12" s="11">
        <f t="shared" si="12"/>
        <v>0</v>
      </c>
      <c r="AI12" s="11">
        <f t="shared" si="12"/>
        <v>0</v>
      </c>
      <c r="AJ12" s="11">
        <f t="shared" si="12"/>
        <v>0</v>
      </c>
      <c r="AK12" s="11">
        <f t="shared" si="12"/>
        <v>0</v>
      </c>
      <c r="AL12" s="11">
        <f t="shared" si="12"/>
        <v>0</v>
      </c>
    </row>
    <row r="13">
      <c r="A13" s="4" t="s">
        <v>6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1.0</v>
      </c>
      <c r="P13" s="5">
        <v>1.0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9">
        <v>0.0</v>
      </c>
      <c r="AJ13" s="9">
        <v>0.0</v>
      </c>
      <c r="AK13" s="9">
        <v>0.0</v>
      </c>
      <c r="AL13" s="9">
        <v>0.0</v>
      </c>
    </row>
    <row r="14">
      <c r="A14" s="4"/>
      <c r="B14" s="11">
        <f t="shared" ref="B14:AL14" si="13">B13/150*100</f>
        <v>0</v>
      </c>
      <c r="C14" s="11">
        <f t="shared" si="13"/>
        <v>0</v>
      </c>
      <c r="D14" s="11">
        <f t="shared" si="13"/>
        <v>0</v>
      </c>
      <c r="E14" s="11">
        <f t="shared" si="13"/>
        <v>0</v>
      </c>
      <c r="F14" s="11">
        <f t="shared" si="13"/>
        <v>0</v>
      </c>
      <c r="G14" s="11">
        <f t="shared" si="13"/>
        <v>0</v>
      </c>
      <c r="H14" s="11">
        <f t="shared" si="13"/>
        <v>0</v>
      </c>
      <c r="I14" s="11">
        <f t="shared" si="13"/>
        <v>0</v>
      </c>
      <c r="J14" s="11">
        <f t="shared" si="13"/>
        <v>0</v>
      </c>
      <c r="K14" s="11">
        <f t="shared" si="13"/>
        <v>0</v>
      </c>
      <c r="L14" s="11">
        <f t="shared" si="13"/>
        <v>0</v>
      </c>
      <c r="M14" s="11">
        <f t="shared" si="13"/>
        <v>0</v>
      </c>
      <c r="N14" s="11">
        <f t="shared" si="13"/>
        <v>0</v>
      </c>
      <c r="O14" s="11">
        <f t="shared" si="13"/>
        <v>0.6666666667</v>
      </c>
      <c r="P14" s="11">
        <f t="shared" si="13"/>
        <v>0.6666666667</v>
      </c>
      <c r="Q14" s="11">
        <f t="shared" si="13"/>
        <v>0</v>
      </c>
      <c r="R14" s="11">
        <f t="shared" si="13"/>
        <v>0</v>
      </c>
      <c r="S14" s="11">
        <f t="shared" si="13"/>
        <v>0</v>
      </c>
      <c r="T14" s="11">
        <f t="shared" si="13"/>
        <v>0</v>
      </c>
      <c r="U14" s="11">
        <f t="shared" si="13"/>
        <v>0</v>
      </c>
      <c r="V14" s="11">
        <f t="shared" si="13"/>
        <v>0</v>
      </c>
      <c r="W14" s="11">
        <f t="shared" si="13"/>
        <v>0</v>
      </c>
      <c r="X14" s="11">
        <f t="shared" si="13"/>
        <v>0</v>
      </c>
      <c r="Y14" s="11">
        <f t="shared" si="13"/>
        <v>0</v>
      </c>
      <c r="Z14" s="11">
        <f t="shared" si="13"/>
        <v>0</v>
      </c>
      <c r="AA14" s="11">
        <f t="shared" si="13"/>
        <v>0</v>
      </c>
      <c r="AB14" s="11">
        <f t="shared" si="13"/>
        <v>0</v>
      </c>
      <c r="AC14" s="11">
        <f t="shared" si="13"/>
        <v>0</v>
      </c>
      <c r="AD14" s="11">
        <f t="shared" si="13"/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</row>
    <row r="15">
      <c r="A15" s="4" t="s">
        <v>7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1.0</v>
      </c>
      <c r="Q15" s="5">
        <v>1.0</v>
      </c>
      <c r="R15" s="5">
        <v>0.0</v>
      </c>
      <c r="S15" s="5">
        <v>0.0</v>
      </c>
      <c r="T15" s="5">
        <v>0.0</v>
      </c>
      <c r="U15" s="5">
        <v>0.0</v>
      </c>
      <c r="V15" s="5">
        <v>2.0</v>
      </c>
      <c r="W15" s="5">
        <f>SUM(2,10,4)</f>
        <v>16</v>
      </c>
      <c r="X15" s="5">
        <f>SUM(1,12,5)</f>
        <v>18</v>
      </c>
      <c r="Y15" s="5">
        <f>SUM(1,64,5)</f>
        <v>70</v>
      </c>
      <c r="Z15" s="5">
        <f>SUM(2,64,5)</f>
        <v>71</v>
      </c>
      <c r="AA15" s="5">
        <v>62.0</v>
      </c>
      <c r="AB15" s="5">
        <f t="shared" ref="AB15:AE15" si="14">SUM(28,59)</f>
        <v>87</v>
      </c>
      <c r="AC15" s="5">
        <f t="shared" si="14"/>
        <v>87</v>
      </c>
      <c r="AD15" s="5">
        <f t="shared" si="14"/>
        <v>87</v>
      </c>
      <c r="AE15" s="5">
        <f t="shared" si="14"/>
        <v>87</v>
      </c>
      <c r="AF15" s="5">
        <v>2.0</v>
      </c>
      <c r="AG15" s="5">
        <v>2.0</v>
      </c>
      <c r="AH15" s="5">
        <v>2.0</v>
      </c>
      <c r="AI15" s="9">
        <v>1.0</v>
      </c>
      <c r="AJ15" s="9">
        <v>1.0</v>
      </c>
      <c r="AK15" s="9">
        <v>0.0</v>
      </c>
      <c r="AL15" s="9">
        <v>0.0</v>
      </c>
    </row>
    <row r="16">
      <c r="A16" s="4"/>
      <c r="B16" s="11">
        <f t="shared" ref="B16:AL16" si="15">B15/558*100</f>
        <v>0</v>
      </c>
      <c r="C16" s="11">
        <f t="shared" si="15"/>
        <v>0</v>
      </c>
      <c r="D16" s="11">
        <f t="shared" si="15"/>
        <v>0</v>
      </c>
      <c r="E16" s="11">
        <f t="shared" si="15"/>
        <v>0</v>
      </c>
      <c r="F16" s="11">
        <f t="shared" si="15"/>
        <v>0</v>
      </c>
      <c r="G16" s="11">
        <f t="shared" si="15"/>
        <v>0</v>
      </c>
      <c r="H16" s="11">
        <f t="shared" si="15"/>
        <v>0</v>
      </c>
      <c r="I16" s="11">
        <f t="shared" si="15"/>
        <v>0</v>
      </c>
      <c r="J16" s="11">
        <f t="shared" si="15"/>
        <v>0</v>
      </c>
      <c r="K16" s="11">
        <f t="shared" si="15"/>
        <v>0</v>
      </c>
      <c r="L16" s="11">
        <f t="shared" si="15"/>
        <v>0</v>
      </c>
      <c r="M16" s="11">
        <f t="shared" si="15"/>
        <v>0</v>
      </c>
      <c r="N16" s="11">
        <f t="shared" si="15"/>
        <v>0</v>
      </c>
      <c r="O16" s="11">
        <f t="shared" si="15"/>
        <v>0</v>
      </c>
      <c r="P16" s="11">
        <f t="shared" si="15"/>
        <v>0.1792114695</v>
      </c>
      <c r="Q16" s="11">
        <f t="shared" si="15"/>
        <v>0.1792114695</v>
      </c>
      <c r="R16" s="11">
        <f t="shared" si="15"/>
        <v>0</v>
      </c>
      <c r="S16" s="11">
        <f t="shared" si="15"/>
        <v>0</v>
      </c>
      <c r="T16" s="11">
        <f t="shared" si="15"/>
        <v>0</v>
      </c>
      <c r="U16" s="11">
        <f t="shared" si="15"/>
        <v>0</v>
      </c>
      <c r="V16" s="11">
        <f t="shared" si="15"/>
        <v>0.3584229391</v>
      </c>
      <c r="W16" s="11">
        <f t="shared" si="15"/>
        <v>2.867383513</v>
      </c>
      <c r="X16" s="11">
        <f t="shared" si="15"/>
        <v>3.225806452</v>
      </c>
      <c r="Y16" s="11">
        <f t="shared" si="15"/>
        <v>12.54480287</v>
      </c>
      <c r="Z16" s="11">
        <f t="shared" si="15"/>
        <v>12.72401434</v>
      </c>
      <c r="AA16" s="11">
        <f t="shared" si="15"/>
        <v>11.11111111</v>
      </c>
      <c r="AB16" s="11">
        <f t="shared" si="15"/>
        <v>15.59139785</v>
      </c>
      <c r="AC16" s="11">
        <f t="shared" si="15"/>
        <v>15.59139785</v>
      </c>
      <c r="AD16" s="11">
        <f t="shared" si="15"/>
        <v>15.59139785</v>
      </c>
      <c r="AE16" s="11">
        <f t="shared" si="15"/>
        <v>15.59139785</v>
      </c>
      <c r="AF16" s="11">
        <f t="shared" si="15"/>
        <v>0.3584229391</v>
      </c>
      <c r="AG16" s="11">
        <f t="shared" si="15"/>
        <v>0.3584229391</v>
      </c>
      <c r="AH16" s="11">
        <f t="shared" si="15"/>
        <v>0.3584229391</v>
      </c>
      <c r="AI16" s="11">
        <f t="shared" si="15"/>
        <v>0.1792114695</v>
      </c>
      <c r="AJ16" s="11">
        <f t="shared" si="15"/>
        <v>0.1792114695</v>
      </c>
      <c r="AK16" s="11">
        <f t="shared" si="15"/>
        <v>0</v>
      </c>
      <c r="AL16" s="11">
        <f t="shared" si="15"/>
        <v>0</v>
      </c>
    </row>
    <row r="17">
      <c r="A17" s="4" t="s">
        <v>8</v>
      </c>
      <c r="B17" s="5">
        <f>SUM(181,4)</f>
        <v>185</v>
      </c>
      <c r="C17" s="5">
        <f>SUM(182,4)</f>
        <v>186</v>
      </c>
      <c r="D17" s="5">
        <v>186.0</v>
      </c>
      <c r="E17" s="5">
        <v>2.0</v>
      </c>
      <c r="F17" s="5">
        <v>2.0</v>
      </c>
      <c r="G17" s="5">
        <v>2.0</v>
      </c>
      <c r="H17" s="5">
        <v>2.0</v>
      </c>
      <c r="I17" s="5">
        <v>3.0</v>
      </c>
      <c r="J17" s="5">
        <v>3.0</v>
      </c>
      <c r="K17" s="5">
        <v>3.0</v>
      </c>
      <c r="L17" s="5">
        <v>3.0</v>
      </c>
      <c r="M17" s="5">
        <v>3.0</v>
      </c>
      <c r="N17" s="5">
        <v>2.0</v>
      </c>
      <c r="O17" s="5">
        <v>2.0</v>
      </c>
      <c r="P17" s="5">
        <v>2.0</v>
      </c>
      <c r="Q17" s="5">
        <v>2.0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1.0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9">
        <v>0.0</v>
      </c>
      <c r="AJ17" s="9">
        <v>0.0</v>
      </c>
      <c r="AK17" s="9">
        <v>0.0</v>
      </c>
      <c r="AL17" s="9">
        <v>0.0</v>
      </c>
    </row>
    <row r="18">
      <c r="A18" s="10"/>
      <c r="B18" s="15">
        <f t="shared" ref="B18:AL18" si="16">B17/1624*100</f>
        <v>11.39162562</v>
      </c>
      <c r="C18" s="15">
        <f t="shared" si="16"/>
        <v>11.45320197</v>
      </c>
      <c r="D18" s="15">
        <f t="shared" si="16"/>
        <v>11.45320197</v>
      </c>
      <c r="E18" s="15">
        <f t="shared" si="16"/>
        <v>0.1231527094</v>
      </c>
      <c r="F18" s="15">
        <f t="shared" si="16"/>
        <v>0.1231527094</v>
      </c>
      <c r="G18" s="15">
        <f t="shared" si="16"/>
        <v>0.1231527094</v>
      </c>
      <c r="H18" s="15">
        <f t="shared" si="16"/>
        <v>0.1231527094</v>
      </c>
      <c r="I18" s="15">
        <f t="shared" si="16"/>
        <v>0.184729064</v>
      </c>
      <c r="J18" s="15">
        <f t="shared" si="16"/>
        <v>0.184729064</v>
      </c>
      <c r="K18" s="15">
        <f t="shared" si="16"/>
        <v>0.184729064</v>
      </c>
      <c r="L18" s="15">
        <f t="shared" si="16"/>
        <v>0.184729064</v>
      </c>
      <c r="M18" s="15">
        <f t="shared" si="16"/>
        <v>0.184729064</v>
      </c>
      <c r="N18" s="15">
        <f t="shared" si="16"/>
        <v>0.1231527094</v>
      </c>
      <c r="O18" s="15">
        <f t="shared" si="16"/>
        <v>0.1231527094</v>
      </c>
      <c r="P18" s="15">
        <f t="shared" si="16"/>
        <v>0.1231527094</v>
      </c>
      <c r="Q18" s="15">
        <f t="shared" si="16"/>
        <v>0.1231527094</v>
      </c>
      <c r="R18" s="15">
        <f t="shared" si="16"/>
        <v>0</v>
      </c>
      <c r="S18" s="15">
        <f t="shared" si="16"/>
        <v>0</v>
      </c>
      <c r="T18" s="15">
        <f t="shared" si="16"/>
        <v>0</v>
      </c>
      <c r="U18" s="15">
        <f t="shared" si="16"/>
        <v>0</v>
      </c>
      <c r="V18" s="15">
        <f t="shared" si="16"/>
        <v>0</v>
      </c>
      <c r="W18" s="15">
        <f t="shared" si="16"/>
        <v>0</v>
      </c>
      <c r="X18" s="15">
        <f t="shared" si="16"/>
        <v>0</v>
      </c>
      <c r="Y18" s="15">
        <f t="shared" si="16"/>
        <v>0.06157635468</v>
      </c>
      <c r="Z18" s="15">
        <f t="shared" si="16"/>
        <v>0</v>
      </c>
      <c r="AA18" s="15">
        <f t="shared" si="16"/>
        <v>0</v>
      </c>
      <c r="AB18" s="15">
        <f t="shared" si="16"/>
        <v>0</v>
      </c>
      <c r="AC18" s="15">
        <f t="shared" si="16"/>
        <v>0</v>
      </c>
      <c r="AD18" s="15">
        <f t="shared" si="16"/>
        <v>0</v>
      </c>
      <c r="AE18" s="15">
        <f t="shared" si="16"/>
        <v>0</v>
      </c>
      <c r="AF18" s="15">
        <f t="shared" si="16"/>
        <v>0</v>
      </c>
      <c r="AG18" s="15">
        <f t="shared" si="16"/>
        <v>0</v>
      </c>
      <c r="AH18" s="15">
        <f t="shared" si="16"/>
        <v>0</v>
      </c>
      <c r="AI18" s="15">
        <f t="shared" si="16"/>
        <v>0</v>
      </c>
      <c r="AJ18" s="15">
        <f t="shared" si="16"/>
        <v>0</v>
      </c>
      <c r="AK18" s="15">
        <f t="shared" si="16"/>
        <v>0</v>
      </c>
      <c r="AL18" s="15">
        <f t="shared" si="16"/>
        <v>0</v>
      </c>
    </row>
    <row r="19">
      <c r="A19" s="4" t="s">
        <v>9</v>
      </c>
      <c r="B19" s="5">
        <v>2.0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2.0</v>
      </c>
      <c r="K19" s="5">
        <v>3.0</v>
      </c>
      <c r="L19" s="5">
        <v>3.0</v>
      </c>
      <c r="M19" s="5">
        <v>3.0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9">
        <v>0.0</v>
      </c>
      <c r="AJ19" s="9">
        <v>0.0</v>
      </c>
      <c r="AK19" s="9">
        <v>0.0</v>
      </c>
      <c r="AL19" s="9">
        <v>0.0</v>
      </c>
    </row>
    <row r="20">
      <c r="A20" s="16"/>
      <c r="B20" s="17">
        <f t="shared" ref="B20:AL20" si="17">B19/1640*100</f>
        <v>0.1219512195</v>
      </c>
      <c r="C20" s="17">
        <f t="shared" si="17"/>
        <v>0</v>
      </c>
      <c r="D20" s="17">
        <f t="shared" si="17"/>
        <v>0</v>
      </c>
      <c r="E20" s="17">
        <f t="shared" si="17"/>
        <v>0</v>
      </c>
      <c r="F20" s="17">
        <f t="shared" si="17"/>
        <v>0</v>
      </c>
      <c r="G20" s="17">
        <f t="shared" si="17"/>
        <v>0</v>
      </c>
      <c r="H20" s="17">
        <f t="shared" si="17"/>
        <v>0</v>
      </c>
      <c r="I20" s="17">
        <f t="shared" si="17"/>
        <v>0</v>
      </c>
      <c r="J20" s="17">
        <f t="shared" si="17"/>
        <v>0.1219512195</v>
      </c>
      <c r="K20" s="17">
        <f t="shared" si="17"/>
        <v>0.1829268293</v>
      </c>
      <c r="L20" s="17">
        <f t="shared" si="17"/>
        <v>0.1829268293</v>
      </c>
      <c r="M20" s="17">
        <f t="shared" si="17"/>
        <v>0.1829268293</v>
      </c>
      <c r="N20" s="17">
        <f t="shared" si="17"/>
        <v>0</v>
      </c>
      <c r="O20" s="17">
        <f t="shared" si="17"/>
        <v>0</v>
      </c>
      <c r="P20" s="17">
        <f t="shared" si="17"/>
        <v>0</v>
      </c>
      <c r="Q20" s="17">
        <f t="shared" si="17"/>
        <v>0</v>
      </c>
      <c r="R20" s="17">
        <f t="shared" si="17"/>
        <v>0</v>
      </c>
      <c r="S20" s="17">
        <f t="shared" si="17"/>
        <v>0</v>
      </c>
      <c r="T20" s="17">
        <f t="shared" si="17"/>
        <v>0</v>
      </c>
      <c r="U20" s="17">
        <f t="shared" si="17"/>
        <v>0</v>
      </c>
      <c r="V20" s="17">
        <f t="shared" si="17"/>
        <v>0</v>
      </c>
      <c r="W20" s="17">
        <f t="shared" si="17"/>
        <v>0</v>
      </c>
      <c r="X20" s="17">
        <f t="shared" si="17"/>
        <v>0</v>
      </c>
      <c r="Y20" s="17">
        <f t="shared" si="17"/>
        <v>0</v>
      </c>
      <c r="Z20" s="17">
        <f t="shared" si="17"/>
        <v>0</v>
      </c>
      <c r="AA20" s="17">
        <f t="shared" si="17"/>
        <v>0</v>
      </c>
      <c r="AB20" s="17">
        <f t="shared" si="17"/>
        <v>0</v>
      </c>
      <c r="AC20" s="17">
        <f t="shared" si="17"/>
        <v>0</v>
      </c>
      <c r="AD20" s="17">
        <f t="shared" si="17"/>
        <v>0</v>
      </c>
      <c r="AE20" s="17">
        <f t="shared" si="17"/>
        <v>0</v>
      </c>
      <c r="AF20" s="17">
        <f t="shared" si="17"/>
        <v>0</v>
      </c>
      <c r="AG20" s="17">
        <f t="shared" si="17"/>
        <v>0</v>
      </c>
      <c r="AH20" s="17">
        <f t="shared" si="17"/>
        <v>0</v>
      </c>
      <c r="AI20" s="17">
        <f t="shared" si="17"/>
        <v>0</v>
      </c>
      <c r="AJ20" s="17">
        <f t="shared" si="17"/>
        <v>0</v>
      </c>
      <c r="AK20" s="17">
        <f t="shared" si="17"/>
        <v>0</v>
      </c>
      <c r="AL20" s="17">
        <f t="shared" si="17"/>
        <v>0</v>
      </c>
    </row>
    <row r="21">
      <c r="A21" s="4" t="s">
        <v>10</v>
      </c>
      <c r="B21" s="5">
        <v>6.0</v>
      </c>
      <c r="C21" s="5">
        <v>1.0</v>
      </c>
      <c r="D21" s="6">
        <v>1.0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1.0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1.0</v>
      </c>
      <c r="W21" s="5">
        <v>0.0</v>
      </c>
      <c r="X21" s="5">
        <v>0.0</v>
      </c>
      <c r="Y21" s="5">
        <v>1.0</v>
      </c>
      <c r="Z21" s="5">
        <v>5.0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9">
        <v>0.0</v>
      </c>
      <c r="AJ21" s="9">
        <v>0.0</v>
      </c>
      <c r="AK21" s="9">
        <v>0.0</v>
      </c>
      <c r="AL21" s="9">
        <v>0.0</v>
      </c>
    </row>
    <row r="22">
      <c r="A22" s="10"/>
      <c r="B22" s="17">
        <f t="shared" ref="B22:AL22" si="18">B21/802*100</f>
        <v>0.7481296758</v>
      </c>
      <c r="C22" s="17">
        <f t="shared" si="18"/>
        <v>0.1246882793</v>
      </c>
      <c r="D22" s="17">
        <f t="shared" si="18"/>
        <v>0.1246882793</v>
      </c>
      <c r="E22" s="17">
        <f t="shared" si="18"/>
        <v>0</v>
      </c>
      <c r="F22" s="17">
        <f t="shared" si="18"/>
        <v>0</v>
      </c>
      <c r="G22" s="17">
        <f t="shared" si="18"/>
        <v>0</v>
      </c>
      <c r="H22" s="17">
        <f t="shared" si="18"/>
        <v>0</v>
      </c>
      <c r="I22" s="17">
        <f t="shared" si="18"/>
        <v>0</v>
      </c>
      <c r="J22" s="17">
        <f t="shared" si="18"/>
        <v>0</v>
      </c>
      <c r="K22" s="17">
        <f t="shared" si="18"/>
        <v>0</v>
      </c>
      <c r="L22" s="17">
        <f t="shared" si="18"/>
        <v>0</v>
      </c>
      <c r="M22" s="17">
        <f t="shared" si="18"/>
        <v>0.1246882793</v>
      </c>
      <c r="N22" s="17">
        <f t="shared" si="18"/>
        <v>0</v>
      </c>
      <c r="O22" s="17">
        <f t="shared" si="18"/>
        <v>0</v>
      </c>
      <c r="P22" s="17">
        <f t="shared" si="18"/>
        <v>0</v>
      </c>
      <c r="Q22" s="17">
        <f t="shared" si="18"/>
        <v>0</v>
      </c>
      <c r="R22" s="17">
        <f t="shared" si="18"/>
        <v>0</v>
      </c>
      <c r="S22" s="17">
        <f t="shared" si="18"/>
        <v>0</v>
      </c>
      <c r="T22" s="17">
        <f t="shared" si="18"/>
        <v>0</v>
      </c>
      <c r="U22" s="17">
        <f t="shared" si="18"/>
        <v>0</v>
      </c>
      <c r="V22" s="17">
        <f t="shared" si="18"/>
        <v>0.1246882793</v>
      </c>
      <c r="W22" s="17">
        <f t="shared" si="18"/>
        <v>0</v>
      </c>
      <c r="X22" s="17">
        <f t="shared" si="18"/>
        <v>0</v>
      </c>
      <c r="Y22" s="17">
        <f t="shared" si="18"/>
        <v>0.1246882793</v>
      </c>
      <c r="Z22" s="17">
        <f t="shared" si="18"/>
        <v>0.6234413965</v>
      </c>
      <c r="AA22" s="17">
        <f t="shared" si="18"/>
        <v>0</v>
      </c>
      <c r="AB22" s="17">
        <f t="shared" si="18"/>
        <v>0</v>
      </c>
      <c r="AC22" s="17">
        <f t="shared" si="18"/>
        <v>0</v>
      </c>
      <c r="AD22" s="17">
        <f t="shared" si="18"/>
        <v>0</v>
      </c>
      <c r="AE22" s="17">
        <f t="shared" si="18"/>
        <v>0</v>
      </c>
      <c r="AF22" s="17">
        <f t="shared" si="18"/>
        <v>0</v>
      </c>
      <c r="AG22" s="17">
        <f t="shared" si="18"/>
        <v>0</v>
      </c>
      <c r="AH22" s="17">
        <f t="shared" si="18"/>
        <v>0</v>
      </c>
      <c r="AI22" s="17">
        <f t="shared" si="18"/>
        <v>0</v>
      </c>
      <c r="AJ22" s="17">
        <f t="shared" si="18"/>
        <v>0</v>
      </c>
      <c r="AK22" s="17">
        <f t="shared" si="18"/>
        <v>0</v>
      </c>
      <c r="AL22" s="17">
        <f t="shared" si="18"/>
        <v>0</v>
      </c>
    </row>
    <row r="23">
      <c r="A23" s="4" t="s">
        <v>11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1.0</v>
      </c>
      <c r="Q23" s="5">
        <v>1.0</v>
      </c>
      <c r="R23" s="5">
        <v>1.0</v>
      </c>
      <c r="S23" s="5">
        <v>1.0</v>
      </c>
      <c r="T23" s="5">
        <v>1.0</v>
      </c>
      <c r="U23" s="5">
        <v>0.0</v>
      </c>
      <c r="V23" s="5">
        <v>1.0</v>
      </c>
      <c r="W23" s="5">
        <v>1.0</v>
      </c>
      <c r="X23" s="5">
        <v>1.0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9">
        <v>0.0</v>
      </c>
      <c r="AJ23" s="9">
        <v>0.0</v>
      </c>
      <c r="AK23" s="9">
        <v>0.0</v>
      </c>
      <c r="AL23" s="9">
        <v>0.0</v>
      </c>
    </row>
    <row r="24">
      <c r="A24" s="4"/>
      <c r="B24" s="17">
        <f t="shared" ref="B24:AL24" si="19">B23/1280*100</f>
        <v>0</v>
      </c>
      <c r="C24" s="17">
        <f t="shared" si="19"/>
        <v>0</v>
      </c>
      <c r="D24" s="17">
        <f t="shared" si="19"/>
        <v>0</v>
      </c>
      <c r="E24" s="17">
        <f t="shared" si="19"/>
        <v>0</v>
      </c>
      <c r="F24" s="17">
        <f t="shared" si="19"/>
        <v>0</v>
      </c>
      <c r="G24" s="17">
        <f t="shared" si="19"/>
        <v>0</v>
      </c>
      <c r="H24" s="17">
        <f t="shared" si="19"/>
        <v>0</v>
      </c>
      <c r="I24" s="17">
        <f t="shared" si="19"/>
        <v>0</v>
      </c>
      <c r="J24" s="17">
        <f t="shared" si="19"/>
        <v>0</v>
      </c>
      <c r="K24" s="17">
        <f t="shared" si="19"/>
        <v>0</v>
      </c>
      <c r="L24" s="17">
        <f t="shared" si="19"/>
        <v>0</v>
      </c>
      <c r="M24" s="17">
        <f t="shared" si="19"/>
        <v>0</v>
      </c>
      <c r="N24" s="17">
        <f t="shared" si="19"/>
        <v>0</v>
      </c>
      <c r="O24" s="17">
        <f t="shared" si="19"/>
        <v>0</v>
      </c>
      <c r="P24" s="17">
        <f t="shared" si="19"/>
        <v>0.078125</v>
      </c>
      <c r="Q24" s="17">
        <f t="shared" si="19"/>
        <v>0.078125</v>
      </c>
      <c r="R24" s="17">
        <f t="shared" si="19"/>
        <v>0.078125</v>
      </c>
      <c r="S24" s="17">
        <f t="shared" si="19"/>
        <v>0.078125</v>
      </c>
      <c r="T24" s="17">
        <f t="shared" si="19"/>
        <v>0.078125</v>
      </c>
      <c r="U24" s="17">
        <f t="shared" si="19"/>
        <v>0</v>
      </c>
      <c r="V24" s="17">
        <f t="shared" si="19"/>
        <v>0.078125</v>
      </c>
      <c r="W24" s="17">
        <f t="shared" si="19"/>
        <v>0.078125</v>
      </c>
      <c r="X24" s="17">
        <f t="shared" si="19"/>
        <v>0.078125</v>
      </c>
      <c r="Y24" s="17">
        <f t="shared" si="19"/>
        <v>0</v>
      </c>
      <c r="Z24" s="17">
        <f t="shared" si="19"/>
        <v>0</v>
      </c>
      <c r="AA24" s="17">
        <f t="shared" si="19"/>
        <v>0</v>
      </c>
      <c r="AB24" s="17">
        <f t="shared" si="19"/>
        <v>0</v>
      </c>
      <c r="AC24" s="17">
        <f t="shared" si="19"/>
        <v>0</v>
      </c>
      <c r="AD24" s="17">
        <f t="shared" si="19"/>
        <v>0</v>
      </c>
      <c r="AE24" s="17">
        <f t="shared" si="19"/>
        <v>0</v>
      </c>
      <c r="AF24" s="17">
        <f t="shared" si="19"/>
        <v>0</v>
      </c>
      <c r="AG24" s="17">
        <f t="shared" si="19"/>
        <v>0</v>
      </c>
      <c r="AH24" s="17">
        <f t="shared" si="19"/>
        <v>0</v>
      </c>
      <c r="AI24" s="17">
        <f t="shared" si="19"/>
        <v>0</v>
      </c>
      <c r="AJ24" s="17">
        <f t="shared" si="19"/>
        <v>0</v>
      </c>
      <c r="AK24" s="17">
        <f t="shared" si="19"/>
        <v>0</v>
      </c>
      <c r="AL24" s="17">
        <f t="shared" si="19"/>
        <v>0</v>
      </c>
    </row>
    <row r="25">
      <c r="A25" s="4" t="s">
        <v>12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18.0</v>
      </c>
      <c r="W25" s="5">
        <v>18.0</v>
      </c>
      <c r="X25" s="5">
        <v>18.0</v>
      </c>
      <c r="Y25" s="5">
        <v>1.0</v>
      </c>
      <c r="Z25" s="5">
        <v>1.0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9">
        <v>0.0</v>
      </c>
      <c r="AJ25" s="9">
        <v>0.0</v>
      </c>
      <c r="AK25" s="9">
        <v>0.0</v>
      </c>
      <c r="AL25" s="9">
        <v>0.0</v>
      </c>
    </row>
    <row r="26">
      <c r="A26" s="4"/>
      <c r="B26" s="17">
        <f t="shared" ref="B26:AL26" si="20">B25/1361*100</f>
        <v>0</v>
      </c>
      <c r="C26" s="17">
        <f t="shared" si="20"/>
        <v>0</v>
      </c>
      <c r="D26" s="17">
        <f t="shared" si="20"/>
        <v>0</v>
      </c>
      <c r="E26" s="17">
        <f t="shared" si="20"/>
        <v>0</v>
      </c>
      <c r="F26" s="17">
        <f t="shared" si="20"/>
        <v>0</v>
      </c>
      <c r="G26" s="17">
        <f t="shared" si="20"/>
        <v>0</v>
      </c>
      <c r="H26" s="17">
        <f t="shared" si="20"/>
        <v>0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1.322556943</v>
      </c>
      <c r="W26" s="17">
        <f t="shared" si="20"/>
        <v>1.322556943</v>
      </c>
      <c r="X26" s="17">
        <f t="shared" si="20"/>
        <v>1.322556943</v>
      </c>
      <c r="Y26" s="17">
        <f t="shared" si="20"/>
        <v>0.07347538575</v>
      </c>
      <c r="Z26" s="17">
        <f t="shared" si="20"/>
        <v>0.07347538575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si="20"/>
        <v>0</v>
      </c>
    </row>
    <row r="27">
      <c r="A27" s="4" t="s">
        <v>13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39.0</v>
      </c>
      <c r="S27" s="5">
        <v>39.0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438.0</v>
      </c>
      <c r="Z27" s="5">
        <v>438.0</v>
      </c>
      <c r="AA27" s="5">
        <v>180.0</v>
      </c>
      <c r="AB27" s="5">
        <f>SUM(198,180)</f>
        <v>378</v>
      </c>
      <c r="AC27" s="5">
        <f>SUM(199,180)</f>
        <v>379</v>
      </c>
      <c r="AD27" s="5">
        <f>SUM(200,180)</f>
        <v>380</v>
      </c>
      <c r="AE27" s="5">
        <f>SUM(199,180)</f>
        <v>379</v>
      </c>
      <c r="AF27" s="5">
        <f>SUM(201,160)</f>
        <v>361</v>
      </c>
      <c r="AG27" s="5">
        <f t="shared" ref="AG27:AH27" si="21">SUM(200,160)</f>
        <v>360</v>
      </c>
      <c r="AH27" s="5">
        <f t="shared" si="21"/>
        <v>360</v>
      </c>
      <c r="AI27" s="9">
        <v>360.0</v>
      </c>
      <c r="AJ27" s="9">
        <v>360.0</v>
      </c>
      <c r="AK27" s="9">
        <v>2.0</v>
      </c>
      <c r="AL27" s="9">
        <v>2.0</v>
      </c>
    </row>
    <row r="28">
      <c r="A28" s="4"/>
      <c r="B28" s="17">
        <f t="shared" ref="B28:AL28" si="22">B27/624*100</f>
        <v>0</v>
      </c>
      <c r="C28" s="17">
        <f t="shared" si="22"/>
        <v>0</v>
      </c>
      <c r="D28" s="17">
        <f t="shared" si="22"/>
        <v>0</v>
      </c>
      <c r="E28" s="17">
        <f t="shared" si="22"/>
        <v>0</v>
      </c>
      <c r="F28" s="17">
        <f t="shared" si="22"/>
        <v>0</v>
      </c>
      <c r="G28" s="17">
        <f t="shared" si="22"/>
        <v>0</v>
      </c>
      <c r="H28" s="17">
        <f t="shared" si="22"/>
        <v>0</v>
      </c>
      <c r="I28" s="17">
        <f t="shared" si="22"/>
        <v>0</v>
      </c>
      <c r="J28" s="17">
        <f t="shared" si="22"/>
        <v>0</v>
      </c>
      <c r="K28" s="17">
        <f t="shared" si="22"/>
        <v>0</v>
      </c>
      <c r="L28" s="17">
        <f t="shared" si="22"/>
        <v>0</v>
      </c>
      <c r="M28" s="17">
        <f t="shared" si="22"/>
        <v>0</v>
      </c>
      <c r="N28" s="17">
        <f t="shared" si="22"/>
        <v>0</v>
      </c>
      <c r="O28" s="17">
        <f t="shared" si="22"/>
        <v>0</v>
      </c>
      <c r="P28" s="17">
        <f t="shared" si="22"/>
        <v>0</v>
      </c>
      <c r="Q28" s="17">
        <f t="shared" si="22"/>
        <v>0</v>
      </c>
      <c r="R28" s="17">
        <f t="shared" si="22"/>
        <v>6.25</v>
      </c>
      <c r="S28" s="17">
        <f t="shared" si="22"/>
        <v>6.25</v>
      </c>
      <c r="T28" s="17">
        <f t="shared" si="22"/>
        <v>0</v>
      </c>
      <c r="U28" s="17">
        <f t="shared" si="22"/>
        <v>0</v>
      </c>
      <c r="V28" s="17">
        <f t="shared" si="22"/>
        <v>0</v>
      </c>
      <c r="W28" s="17">
        <f t="shared" si="22"/>
        <v>0</v>
      </c>
      <c r="X28" s="17">
        <f t="shared" si="22"/>
        <v>0</v>
      </c>
      <c r="Y28" s="17">
        <f t="shared" si="22"/>
        <v>70.19230769</v>
      </c>
      <c r="Z28" s="17">
        <f t="shared" si="22"/>
        <v>70.19230769</v>
      </c>
      <c r="AA28" s="17">
        <f t="shared" si="22"/>
        <v>28.84615385</v>
      </c>
      <c r="AB28" s="17">
        <f t="shared" si="22"/>
        <v>60.57692308</v>
      </c>
      <c r="AC28" s="17">
        <f t="shared" si="22"/>
        <v>60.73717949</v>
      </c>
      <c r="AD28" s="17">
        <f t="shared" si="22"/>
        <v>60.8974359</v>
      </c>
      <c r="AE28" s="17">
        <f t="shared" si="22"/>
        <v>60.73717949</v>
      </c>
      <c r="AF28" s="17">
        <f t="shared" si="22"/>
        <v>57.8525641</v>
      </c>
      <c r="AG28" s="17">
        <f t="shared" si="22"/>
        <v>57.69230769</v>
      </c>
      <c r="AH28" s="17">
        <f t="shared" si="22"/>
        <v>57.69230769</v>
      </c>
      <c r="AI28" s="17">
        <f t="shared" si="22"/>
        <v>57.69230769</v>
      </c>
      <c r="AJ28" s="17">
        <f t="shared" si="22"/>
        <v>57.69230769</v>
      </c>
      <c r="AK28" s="17">
        <f t="shared" si="22"/>
        <v>0.3205128205</v>
      </c>
      <c r="AL28" s="17">
        <f t="shared" si="22"/>
        <v>0.3205128205</v>
      </c>
    </row>
    <row r="29">
      <c r="A29" s="4" t="s">
        <v>14</v>
      </c>
      <c r="B29" s="5">
        <v>0.0</v>
      </c>
      <c r="C29" s="5">
        <v>0.0</v>
      </c>
      <c r="D29" s="5">
        <v>1.0</v>
      </c>
      <c r="E29" s="6">
        <v>2.0</v>
      </c>
      <c r="F29" s="6">
        <v>1.0</v>
      </c>
      <c r="G29" s="6">
        <v>1.0</v>
      </c>
      <c r="H29" s="6">
        <v>1.0</v>
      </c>
      <c r="I29" s="6">
        <v>1.0</v>
      </c>
      <c r="J29" s="6">
        <v>1.0</v>
      </c>
      <c r="K29" s="6">
        <v>1.0</v>
      </c>
      <c r="L29" s="6">
        <v>1.0</v>
      </c>
      <c r="M29" s="6">
        <v>1.0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9">
        <v>0.0</v>
      </c>
      <c r="AJ29" s="9">
        <v>0.0</v>
      </c>
      <c r="AK29" s="9">
        <v>0.0</v>
      </c>
      <c r="AL29" s="9">
        <v>0.0</v>
      </c>
    </row>
    <row r="30">
      <c r="A30" s="10"/>
      <c r="B30" s="11">
        <f t="shared" ref="B30:AL30" si="23">B29/1027*100</f>
        <v>0</v>
      </c>
      <c r="C30" s="11">
        <f t="shared" si="23"/>
        <v>0</v>
      </c>
      <c r="D30" s="11">
        <f t="shared" si="23"/>
        <v>0.09737098345</v>
      </c>
      <c r="E30" s="11">
        <f t="shared" si="23"/>
        <v>0.1947419669</v>
      </c>
      <c r="F30" s="11">
        <f t="shared" si="23"/>
        <v>0.09737098345</v>
      </c>
      <c r="G30" s="11">
        <f t="shared" si="23"/>
        <v>0.09737098345</v>
      </c>
      <c r="H30" s="11">
        <f t="shared" si="23"/>
        <v>0.09737098345</v>
      </c>
      <c r="I30" s="11">
        <f t="shared" si="23"/>
        <v>0.09737098345</v>
      </c>
      <c r="J30" s="11">
        <f t="shared" si="23"/>
        <v>0.09737098345</v>
      </c>
      <c r="K30" s="11">
        <f t="shared" si="23"/>
        <v>0.09737098345</v>
      </c>
      <c r="L30" s="11">
        <f t="shared" si="23"/>
        <v>0.09737098345</v>
      </c>
      <c r="M30" s="11">
        <f t="shared" si="23"/>
        <v>0.09737098345</v>
      </c>
      <c r="N30" s="11">
        <f t="shared" si="23"/>
        <v>0</v>
      </c>
      <c r="O30" s="11">
        <f t="shared" si="23"/>
        <v>0</v>
      </c>
      <c r="P30" s="11">
        <f t="shared" si="23"/>
        <v>0</v>
      </c>
      <c r="Q30" s="11">
        <f t="shared" si="23"/>
        <v>0</v>
      </c>
      <c r="R30" s="11">
        <f t="shared" si="23"/>
        <v>0</v>
      </c>
      <c r="S30" s="11">
        <f t="shared" si="23"/>
        <v>0</v>
      </c>
      <c r="T30" s="11">
        <f t="shared" si="23"/>
        <v>0</v>
      </c>
      <c r="U30" s="11">
        <f t="shared" si="23"/>
        <v>0</v>
      </c>
      <c r="V30" s="11">
        <f t="shared" si="23"/>
        <v>0</v>
      </c>
      <c r="W30" s="11">
        <f t="shared" si="23"/>
        <v>0</v>
      </c>
      <c r="X30" s="11">
        <f t="shared" si="23"/>
        <v>0</v>
      </c>
      <c r="Y30" s="11">
        <f t="shared" si="23"/>
        <v>0</v>
      </c>
      <c r="Z30" s="11">
        <f t="shared" si="23"/>
        <v>0</v>
      </c>
      <c r="AA30" s="11">
        <f t="shared" si="23"/>
        <v>0</v>
      </c>
      <c r="AB30" s="11">
        <f t="shared" si="23"/>
        <v>0</v>
      </c>
      <c r="AC30" s="11">
        <f t="shared" si="23"/>
        <v>0</v>
      </c>
      <c r="AD30" s="11">
        <f t="shared" si="23"/>
        <v>0</v>
      </c>
      <c r="AE30" s="11">
        <f t="shared" si="23"/>
        <v>0</v>
      </c>
      <c r="AF30" s="11">
        <f t="shared" si="23"/>
        <v>0</v>
      </c>
      <c r="AG30" s="11">
        <f t="shared" si="23"/>
        <v>0</v>
      </c>
      <c r="AH30" s="11">
        <f t="shared" si="23"/>
        <v>0</v>
      </c>
      <c r="AI30" s="11">
        <f t="shared" si="23"/>
        <v>0</v>
      </c>
      <c r="AJ30" s="11">
        <f t="shared" si="23"/>
        <v>0</v>
      </c>
      <c r="AK30" s="11">
        <f t="shared" si="23"/>
        <v>0</v>
      </c>
      <c r="AL30" s="11">
        <f t="shared" si="23"/>
        <v>0</v>
      </c>
    </row>
    <row r="31">
      <c r="A31" s="12" t="s">
        <v>15</v>
      </c>
      <c r="B31" s="13">
        <v>0.0</v>
      </c>
      <c r="C31" s="13">
        <v>0.0</v>
      </c>
      <c r="D31" s="13">
        <v>0.0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0.0</v>
      </c>
      <c r="R31" s="13">
        <v>0.0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0.0</v>
      </c>
      <c r="Z31" s="13">
        <v>0.0</v>
      </c>
      <c r="AA31" s="13">
        <v>0.0</v>
      </c>
      <c r="AB31" s="13">
        <v>0.0</v>
      </c>
      <c r="AC31" s="13">
        <v>0.0</v>
      </c>
      <c r="AD31" s="13">
        <v>0.0</v>
      </c>
      <c r="AE31" s="13">
        <v>0.0</v>
      </c>
      <c r="AF31" s="13">
        <v>0.0</v>
      </c>
      <c r="AG31" s="13">
        <v>0.0</v>
      </c>
      <c r="AH31" s="13">
        <v>0.0</v>
      </c>
      <c r="AI31" s="14">
        <v>0.0</v>
      </c>
      <c r="AJ31" s="14">
        <v>0.0</v>
      </c>
      <c r="AK31" s="14">
        <v>0.0</v>
      </c>
      <c r="AL31" s="14">
        <v>0.0</v>
      </c>
    </row>
    <row r="32">
      <c r="A32" s="4" t="s">
        <v>16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9">
        <v>0.0</v>
      </c>
      <c r="AJ32" s="9">
        <v>14.0</v>
      </c>
      <c r="AK32" s="9">
        <v>14.0</v>
      </c>
      <c r="AL32" s="9">
        <v>14.0</v>
      </c>
    </row>
    <row r="33">
      <c r="A33" s="4"/>
      <c r="B33" s="11">
        <f t="shared" ref="B33:AL33" si="24">B32/311*100</f>
        <v>0</v>
      </c>
      <c r="C33" s="11">
        <f t="shared" si="24"/>
        <v>0</v>
      </c>
      <c r="D33" s="11">
        <f t="shared" si="24"/>
        <v>0</v>
      </c>
      <c r="E33" s="11">
        <f t="shared" si="24"/>
        <v>0</v>
      </c>
      <c r="F33" s="11">
        <f t="shared" si="24"/>
        <v>0</v>
      </c>
      <c r="G33" s="11">
        <f t="shared" si="24"/>
        <v>0</v>
      </c>
      <c r="H33" s="11">
        <f t="shared" si="24"/>
        <v>0</v>
      </c>
      <c r="I33" s="11">
        <f t="shared" si="24"/>
        <v>0</v>
      </c>
      <c r="J33" s="11">
        <f t="shared" si="24"/>
        <v>0</v>
      </c>
      <c r="K33" s="11">
        <f t="shared" si="24"/>
        <v>0</v>
      </c>
      <c r="L33" s="11">
        <f t="shared" si="24"/>
        <v>0</v>
      </c>
      <c r="M33" s="11">
        <f t="shared" si="24"/>
        <v>0</v>
      </c>
      <c r="N33" s="11">
        <f t="shared" si="24"/>
        <v>0</v>
      </c>
      <c r="O33" s="11">
        <f t="shared" si="24"/>
        <v>0</v>
      </c>
      <c r="P33" s="11">
        <f t="shared" si="24"/>
        <v>0</v>
      </c>
      <c r="Q33" s="11">
        <f t="shared" si="24"/>
        <v>0</v>
      </c>
      <c r="R33" s="11">
        <f t="shared" si="24"/>
        <v>0</v>
      </c>
      <c r="S33" s="11">
        <f t="shared" si="24"/>
        <v>0</v>
      </c>
      <c r="T33" s="11">
        <f t="shared" si="24"/>
        <v>0</v>
      </c>
      <c r="U33" s="11">
        <f t="shared" si="24"/>
        <v>0</v>
      </c>
      <c r="V33" s="11">
        <f t="shared" si="24"/>
        <v>0</v>
      </c>
      <c r="W33" s="11">
        <f t="shared" si="24"/>
        <v>0</v>
      </c>
      <c r="X33" s="11">
        <f t="shared" si="24"/>
        <v>0</v>
      </c>
      <c r="Y33" s="11">
        <f t="shared" si="24"/>
        <v>0</v>
      </c>
      <c r="Z33" s="11">
        <f t="shared" si="24"/>
        <v>0</v>
      </c>
      <c r="AA33" s="11">
        <f t="shared" si="24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H33" s="11">
        <f t="shared" si="24"/>
        <v>0</v>
      </c>
      <c r="AI33" s="11">
        <f t="shared" si="24"/>
        <v>0</v>
      </c>
      <c r="AJ33" s="11">
        <f t="shared" si="24"/>
        <v>4.501607717</v>
      </c>
      <c r="AK33" s="11">
        <f t="shared" si="24"/>
        <v>4.501607717</v>
      </c>
      <c r="AL33" s="11">
        <f t="shared" si="24"/>
        <v>4.501607717</v>
      </c>
    </row>
    <row r="34">
      <c r="A34" s="18" t="s">
        <v>17</v>
      </c>
      <c r="B34" s="19">
        <v>561.0</v>
      </c>
      <c r="C34" s="19">
        <v>838.0</v>
      </c>
      <c r="D34" s="19">
        <v>830.0</v>
      </c>
      <c r="E34" s="19">
        <v>607.0</v>
      </c>
      <c r="F34" s="19">
        <v>534.0</v>
      </c>
      <c r="G34" s="19">
        <v>519.0</v>
      </c>
      <c r="H34" s="19">
        <v>511.0</v>
      </c>
      <c r="I34" s="19">
        <v>517.0</v>
      </c>
      <c r="J34" s="19">
        <v>520.0</v>
      </c>
      <c r="K34" s="19">
        <v>512.0</v>
      </c>
      <c r="L34" s="19">
        <v>16.0</v>
      </c>
      <c r="M34" s="19">
        <v>17.0</v>
      </c>
      <c r="N34" s="19">
        <v>10.0</v>
      </c>
      <c r="O34" s="19">
        <v>14.0</v>
      </c>
      <c r="P34" s="19">
        <v>19.0</v>
      </c>
      <c r="Q34" s="19">
        <v>20.0</v>
      </c>
      <c r="R34" s="19">
        <v>49.0</v>
      </c>
      <c r="S34" s="19">
        <v>49.0</v>
      </c>
      <c r="T34" s="19">
        <v>11.0</v>
      </c>
      <c r="U34" s="19">
        <v>12.0</v>
      </c>
      <c r="V34" s="19">
        <v>36.0</v>
      </c>
      <c r="W34" s="19">
        <v>44.0</v>
      </c>
      <c r="X34" s="19">
        <v>47.0</v>
      </c>
      <c r="Y34" s="19">
        <v>522.0</v>
      </c>
      <c r="Z34" s="19">
        <v>523.0</v>
      </c>
      <c r="AA34" s="19">
        <v>247.0</v>
      </c>
      <c r="AB34" s="19">
        <v>474.0</v>
      </c>
      <c r="AC34" s="19">
        <v>480.0</v>
      </c>
      <c r="AD34" s="19">
        <v>477.0</v>
      </c>
      <c r="AE34" s="19">
        <v>476.0</v>
      </c>
      <c r="AF34" s="19">
        <v>366.0</v>
      </c>
      <c r="AG34" s="19">
        <v>366.0</v>
      </c>
      <c r="AH34" s="19">
        <v>365.0</v>
      </c>
      <c r="AI34" s="19">
        <v>366.0</v>
      </c>
      <c r="AJ34" s="19">
        <v>383.0</v>
      </c>
      <c r="AK34" s="19">
        <v>22.0</v>
      </c>
      <c r="AL34" s="19">
        <v>23.0</v>
      </c>
    </row>
    <row r="35">
      <c r="B35" s="15">
        <f t="shared" ref="B35:AL35" si="25">B34/20494*100</f>
        <v>2.737386552</v>
      </c>
      <c r="C35" s="15">
        <f t="shared" si="25"/>
        <v>4.089001659</v>
      </c>
      <c r="D35" s="15">
        <f t="shared" si="25"/>
        <v>4.049965844</v>
      </c>
      <c r="E35" s="15">
        <f t="shared" si="25"/>
        <v>2.96184249</v>
      </c>
      <c r="F35" s="15">
        <f t="shared" si="25"/>
        <v>2.605640675</v>
      </c>
      <c r="G35" s="15">
        <f t="shared" si="25"/>
        <v>2.532448522</v>
      </c>
      <c r="H35" s="15">
        <f t="shared" si="25"/>
        <v>2.493412706</v>
      </c>
      <c r="I35" s="15">
        <f t="shared" si="25"/>
        <v>2.522689568</v>
      </c>
      <c r="J35" s="15">
        <f t="shared" si="25"/>
        <v>2.537327998</v>
      </c>
      <c r="K35" s="15">
        <f t="shared" si="25"/>
        <v>2.498292183</v>
      </c>
      <c r="L35" s="15">
        <f t="shared" si="25"/>
        <v>0.07807163072</v>
      </c>
      <c r="M35" s="15">
        <f t="shared" si="25"/>
        <v>0.08295110764</v>
      </c>
      <c r="N35" s="15">
        <f t="shared" si="25"/>
        <v>0.0487947692</v>
      </c>
      <c r="O35" s="15">
        <f t="shared" si="25"/>
        <v>0.06831267688</v>
      </c>
      <c r="P35" s="15">
        <f t="shared" si="25"/>
        <v>0.09271006148</v>
      </c>
      <c r="Q35" s="15">
        <f t="shared" si="25"/>
        <v>0.0975895384</v>
      </c>
      <c r="R35" s="15">
        <f t="shared" si="25"/>
        <v>0.2390943691</v>
      </c>
      <c r="S35" s="15">
        <f t="shared" si="25"/>
        <v>0.2390943691</v>
      </c>
      <c r="T35" s="15">
        <f t="shared" si="25"/>
        <v>0.05367424612</v>
      </c>
      <c r="U35" s="15">
        <f t="shared" si="25"/>
        <v>0.05855372304</v>
      </c>
      <c r="V35" s="15">
        <f t="shared" si="25"/>
        <v>0.1756611691</v>
      </c>
      <c r="W35" s="15">
        <f t="shared" si="25"/>
        <v>0.2146969845</v>
      </c>
      <c r="X35" s="15">
        <f t="shared" si="25"/>
        <v>0.2293354152</v>
      </c>
      <c r="Y35" s="15">
        <f t="shared" si="25"/>
        <v>2.547086952</v>
      </c>
      <c r="Z35" s="15">
        <f t="shared" si="25"/>
        <v>2.551966429</v>
      </c>
      <c r="AA35" s="15">
        <f t="shared" si="25"/>
        <v>1.205230799</v>
      </c>
      <c r="AB35" s="15">
        <f t="shared" si="25"/>
        <v>2.31287206</v>
      </c>
      <c r="AC35" s="15">
        <f t="shared" si="25"/>
        <v>2.342148922</v>
      </c>
      <c r="AD35" s="15">
        <f t="shared" si="25"/>
        <v>2.327510491</v>
      </c>
      <c r="AE35" s="15">
        <f t="shared" si="25"/>
        <v>2.322631014</v>
      </c>
      <c r="AF35" s="15">
        <f t="shared" si="25"/>
        <v>1.785888553</v>
      </c>
      <c r="AG35" s="15">
        <f t="shared" si="25"/>
        <v>1.785888553</v>
      </c>
      <c r="AH35" s="15">
        <f t="shared" si="25"/>
        <v>1.781009076</v>
      </c>
      <c r="AI35" s="15">
        <f t="shared" si="25"/>
        <v>1.785888553</v>
      </c>
      <c r="AJ35" s="15">
        <f t="shared" si="25"/>
        <v>1.86883966</v>
      </c>
      <c r="AK35" s="15">
        <f t="shared" si="25"/>
        <v>0.1073484922</v>
      </c>
      <c r="AL35" s="15">
        <f t="shared" si="25"/>
        <v>0.1122279692</v>
      </c>
    </row>
  </sheetData>
  <drawing r:id="rId1"/>
</worksheet>
</file>