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PCCO\TOR-032\model\wf_pred\flow\P2RSW\chdp\"/>
    </mc:Choice>
  </mc:AlternateContent>
  <xr:revisionPtr revIDLastSave="0" documentId="13_ncr:1_{E01C83C9-5882-4931-AEA5-5CC0707408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699-60-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78" i="1" l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M1078" i="1"/>
  <c r="N1078" i="1" s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M24" i="1"/>
  <c r="U53" i="1"/>
  <c r="K203" i="1" l="1"/>
  <c r="I203" i="1"/>
  <c r="J203" i="1" s="1"/>
  <c r="K202" i="1"/>
  <c r="I202" i="1"/>
  <c r="J202" i="1" s="1"/>
  <c r="K201" i="1"/>
  <c r="I201" i="1"/>
  <c r="J201" i="1" s="1"/>
  <c r="K200" i="1"/>
  <c r="I200" i="1"/>
  <c r="J200" i="1" s="1"/>
  <c r="K199" i="1"/>
  <c r="I199" i="1"/>
  <c r="J199" i="1" s="1"/>
  <c r="K198" i="1"/>
  <c r="I198" i="1"/>
  <c r="J198" i="1" s="1"/>
  <c r="K197" i="1"/>
  <c r="I197" i="1"/>
  <c r="J197" i="1" s="1"/>
  <c r="K196" i="1"/>
  <c r="I196" i="1"/>
  <c r="J196" i="1" s="1"/>
  <c r="K195" i="1"/>
  <c r="I195" i="1"/>
  <c r="J195" i="1" s="1"/>
  <c r="K194" i="1"/>
  <c r="I194" i="1"/>
  <c r="J194" i="1" s="1"/>
  <c r="K193" i="1"/>
  <c r="J193" i="1"/>
  <c r="I193" i="1"/>
  <c r="K192" i="1"/>
  <c r="I192" i="1"/>
  <c r="J192" i="1" s="1"/>
  <c r="K191" i="1"/>
  <c r="J191" i="1"/>
  <c r="I191" i="1"/>
  <c r="K190" i="1"/>
  <c r="I190" i="1"/>
  <c r="J190" i="1" s="1"/>
  <c r="K189" i="1"/>
  <c r="I189" i="1"/>
  <c r="J189" i="1" s="1"/>
  <c r="K188" i="1"/>
  <c r="I188" i="1"/>
  <c r="J188" i="1" s="1"/>
  <c r="K187" i="1"/>
  <c r="I187" i="1"/>
  <c r="J187" i="1" s="1"/>
  <c r="K186" i="1"/>
  <c r="I186" i="1"/>
  <c r="J186" i="1" s="1"/>
  <c r="K185" i="1"/>
  <c r="I185" i="1"/>
  <c r="J185" i="1" s="1"/>
  <c r="K184" i="1"/>
  <c r="I184" i="1"/>
  <c r="J184" i="1" s="1"/>
  <c r="K183" i="1"/>
  <c r="I183" i="1"/>
  <c r="J183" i="1" s="1"/>
  <c r="K182" i="1"/>
  <c r="I182" i="1"/>
  <c r="J182" i="1" s="1"/>
  <c r="K181" i="1"/>
  <c r="J181" i="1"/>
  <c r="I181" i="1"/>
  <c r="K180" i="1"/>
  <c r="I180" i="1"/>
  <c r="J180" i="1" s="1"/>
  <c r="K179" i="1"/>
  <c r="I179" i="1"/>
  <c r="J179" i="1" s="1"/>
  <c r="K178" i="1"/>
  <c r="I178" i="1"/>
  <c r="J178" i="1" s="1"/>
  <c r="K177" i="1"/>
  <c r="I177" i="1"/>
  <c r="J177" i="1" s="1"/>
  <c r="K176" i="1"/>
  <c r="I176" i="1"/>
  <c r="J176" i="1" s="1"/>
  <c r="K175" i="1"/>
  <c r="I175" i="1"/>
  <c r="J175" i="1" s="1"/>
  <c r="K174" i="1"/>
  <c r="I174" i="1"/>
  <c r="J174" i="1" s="1"/>
  <c r="K173" i="1"/>
  <c r="I173" i="1"/>
  <c r="J173" i="1" s="1"/>
  <c r="K172" i="1"/>
  <c r="I172" i="1"/>
  <c r="J172" i="1" s="1"/>
  <c r="K171" i="1"/>
  <c r="J171" i="1"/>
  <c r="I171" i="1"/>
  <c r="K170" i="1"/>
  <c r="I170" i="1"/>
  <c r="J170" i="1" s="1"/>
  <c r="K169" i="1"/>
  <c r="I169" i="1"/>
  <c r="J169" i="1" s="1"/>
  <c r="K168" i="1"/>
  <c r="I168" i="1"/>
  <c r="J168" i="1" s="1"/>
  <c r="K167" i="1"/>
  <c r="I167" i="1"/>
  <c r="J167" i="1" s="1"/>
  <c r="K166" i="1"/>
  <c r="I166" i="1"/>
  <c r="J166" i="1" s="1"/>
  <c r="K165" i="1"/>
  <c r="I165" i="1"/>
  <c r="J165" i="1" s="1"/>
  <c r="K164" i="1"/>
  <c r="I164" i="1"/>
  <c r="J164" i="1" s="1"/>
  <c r="K163" i="1"/>
  <c r="I163" i="1"/>
  <c r="J163" i="1" s="1"/>
  <c r="K162" i="1"/>
  <c r="I162" i="1"/>
  <c r="J162" i="1" s="1"/>
  <c r="K161" i="1"/>
  <c r="J161" i="1"/>
  <c r="I161" i="1"/>
  <c r="K160" i="1"/>
  <c r="I160" i="1"/>
  <c r="J160" i="1" s="1"/>
  <c r="K159" i="1"/>
  <c r="J159" i="1"/>
  <c r="I159" i="1"/>
  <c r="K158" i="1"/>
  <c r="I158" i="1"/>
  <c r="J158" i="1" s="1"/>
  <c r="K157" i="1"/>
  <c r="I157" i="1"/>
  <c r="J157" i="1" s="1"/>
  <c r="K156" i="1"/>
  <c r="I156" i="1"/>
  <c r="J156" i="1" s="1"/>
  <c r="K155" i="1"/>
  <c r="I155" i="1"/>
  <c r="J155" i="1" s="1"/>
  <c r="K154" i="1"/>
  <c r="I154" i="1"/>
  <c r="J154" i="1" s="1"/>
  <c r="K153" i="1"/>
  <c r="I153" i="1"/>
  <c r="J153" i="1" s="1"/>
  <c r="K152" i="1"/>
  <c r="I152" i="1"/>
  <c r="J152" i="1" s="1"/>
  <c r="K151" i="1"/>
  <c r="I151" i="1"/>
  <c r="J151" i="1" s="1"/>
  <c r="K150" i="1"/>
  <c r="I150" i="1"/>
  <c r="J150" i="1" s="1"/>
  <c r="K149" i="1"/>
  <c r="I149" i="1"/>
  <c r="J149" i="1" s="1"/>
  <c r="K148" i="1"/>
  <c r="I148" i="1"/>
  <c r="J148" i="1" s="1"/>
  <c r="K147" i="1"/>
  <c r="I147" i="1"/>
  <c r="J147" i="1" s="1"/>
  <c r="K146" i="1"/>
  <c r="J146" i="1"/>
  <c r="I146" i="1"/>
  <c r="K145" i="1"/>
  <c r="I145" i="1"/>
  <c r="J145" i="1" s="1"/>
  <c r="K144" i="1"/>
  <c r="I144" i="1"/>
  <c r="J144" i="1" s="1"/>
  <c r="K143" i="1"/>
  <c r="I143" i="1"/>
  <c r="J143" i="1" s="1"/>
  <c r="K142" i="1"/>
  <c r="I142" i="1"/>
  <c r="J142" i="1" s="1"/>
  <c r="K141" i="1"/>
  <c r="I141" i="1"/>
  <c r="J141" i="1" s="1"/>
  <c r="K140" i="1"/>
  <c r="I140" i="1"/>
  <c r="J140" i="1" s="1"/>
  <c r="K139" i="1"/>
  <c r="J139" i="1"/>
  <c r="I139" i="1"/>
  <c r="K138" i="1"/>
  <c r="I138" i="1"/>
  <c r="J138" i="1" s="1"/>
  <c r="K137" i="1"/>
  <c r="I137" i="1"/>
  <c r="J137" i="1" s="1"/>
  <c r="K136" i="1"/>
  <c r="I136" i="1"/>
  <c r="J136" i="1" s="1"/>
  <c r="K135" i="1"/>
  <c r="I135" i="1"/>
  <c r="J135" i="1" s="1"/>
  <c r="K134" i="1"/>
  <c r="I134" i="1"/>
  <c r="J134" i="1" s="1"/>
  <c r="K133" i="1"/>
  <c r="I133" i="1"/>
  <c r="J133" i="1" s="1"/>
  <c r="K132" i="1"/>
  <c r="I132" i="1"/>
  <c r="J132" i="1" s="1"/>
  <c r="K131" i="1"/>
  <c r="I131" i="1"/>
  <c r="J131" i="1" s="1"/>
  <c r="K130" i="1"/>
  <c r="I130" i="1"/>
  <c r="J130" i="1" s="1"/>
  <c r="K129" i="1"/>
  <c r="J129" i="1"/>
  <c r="I129" i="1"/>
  <c r="K128" i="1"/>
  <c r="I128" i="1"/>
  <c r="J128" i="1" s="1"/>
  <c r="K127" i="1"/>
  <c r="J127" i="1"/>
  <c r="I127" i="1"/>
  <c r="K126" i="1"/>
  <c r="I126" i="1"/>
  <c r="J126" i="1" s="1"/>
  <c r="K125" i="1"/>
  <c r="I125" i="1"/>
  <c r="J125" i="1" s="1"/>
  <c r="K124" i="1"/>
  <c r="I124" i="1"/>
  <c r="J124" i="1" s="1"/>
  <c r="K123" i="1"/>
  <c r="I123" i="1"/>
  <c r="J123" i="1" s="1"/>
  <c r="K122" i="1"/>
  <c r="I122" i="1"/>
  <c r="J122" i="1" s="1"/>
  <c r="K121" i="1"/>
  <c r="I121" i="1"/>
  <c r="J121" i="1" s="1"/>
  <c r="K120" i="1"/>
  <c r="I120" i="1"/>
  <c r="J120" i="1" s="1"/>
  <c r="K119" i="1"/>
  <c r="I119" i="1"/>
  <c r="J119" i="1" s="1"/>
  <c r="K118" i="1"/>
  <c r="I118" i="1"/>
  <c r="J118" i="1" s="1"/>
  <c r="K117" i="1"/>
  <c r="I117" i="1"/>
  <c r="J117" i="1" s="1"/>
  <c r="K116" i="1"/>
  <c r="I116" i="1"/>
  <c r="J116" i="1" s="1"/>
  <c r="K115" i="1"/>
  <c r="I115" i="1"/>
  <c r="J115" i="1" s="1"/>
  <c r="K114" i="1"/>
  <c r="I114" i="1"/>
  <c r="J114" i="1" s="1"/>
  <c r="K113" i="1"/>
  <c r="I113" i="1"/>
  <c r="J113" i="1" s="1"/>
  <c r="K112" i="1"/>
  <c r="I112" i="1"/>
  <c r="J112" i="1" s="1"/>
  <c r="K111" i="1"/>
  <c r="I111" i="1"/>
  <c r="J111" i="1" s="1"/>
  <c r="K110" i="1"/>
  <c r="I110" i="1"/>
  <c r="J110" i="1" s="1"/>
  <c r="K109" i="1"/>
  <c r="I109" i="1"/>
  <c r="J109" i="1" s="1"/>
  <c r="K108" i="1"/>
  <c r="I108" i="1"/>
  <c r="J108" i="1" s="1"/>
  <c r="K107" i="1"/>
  <c r="J107" i="1"/>
  <c r="I107" i="1"/>
  <c r="K106" i="1"/>
  <c r="I106" i="1"/>
  <c r="J106" i="1" s="1"/>
  <c r="K105" i="1"/>
  <c r="I105" i="1"/>
  <c r="J105" i="1" s="1"/>
  <c r="K104" i="1"/>
  <c r="I104" i="1"/>
  <c r="J104" i="1" s="1"/>
  <c r="K103" i="1"/>
  <c r="I103" i="1"/>
  <c r="J103" i="1" s="1"/>
  <c r="K102" i="1"/>
  <c r="I102" i="1"/>
  <c r="J102" i="1" s="1"/>
  <c r="K101" i="1"/>
  <c r="I101" i="1"/>
  <c r="J101" i="1" s="1"/>
  <c r="K100" i="1"/>
  <c r="I100" i="1"/>
  <c r="J100" i="1" s="1"/>
  <c r="K99" i="1"/>
  <c r="I99" i="1"/>
  <c r="J99" i="1" s="1"/>
  <c r="K98" i="1"/>
  <c r="I98" i="1"/>
  <c r="J98" i="1" s="1"/>
  <c r="K97" i="1"/>
  <c r="J97" i="1"/>
  <c r="I97" i="1"/>
  <c r="K96" i="1"/>
  <c r="I96" i="1"/>
  <c r="J96" i="1" s="1"/>
  <c r="K95" i="1"/>
  <c r="J95" i="1"/>
  <c r="I95" i="1"/>
  <c r="K94" i="1"/>
  <c r="I94" i="1"/>
  <c r="J94" i="1" s="1"/>
  <c r="K93" i="1"/>
  <c r="I93" i="1"/>
  <c r="J93" i="1" s="1"/>
  <c r="K92" i="1"/>
  <c r="I92" i="1"/>
  <c r="J92" i="1" s="1"/>
  <c r="K91" i="1"/>
  <c r="I91" i="1"/>
  <c r="J91" i="1" s="1"/>
  <c r="K90" i="1"/>
  <c r="I90" i="1"/>
  <c r="J90" i="1" s="1"/>
  <c r="K89" i="1"/>
  <c r="I89" i="1"/>
  <c r="J89" i="1" s="1"/>
  <c r="K88" i="1"/>
  <c r="I88" i="1"/>
  <c r="J88" i="1" s="1"/>
  <c r="K87" i="1"/>
  <c r="I87" i="1"/>
  <c r="J87" i="1" s="1"/>
  <c r="K86" i="1"/>
  <c r="I86" i="1"/>
  <c r="J86" i="1" s="1"/>
  <c r="K85" i="1"/>
  <c r="I85" i="1"/>
  <c r="J85" i="1" s="1"/>
  <c r="K84" i="1"/>
  <c r="I84" i="1"/>
  <c r="J84" i="1" s="1"/>
  <c r="K83" i="1"/>
  <c r="I83" i="1"/>
  <c r="J83" i="1" s="1"/>
  <c r="K82" i="1"/>
  <c r="I82" i="1"/>
  <c r="J82" i="1" s="1"/>
  <c r="K81" i="1"/>
  <c r="I81" i="1"/>
  <c r="J81" i="1" s="1"/>
  <c r="K80" i="1"/>
  <c r="I80" i="1"/>
  <c r="J80" i="1" s="1"/>
  <c r="K79" i="1"/>
  <c r="I79" i="1"/>
  <c r="J79" i="1" s="1"/>
  <c r="K78" i="1"/>
  <c r="I78" i="1"/>
  <c r="J78" i="1" s="1"/>
  <c r="K77" i="1"/>
  <c r="I77" i="1"/>
  <c r="J77" i="1" s="1"/>
  <c r="K76" i="1"/>
  <c r="I76" i="1"/>
  <c r="J76" i="1" s="1"/>
  <c r="K75" i="1"/>
  <c r="J75" i="1"/>
  <c r="I75" i="1"/>
  <c r="K74" i="1"/>
  <c r="I74" i="1"/>
  <c r="J74" i="1" s="1"/>
  <c r="K73" i="1"/>
  <c r="I73" i="1"/>
  <c r="J73" i="1" s="1"/>
  <c r="K72" i="1"/>
  <c r="I72" i="1"/>
  <c r="J72" i="1" s="1"/>
  <c r="K71" i="1"/>
  <c r="I71" i="1"/>
  <c r="J71" i="1" s="1"/>
  <c r="K70" i="1"/>
  <c r="I70" i="1"/>
  <c r="J70" i="1" s="1"/>
  <c r="K69" i="1"/>
  <c r="I69" i="1"/>
  <c r="J69" i="1" s="1"/>
  <c r="K68" i="1"/>
  <c r="I68" i="1"/>
  <c r="J68" i="1" s="1"/>
  <c r="K67" i="1"/>
  <c r="I67" i="1"/>
  <c r="J67" i="1" s="1"/>
  <c r="K66" i="1"/>
  <c r="I66" i="1"/>
  <c r="J66" i="1" s="1"/>
  <c r="K65" i="1"/>
  <c r="J65" i="1"/>
  <c r="I65" i="1"/>
  <c r="K64" i="1"/>
  <c r="I64" i="1"/>
  <c r="J64" i="1" s="1"/>
  <c r="K63" i="1"/>
  <c r="J63" i="1"/>
  <c r="I63" i="1"/>
  <c r="K62" i="1"/>
  <c r="I62" i="1"/>
  <c r="J62" i="1" s="1"/>
  <c r="K61" i="1"/>
  <c r="I61" i="1"/>
  <c r="J61" i="1" s="1"/>
  <c r="K60" i="1"/>
  <c r="I60" i="1"/>
  <c r="J60" i="1" s="1"/>
  <c r="K59" i="1"/>
  <c r="I59" i="1"/>
  <c r="J59" i="1" s="1"/>
  <c r="K58" i="1"/>
  <c r="I58" i="1"/>
  <c r="J58" i="1" s="1"/>
  <c r="K57" i="1"/>
  <c r="I57" i="1"/>
  <c r="J57" i="1" s="1"/>
  <c r="K56" i="1"/>
  <c r="I56" i="1"/>
  <c r="J56" i="1" s="1"/>
  <c r="K55" i="1"/>
  <c r="I55" i="1"/>
  <c r="J55" i="1" s="1"/>
  <c r="K54" i="1"/>
  <c r="I54" i="1"/>
  <c r="J54" i="1" s="1"/>
  <c r="K53" i="1"/>
  <c r="I53" i="1"/>
  <c r="J53" i="1" s="1"/>
  <c r="K52" i="1"/>
  <c r="I52" i="1"/>
  <c r="J52" i="1" s="1"/>
  <c r="K51" i="1"/>
  <c r="I51" i="1"/>
  <c r="J51" i="1" s="1"/>
  <c r="K50" i="1"/>
  <c r="I50" i="1"/>
  <c r="J50" i="1" s="1"/>
  <c r="K49" i="1"/>
  <c r="I49" i="1"/>
  <c r="J49" i="1" s="1"/>
  <c r="K48" i="1"/>
  <c r="I48" i="1"/>
  <c r="J48" i="1" s="1"/>
  <c r="K47" i="1"/>
  <c r="I47" i="1"/>
  <c r="J47" i="1" s="1"/>
  <c r="K46" i="1"/>
  <c r="I46" i="1"/>
  <c r="J46" i="1" s="1"/>
  <c r="K45" i="1"/>
  <c r="I45" i="1"/>
  <c r="J45" i="1" s="1"/>
  <c r="K44" i="1"/>
  <c r="I44" i="1"/>
  <c r="J44" i="1" s="1"/>
  <c r="K43" i="1"/>
  <c r="J43" i="1"/>
  <c r="I43" i="1"/>
  <c r="K42" i="1"/>
  <c r="I42" i="1"/>
  <c r="J42" i="1" s="1"/>
  <c r="K41" i="1"/>
  <c r="I41" i="1"/>
  <c r="J41" i="1" s="1"/>
  <c r="K40" i="1"/>
  <c r="I40" i="1"/>
  <c r="J40" i="1" s="1"/>
  <c r="K39" i="1"/>
  <c r="I39" i="1"/>
  <c r="J39" i="1" s="1"/>
  <c r="K38" i="1"/>
  <c r="I38" i="1"/>
  <c r="J38" i="1" s="1"/>
  <c r="K37" i="1"/>
  <c r="I37" i="1"/>
  <c r="J37" i="1" s="1"/>
  <c r="K36" i="1"/>
  <c r="I36" i="1"/>
  <c r="J36" i="1" s="1"/>
  <c r="K35" i="1"/>
  <c r="I35" i="1"/>
  <c r="J35" i="1" s="1"/>
  <c r="K34" i="1"/>
  <c r="I34" i="1"/>
  <c r="J34" i="1" s="1"/>
  <c r="K33" i="1"/>
  <c r="J33" i="1"/>
  <c r="I33" i="1"/>
  <c r="K32" i="1"/>
  <c r="I32" i="1"/>
  <c r="J32" i="1" s="1"/>
  <c r="K31" i="1"/>
  <c r="J31" i="1"/>
  <c r="I31" i="1"/>
  <c r="K30" i="1"/>
  <c r="I30" i="1"/>
  <c r="J30" i="1" s="1"/>
  <c r="K29" i="1"/>
  <c r="I29" i="1"/>
  <c r="J29" i="1" s="1"/>
  <c r="K28" i="1"/>
  <c r="I28" i="1"/>
  <c r="J28" i="1" s="1"/>
  <c r="K27" i="1"/>
  <c r="I27" i="1"/>
  <c r="J27" i="1" s="1"/>
  <c r="K26" i="1"/>
  <c r="I26" i="1"/>
  <c r="J26" i="1" s="1"/>
  <c r="K25" i="1"/>
  <c r="I25" i="1"/>
  <c r="J25" i="1" s="1"/>
  <c r="K24" i="1"/>
  <c r="I24" i="1"/>
  <c r="J24" i="1" s="1"/>
  <c r="K23" i="1"/>
  <c r="I23" i="1"/>
  <c r="J23" i="1" s="1"/>
  <c r="K22" i="1"/>
  <c r="I22" i="1"/>
  <c r="J22" i="1" s="1"/>
  <c r="K21" i="1"/>
  <c r="I21" i="1"/>
  <c r="J21" i="1" s="1"/>
  <c r="K20" i="1"/>
  <c r="I20" i="1"/>
  <c r="J20" i="1" s="1"/>
  <c r="K19" i="1"/>
  <c r="I19" i="1"/>
  <c r="J19" i="1" s="1"/>
  <c r="K18" i="1"/>
  <c r="I18" i="1"/>
  <c r="J18" i="1" s="1"/>
  <c r="K17" i="1"/>
  <c r="I17" i="1"/>
  <c r="J17" i="1" s="1"/>
  <c r="K16" i="1"/>
  <c r="I16" i="1"/>
  <c r="J16" i="1" s="1"/>
  <c r="K15" i="1"/>
  <c r="I15" i="1"/>
  <c r="J15" i="1" s="1"/>
  <c r="K14" i="1"/>
  <c r="I14" i="1"/>
  <c r="J14" i="1" s="1"/>
  <c r="K13" i="1"/>
  <c r="I13" i="1"/>
  <c r="J13" i="1" s="1"/>
  <c r="K12" i="1"/>
  <c r="I12" i="1"/>
  <c r="J12" i="1" s="1"/>
  <c r="K11" i="1"/>
  <c r="J11" i="1"/>
  <c r="I11" i="1"/>
  <c r="I10" i="1"/>
  <c r="J10" i="1" s="1"/>
  <c r="M25" i="1"/>
  <c r="M11" i="1"/>
  <c r="N11" i="1" s="1"/>
  <c r="N10" i="1"/>
  <c r="K10" i="1"/>
  <c r="O25" i="1" l="1"/>
  <c r="O24" i="1"/>
  <c r="O11" i="1"/>
  <c r="O10" i="1"/>
  <c r="M26" i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12" i="1"/>
  <c r="M50" i="1" l="1"/>
  <c r="N12" i="1"/>
  <c r="M13" i="1"/>
  <c r="O12" i="1" l="1"/>
  <c r="P27" i="1" s="1"/>
  <c r="O30" i="1"/>
  <c r="O28" i="1"/>
  <c r="O29" i="1"/>
  <c r="M51" i="1"/>
  <c r="N13" i="1"/>
  <c r="M14" i="1"/>
  <c r="P26" i="1" l="1"/>
  <c r="P29" i="1"/>
  <c r="Q29" i="1" s="1"/>
  <c r="P30" i="1"/>
  <c r="P28" i="1"/>
  <c r="Q28" i="1" s="1"/>
  <c r="P11" i="1"/>
  <c r="Q11" i="1" s="1"/>
  <c r="P25" i="1"/>
  <c r="Q25" i="1" s="1"/>
  <c r="P12" i="1"/>
  <c r="Q12" i="1" s="1"/>
  <c r="M52" i="1"/>
  <c r="P13" i="1"/>
  <c r="O13" i="1"/>
  <c r="N14" i="1"/>
  <c r="M15" i="1"/>
  <c r="Q30" i="1" l="1"/>
  <c r="Q13" i="1"/>
  <c r="M53" i="1"/>
  <c r="P14" i="1"/>
  <c r="O14" i="1"/>
  <c r="M16" i="1"/>
  <c r="N15" i="1"/>
  <c r="M54" i="1" l="1"/>
  <c r="P15" i="1"/>
  <c r="O15" i="1"/>
  <c r="Q14" i="1"/>
  <c r="N16" i="1"/>
  <c r="M17" i="1"/>
  <c r="Q15" i="1" l="1"/>
  <c r="M55" i="1"/>
  <c r="P16" i="1"/>
  <c r="O16" i="1"/>
  <c r="N17" i="1"/>
  <c r="M18" i="1"/>
  <c r="Q16" i="1" l="1"/>
  <c r="M56" i="1"/>
  <c r="P17" i="1"/>
  <c r="O17" i="1"/>
  <c r="N18" i="1"/>
  <c r="M19" i="1"/>
  <c r="Q17" i="1" l="1"/>
  <c r="M57" i="1"/>
  <c r="P18" i="1"/>
  <c r="O18" i="1"/>
  <c r="N19" i="1"/>
  <c r="M20" i="1"/>
  <c r="P19" i="1" l="1"/>
  <c r="O19" i="1"/>
  <c r="Q18" i="1"/>
  <c r="M58" i="1"/>
  <c r="N20" i="1"/>
  <c r="M21" i="1"/>
  <c r="P20" i="1" l="1"/>
  <c r="O20" i="1"/>
  <c r="M59" i="1"/>
  <c r="Q19" i="1"/>
  <c r="N21" i="1"/>
  <c r="M22" i="1"/>
  <c r="P21" i="1" l="1"/>
  <c r="O21" i="1"/>
  <c r="M60" i="1"/>
  <c r="Q20" i="1"/>
  <c r="M23" i="1"/>
  <c r="N22" i="1"/>
  <c r="M61" i="1" l="1"/>
  <c r="P22" i="1"/>
  <c r="O22" i="1"/>
  <c r="Q21" i="1"/>
  <c r="P24" i="1"/>
  <c r="Q24" i="1" s="1"/>
  <c r="N23" i="1"/>
  <c r="P23" i="1" l="1"/>
  <c r="O23" i="1"/>
  <c r="Q22" i="1"/>
  <c r="M62" i="1"/>
  <c r="M63" i="1" l="1"/>
  <c r="Q23" i="1"/>
  <c r="T13" i="1" s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4" i="1" l="1"/>
  <c r="M75" i="1" l="1"/>
  <c r="M76" i="1" l="1"/>
  <c r="M77" i="1" l="1"/>
  <c r="M78" i="1" l="1"/>
  <c r="M79" i="1" l="1"/>
  <c r="M80" i="1" l="1"/>
  <c r="M81" i="1" l="1"/>
  <c r="M82" i="1" l="1"/>
  <c r="M83" i="1" l="1"/>
  <c r="M84" i="1" l="1"/>
  <c r="M85" i="1" l="1"/>
  <c r="M86" i="1" l="1"/>
  <c r="M87" i="1" l="1"/>
  <c r="M88" i="1" l="1"/>
  <c r="M89" i="1" l="1"/>
  <c r="M90" i="1" l="1"/>
  <c r="M91" i="1" l="1"/>
  <c r="M92" i="1" l="1"/>
  <c r="M93" i="1" l="1"/>
  <c r="M94" i="1" l="1"/>
  <c r="M95" i="1" l="1"/>
  <c r="M96" i="1" l="1"/>
  <c r="M97" i="1" l="1"/>
  <c r="M98" i="1" l="1"/>
  <c r="M99" i="1" l="1"/>
  <c r="M100" i="1" l="1"/>
  <c r="M101" i="1" l="1"/>
  <c r="M102" i="1" l="1"/>
  <c r="M103" i="1" l="1"/>
  <c r="M104" i="1" l="1"/>
  <c r="M105" i="1" l="1"/>
  <c r="M106" i="1" l="1"/>
  <c r="M107" i="1" l="1"/>
  <c r="M108" i="1" l="1"/>
  <c r="M109" i="1" l="1"/>
  <c r="M110" i="1" l="1"/>
  <c r="M111" i="1" l="1"/>
  <c r="M112" i="1" l="1"/>
  <c r="M113" i="1" l="1"/>
  <c r="M114" i="1" l="1"/>
  <c r="M115" i="1" l="1"/>
  <c r="M116" i="1" l="1"/>
  <c r="M117" i="1" l="1"/>
  <c r="M118" i="1" l="1"/>
  <c r="M119" i="1" l="1"/>
  <c r="M120" i="1" l="1"/>
  <c r="M121" i="1" l="1"/>
  <c r="M122" i="1" l="1"/>
  <c r="M123" i="1" l="1"/>
  <c r="M124" i="1" l="1"/>
  <c r="M125" i="1" l="1"/>
  <c r="M126" i="1" l="1"/>
  <c r="M127" i="1" l="1"/>
  <c r="M128" i="1" l="1"/>
  <c r="M129" i="1" l="1"/>
  <c r="M130" i="1" l="1"/>
  <c r="M131" i="1" l="1"/>
  <c r="M132" i="1" l="1"/>
  <c r="M133" i="1" l="1"/>
  <c r="M134" i="1" l="1"/>
  <c r="M135" i="1" l="1"/>
  <c r="M136" i="1" l="1"/>
  <c r="M137" i="1" l="1"/>
  <c r="M138" i="1" l="1"/>
  <c r="M139" i="1" l="1"/>
  <c r="M140" i="1" l="1"/>
  <c r="M141" i="1" l="1"/>
  <c r="M142" i="1" l="1"/>
  <c r="M143" i="1" l="1"/>
  <c r="M144" i="1" l="1"/>
  <c r="M145" i="1" l="1"/>
  <c r="M146" i="1" l="1"/>
  <c r="M147" i="1" l="1"/>
  <c r="M148" i="1" l="1"/>
  <c r="M149" i="1" l="1"/>
  <c r="M150" i="1" l="1"/>
  <c r="M151" i="1" l="1"/>
  <c r="M152" i="1" l="1"/>
  <c r="M153" i="1" l="1"/>
  <c r="M154" i="1" l="1"/>
  <c r="M155" i="1" l="1"/>
  <c r="M156" i="1" l="1"/>
  <c r="M157" i="1" l="1"/>
  <c r="M158" i="1" l="1"/>
  <c r="M159" i="1" l="1"/>
  <c r="M160" i="1" l="1"/>
  <c r="M161" i="1" l="1"/>
  <c r="M162" i="1" l="1"/>
  <c r="M163" i="1" l="1"/>
  <c r="M164" i="1" l="1"/>
  <c r="M165" i="1" l="1"/>
  <c r="M166" i="1" l="1"/>
  <c r="M167" i="1" l="1"/>
  <c r="M168" i="1" l="1"/>
  <c r="M169" i="1" l="1"/>
  <c r="M170" i="1" l="1"/>
  <c r="M171" i="1" l="1"/>
  <c r="M172" i="1" l="1"/>
  <c r="M173" i="1" l="1"/>
  <c r="M174" i="1" l="1"/>
  <c r="M175" i="1" l="1"/>
  <c r="M176" i="1" l="1"/>
  <c r="M177" i="1" l="1"/>
  <c r="M178" i="1" l="1"/>
  <c r="M179" i="1" l="1"/>
  <c r="M180" i="1" l="1"/>
  <c r="M181" i="1" l="1"/>
  <c r="M182" i="1" l="1"/>
  <c r="M183" i="1" l="1"/>
  <c r="M184" i="1" l="1"/>
  <c r="M185" i="1" l="1"/>
  <c r="M186" i="1" l="1"/>
  <c r="M187" i="1" l="1"/>
  <c r="M188" i="1" l="1"/>
  <c r="M189" i="1" l="1"/>
  <c r="M190" i="1" l="1"/>
  <c r="M191" i="1" l="1"/>
  <c r="M192" i="1" l="1"/>
  <c r="M193" i="1" l="1"/>
  <c r="M194" i="1" l="1"/>
  <c r="M195" i="1" l="1"/>
  <c r="M196" i="1" l="1"/>
  <c r="M197" i="1" l="1"/>
  <c r="M198" i="1" l="1"/>
  <c r="M199" i="1" l="1"/>
  <c r="M200" i="1" l="1"/>
  <c r="M201" i="1" l="1"/>
  <c r="M202" i="1" l="1"/>
  <c r="M203" i="1" l="1"/>
  <c r="M204" i="1" l="1"/>
  <c r="M205" i="1" l="1"/>
  <c r="M206" i="1" l="1"/>
  <c r="M207" i="1" l="1"/>
  <c r="M208" i="1" l="1"/>
  <c r="M209" i="1" l="1"/>
  <c r="M210" i="1" l="1"/>
  <c r="M211" i="1" l="1"/>
  <c r="M212" i="1" l="1"/>
  <c r="M213" i="1" l="1"/>
  <c r="M214" i="1" l="1"/>
  <c r="M215" i="1" l="1"/>
  <c r="M216" i="1" l="1"/>
  <c r="M217" i="1" l="1"/>
  <c r="M218" i="1" l="1"/>
  <c r="M219" i="1" l="1"/>
  <c r="M220" i="1" l="1"/>
  <c r="M221" i="1" l="1"/>
  <c r="M222" i="1" l="1"/>
  <c r="M223" i="1" l="1"/>
  <c r="M224" i="1" l="1"/>
  <c r="M225" i="1" l="1"/>
  <c r="M226" i="1" l="1"/>
  <c r="M227" i="1" l="1"/>
  <c r="M228" i="1" l="1"/>
  <c r="M229" i="1" l="1"/>
  <c r="M230" i="1" l="1"/>
  <c r="M231" i="1" l="1"/>
  <c r="M232" i="1" l="1"/>
  <c r="M233" i="1" l="1"/>
  <c r="M234" i="1" l="1"/>
  <c r="M235" i="1" l="1"/>
  <c r="M236" i="1" l="1"/>
  <c r="M237" i="1" l="1"/>
  <c r="M238" i="1" l="1"/>
  <c r="M239" i="1" l="1"/>
  <c r="M240" i="1" l="1"/>
  <c r="M241" i="1" l="1"/>
  <c r="M242" i="1" l="1"/>
  <c r="M243" i="1" l="1"/>
  <c r="M244" i="1" l="1"/>
  <c r="M245" i="1" l="1"/>
  <c r="M246" i="1" l="1"/>
  <c r="M247" i="1" l="1"/>
  <c r="M248" i="1" l="1"/>
  <c r="M249" i="1" l="1"/>
  <c r="M250" i="1" l="1"/>
  <c r="M251" i="1" l="1"/>
  <c r="M252" i="1" l="1"/>
  <c r="M253" i="1" l="1"/>
  <c r="M254" i="1" l="1"/>
  <c r="M255" i="1" l="1"/>
  <c r="M256" i="1" l="1"/>
  <c r="M257" i="1" l="1"/>
  <c r="M258" i="1" l="1"/>
  <c r="M259" i="1" l="1"/>
  <c r="M260" i="1" l="1"/>
  <c r="M261" i="1" l="1"/>
  <c r="M262" i="1" l="1"/>
  <c r="M263" i="1" l="1"/>
  <c r="M264" i="1" l="1"/>
  <c r="M265" i="1" l="1"/>
  <c r="M266" i="1" l="1"/>
  <c r="M267" i="1" l="1"/>
  <c r="M268" i="1" l="1"/>
  <c r="M269" i="1" l="1"/>
  <c r="M270" i="1" l="1"/>
  <c r="M271" i="1" l="1"/>
  <c r="M272" i="1" l="1"/>
  <c r="M273" i="1" l="1"/>
  <c r="M274" i="1" l="1"/>
  <c r="M275" i="1" l="1"/>
  <c r="M276" i="1" l="1"/>
  <c r="M277" i="1" l="1"/>
  <c r="M278" i="1" l="1"/>
  <c r="M279" i="1" l="1"/>
  <c r="M280" i="1" l="1"/>
  <c r="M281" i="1" l="1"/>
  <c r="M282" i="1" l="1"/>
  <c r="M283" i="1" l="1"/>
  <c r="M284" i="1" l="1"/>
  <c r="M285" i="1" l="1"/>
  <c r="M286" i="1" l="1"/>
  <c r="M287" i="1" l="1"/>
  <c r="M288" i="1" l="1"/>
  <c r="M289" i="1" l="1"/>
  <c r="M290" i="1" l="1"/>
  <c r="M291" i="1" l="1"/>
  <c r="M292" i="1" l="1"/>
  <c r="M293" i="1" l="1"/>
  <c r="M294" i="1" l="1"/>
  <c r="M295" i="1" l="1"/>
  <c r="M296" i="1" l="1"/>
  <c r="M297" i="1" l="1"/>
  <c r="M298" i="1" l="1"/>
  <c r="M299" i="1" l="1"/>
  <c r="M300" i="1" l="1"/>
  <c r="M301" i="1" l="1"/>
  <c r="M302" i="1" l="1"/>
  <c r="M303" i="1" l="1"/>
  <c r="M304" i="1" l="1"/>
  <c r="M305" i="1" l="1"/>
  <c r="M306" i="1" l="1"/>
  <c r="M307" i="1" l="1"/>
  <c r="M308" i="1" l="1"/>
  <c r="M309" i="1" l="1"/>
  <c r="M310" i="1" l="1"/>
  <c r="M311" i="1" l="1"/>
  <c r="M312" i="1" l="1"/>
  <c r="M313" i="1" l="1"/>
  <c r="M314" i="1" l="1"/>
  <c r="M315" i="1" l="1"/>
  <c r="M316" i="1" l="1"/>
  <c r="M317" i="1" l="1"/>
  <c r="M318" i="1" l="1"/>
  <c r="M319" i="1" l="1"/>
  <c r="M320" i="1" l="1"/>
  <c r="M321" i="1" l="1"/>
  <c r="M322" i="1" l="1"/>
  <c r="M323" i="1" l="1"/>
  <c r="M324" i="1" l="1"/>
  <c r="M325" i="1" l="1"/>
  <c r="M326" i="1" l="1"/>
  <c r="M327" i="1" l="1"/>
  <c r="M328" i="1" l="1"/>
  <c r="M329" i="1" l="1"/>
  <c r="M330" i="1" l="1"/>
  <c r="M331" i="1" l="1"/>
  <c r="M332" i="1" l="1"/>
  <c r="M333" i="1" l="1"/>
  <c r="M334" i="1" l="1"/>
  <c r="M335" i="1" l="1"/>
  <c r="M336" i="1" l="1"/>
  <c r="M337" i="1" l="1"/>
  <c r="M338" i="1" l="1"/>
  <c r="M339" i="1" l="1"/>
  <c r="M340" i="1" l="1"/>
  <c r="M341" i="1" l="1"/>
  <c r="M342" i="1" l="1"/>
  <c r="M343" i="1" l="1"/>
  <c r="M344" i="1" l="1"/>
  <c r="M345" i="1" l="1"/>
  <c r="M346" i="1" l="1"/>
  <c r="M347" i="1" l="1"/>
  <c r="M348" i="1" l="1"/>
  <c r="M349" i="1" l="1"/>
  <c r="M350" i="1" l="1"/>
  <c r="M351" i="1" l="1"/>
  <c r="M352" i="1" l="1"/>
  <c r="M353" i="1" l="1"/>
  <c r="M354" i="1" l="1"/>
  <c r="M355" i="1" l="1"/>
  <c r="M356" i="1" l="1"/>
  <c r="M357" i="1" l="1"/>
  <c r="M358" i="1" l="1"/>
  <c r="M359" i="1" l="1"/>
  <c r="M360" i="1" l="1"/>
  <c r="M361" i="1" l="1"/>
  <c r="M362" i="1" l="1"/>
  <c r="M363" i="1" l="1"/>
  <c r="M364" i="1" l="1"/>
  <c r="M365" i="1" l="1"/>
  <c r="M366" i="1" l="1"/>
  <c r="M367" i="1" l="1"/>
  <c r="M368" i="1" l="1"/>
  <c r="M369" i="1" l="1"/>
  <c r="M370" i="1" l="1"/>
  <c r="M371" i="1" l="1"/>
  <c r="M372" i="1" l="1"/>
  <c r="M373" i="1" l="1"/>
  <c r="M374" i="1" l="1"/>
  <c r="M375" i="1" l="1"/>
  <c r="M376" i="1" l="1"/>
  <c r="M377" i="1" l="1"/>
  <c r="M378" i="1" l="1"/>
  <c r="M379" i="1" l="1"/>
  <c r="M380" i="1" l="1"/>
  <c r="M381" i="1" l="1"/>
  <c r="M382" i="1" l="1"/>
  <c r="M383" i="1" l="1"/>
  <c r="M384" i="1" l="1"/>
  <c r="M385" i="1" l="1"/>
  <c r="M386" i="1" l="1"/>
  <c r="M387" i="1" l="1"/>
  <c r="M388" i="1" l="1"/>
  <c r="M389" i="1" l="1"/>
  <c r="M390" i="1" l="1"/>
  <c r="M391" i="1" l="1"/>
  <c r="M392" i="1" l="1"/>
  <c r="M393" i="1" l="1"/>
  <c r="M394" i="1" l="1"/>
  <c r="M395" i="1" l="1"/>
  <c r="M396" i="1" l="1"/>
  <c r="M397" i="1" l="1"/>
  <c r="M398" i="1" l="1"/>
  <c r="M399" i="1" l="1"/>
  <c r="M400" i="1" l="1"/>
  <c r="M401" i="1" l="1"/>
  <c r="M402" i="1" l="1"/>
  <c r="M403" i="1" l="1"/>
  <c r="M404" i="1" l="1"/>
  <c r="M405" i="1" l="1"/>
  <c r="M406" i="1" l="1"/>
  <c r="M407" i="1" l="1"/>
  <c r="M408" i="1" l="1"/>
  <c r="M409" i="1" l="1"/>
  <c r="M410" i="1" l="1"/>
  <c r="M411" i="1" l="1"/>
  <c r="M412" i="1" l="1"/>
  <c r="M413" i="1" l="1"/>
  <c r="M414" i="1" l="1"/>
  <c r="M415" i="1" l="1"/>
  <c r="M416" i="1" l="1"/>
  <c r="M417" i="1" l="1"/>
  <c r="M418" i="1" l="1"/>
  <c r="M419" i="1" l="1"/>
  <c r="M420" i="1" l="1"/>
  <c r="M421" i="1" l="1"/>
  <c r="M422" i="1" l="1"/>
  <c r="M423" i="1" l="1"/>
  <c r="M424" i="1" l="1"/>
  <c r="M425" i="1" l="1"/>
  <c r="M426" i="1" l="1"/>
  <c r="M427" i="1" l="1"/>
  <c r="M428" i="1" l="1"/>
  <c r="M429" i="1" l="1"/>
  <c r="M430" i="1" l="1"/>
  <c r="M431" i="1" l="1"/>
  <c r="M432" i="1" l="1"/>
  <c r="M433" i="1" l="1"/>
  <c r="M434" i="1" l="1"/>
  <c r="M435" i="1" l="1"/>
  <c r="M436" i="1" l="1"/>
  <c r="M437" i="1" l="1"/>
  <c r="M438" i="1" l="1"/>
  <c r="M439" i="1" l="1"/>
  <c r="M440" i="1" l="1"/>
  <c r="M441" i="1" l="1"/>
  <c r="M442" i="1" l="1"/>
  <c r="M443" i="1" l="1"/>
  <c r="M444" i="1" l="1"/>
  <c r="M445" i="1" l="1"/>
  <c r="M446" i="1" l="1"/>
  <c r="M447" i="1" l="1"/>
  <c r="M448" i="1" l="1"/>
  <c r="M449" i="1" l="1"/>
  <c r="M450" i="1" l="1"/>
  <c r="M451" i="1" l="1"/>
  <c r="M452" i="1" l="1"/>
  <c r="M453" i="1" l="1"/>
  <c r="M454" i="1" l="1"/>
  <c r="M455" i="1" l="1"/>
  <c r="M456" i="1" l="1"/>
  <c r="M457" i="1" l="1"/>
  <c r="M458" i="1" l="1"/>
  <c r="M459" i="1" l="1"/>
  <c r="M460" i="1" l="1"/>
  <c r="M461" i="1" l="1"/>
  <c r="M462" i="1" l="1"/>
  <c r="M463" i="1" l="1"/>
  <c r="M464" i="1" l="1"/>
  <c r="M465" i="1" l="1"/>
  <c r="M466" i="1" l="1"/>
  <c r="M467" i="1" l="1"/>
  <c r="M468" i="1" l="1"/>
  <c r="M469" i="1" l="1"/>
  <c r="M470" i="1" l="1"/>
  <c r="M471" i="1" l="1"/>
  <c r="M472" i="1" l="1"/>
  <c r="M473" i="1" l="1"/>
  <c r="M474" i="1" l="1"/>
  <c r="M475" i="1" l="1"/>
  <c r="M476" i="1" l="1"/>
  <c r="M477" i="1" l="1"/>
  <c r="M478" i="1" l="1"/>
  <c r="M479" i="1" l="1"/>
  <c r="M480" i="1" l="1"/>
  <c r="M481" i="1" l="1"/>
  <c r="M482" i="1" l="1"/>
  <c r="M483" i="1" l="1"/>
  <c r="M484" i="1" l="1"/>
  <c r="M485" i="1" l="1"/>
  <c r="M486" i="1" l="1"/>
  <c r="M487" i="1" l="1"/>
  <c r="M488" i="1" l="1"/>
  <c r="M489" i="1" l="1"/>
  <c r="M490" i="1" l="1"/>
  <c r="M491" i="1" l="1"/>
  <c r="M492" i="1" l="1"/>
  <c r="M493" i="1" l="1"/>
  <c r="M494" i="1" l="1"/>
  <c r="M495" i="1" l="1"/>
  <c r="M496" i="1" l="1"/>
  <c r="M497" i="1" l="1"/>
  <c r="M498" i="1" l="1"/>
  <c r="M499" i="1" l="1"/>
  <c r="M500" i="1" l="1"/>
  <c r="M501" i="1" l="1"/>
  <c r="M502" i="1" l="1"/>
  <c r="M503" i="1" l="1"/>
  <c r="M504" i="1" l="1"/>
  <c r="M505" i="1" l="1"/>
  <c r="M506" i="1" l="1"/>
  <c r="M507" i="1" l="1"/>
  <c r="M508" i="1" l="1"/>
  <c r="M509" i="1" l="1"/>
  <c r="M510" i="1" l="1"/>
  <c r="M511" i="1" l="1"/>
  <c r="M512" i="1" l="1"/>
  <c r="M513" i="1" l="1"/>
  <c r="M514" i="1" l="1"/>
  <c r="M515" i="1" l="1"/>
  <c r="M516" i="1" l="1"/>
  <c r="M517" i="1" l="1"/>
  <c r="M518" i="1" l="1"/>
  <c r="M519" i="1" l="1"/>
  <c r="M520" i="1" l="1"/>
  <c r="M521" i="1" l="1"/>
  <c r="M522" i="1" l="1"/>
  <c r="M523" i="1" l="1"/>
  <c r="M524" i="1" l="1"/>
  <c r="M525" i="1" l="1"/>
  <c r="M526" i="1" l="1"/>
  <c r="M527" i="1" l="1"/>
  <c r="M528" i="1" l="1"/>
  <c r="M529" i="1" l="1"/>
  <c r="M530" i="1" l="1"/>
  <c r="M531" i="1" l="1"/>
  <c r="M532" i="1" l="1"/>
  <c r="M533" i="1" l="1"/>
  <c r="M534" i="1" l="1"/>
  <c r="M535" i="1" l="1"/>
  <c r="M536" i="1" l="1"/>
  <c r="M537" i="1" l="1"/>
  <c r="M538" i="1" l="1"/>
  <c r="M539" i="1" l="1"/>
  <c r="M540" i="1" l="1"/>
  <c r="M541" i="1" l="1"/>
  <c r="M542" i="1" l="1"/>
  <c r="M543" i="1" l="1"/>
  <c r="M544" i="1" l="1"/>
  <c r="M545" i="1" l="1"/>
  <c r="M546" i="1" l="1"/>
  <c r="M547" i="1" l="1"/>
  <c r="M548" i="1" l="1"/>
  <c r="M549" i="1" l="1"/>
  <c r="M550" i="1" l="1"/>
  <c r="M551" i="1" l="1"/>
  <c r="M552" i="1" l="1"/>
  <c r="M553" i="1" l="1"/>
  <c r="M554" i="1" l="1"/>
  <c r="M555" i="1" l="1"/>
  <c r="M556" i="1" l="1"/>
  <c r="M557" i="1" l="1"/>
  <c r="M558" i="1" l="1"/>
  <c r="M559" i="1" l="1"/>
  <c r="M560" i="1" l="1"/>
  <c r="M561" i="1" l="1"/>
  <c r="M562" i="1" l="1"/>
  <c r="M563" i="1" l="1"/>
  <c r="M564" i="1" l="1"/>
  <c r="M565" i="1" l="1"/>
  <c r="M566" i="1" l="1"/>
  <c r="M567" i="1" l="1"/>
  <c r="M568" i="1" l="1"/>
  <c r="M569" i="1" l="1"/>
  <c r="M570" i="1" l="1"/>
  <c r="M571" i="1" l="1"/>
  <c r="M572" i="1" l="1"/>
  <c r="M573" i="1" l="1"/>
  <c r="M574" i="1" l="1"/>
  <c r="M575" i="1" l="1"/>
  <c r="M576" i="1" l="1"/>
  <c r="M577" i="1" l="1"/>
  <c r="M578" i="1" l="1"/>
  <c r="M579" i="1" l="1"/>
  <c r="M580" i="1" l="1"/>
  <c r="M581" i="1" l="1"/>
  <c r="M582" i="1" l="1"/>
  <c r="M583" i="1" l="1"/>
  <c r="M584" i="1" l="1"/>
  <c r="M585" i="1" l="1"/>
  <c r="M586" i="1" l="1"/>
  <c r="M587" i="1" l="1"/>
  <c r="M588" i="1" l="1"/>
  <c r="M589" i="1" l="1"/>
  <c r="M590" i="1" l="1"/>
  <c r="M591" i="1" l="1"/>
  <c r="M592" i="1" l="1"/>
  <c r="M593" i="1" l="1"/>
  <c r="M594" i="1" l="1"/>
  <c r="M595" i="1" l="1"/>
  <c r="M596" i="1" l="1"/>
  <c r="M597" i="1" l="1"/>
  <c r="M598" i="1" l="1"/>
  <c r="M599" i="1" l="1"/>
  <c r="M600" i="1" l="1"/>
  <c r="M601" i="1" l="1"/>
  <c r="M602" i="1" l="1"/>
  <c r="M603" i="1" l="1"/>
  <c r="M604" i="1" l="1"/>
  <c r="M605" i="1" l="1"/>
  <c r="M606" i="1" l="1"/>
  <c r="M607" i="1" l="1"/>
  <c r="M608" i="1" l="1"/>
  <c r="M609" i="1" l="1"/>
  <c r="M610" i="1" l="1"/>
  <c r="M611" i="1" l="1"/>
  <c r="M612" i="1" l="1"/>
  <c r="M613" i="1" l="1"/>
  <c r="M614" i="1" l="1"/>
  <c r="M615" i="1" l="1"/>
  <c r="M616" i="1" l="1"/>
  <c r="M617" i="1" l="1"/>
  <c r="M618" i="1" l="1"/>
  <c r="M619" i="1" l="1"/>
  <c r="M620" i="1" l="1"/>
  <c r="M621" i="1" l="1"/>
  <c r="M622" i="1" l="1"/>
  <c r="M623" i="1" l="1"/>
  <c r="M624" i="1" l="1"/>
  <c r="M625" i="1" l="1"/>
  <c r="M626" i="1" l="1"/>
  <c r="M627" i="1" l="1"/>
  <c r="M628" i="1" l="1"/>
  <c r="M629" i="1" l="1"/>
  <c r="M630" i="1" l="1"/>
  <c r="M631" i="1" l="1"/>
  <c r="M632" i="1" l="1"/>
  <c r="M633" i="1" l="1"/>
  <c r="M634" i="1" l="1"/>
  <c r="M635" i="1" l="1"/>
  <c r="M636" i="1" l="1"/>
  <c r="M637" i="1" l="1"/>
  <c r="M638" i="1" l="1"/>
  <c r="M639" i="1" l="1"/>
  <c r="M640" i="1" l="1"/>
  <c r="M641" i="1" l="1"/>
  <c r="M642" i="1" l="1"/>
  <c r="M643" i="1" l="1"/>
  <c r="M644" i="1" l="1"/>
  <c r="M645" i="1" l="1"/>
  <c r="M646" i="1" l="1"/>
  <c r="M647" i="1" l="1"/>
  <c r="M648" i="1" l="1"/>
  <c r="M649" i="1" l="1"/>
  <c r="M650" i="1" l="1"/>
  <c r="M651" i="1" l="1"/>
  <c r="M652" i="1" l="1"/>
  <c r="M653" i="1" l="1"/>
  <c r="M654" i="1" l="1"/>
  <c r="M655" i="1" l="1"/>
  <c r="M656" i="1" l="1"/>
  <c r="M657" i="1" l="1"/>
  <c r="M658" i="1" l="1"/>
  <c r="M659" i="1" l="1"/>
  <c r="M660" i="1" l="1"/>
  <c r="M661" i="1" l="1"/>
  <c r="M662" i="1" l="1"/>
  <c r="M663" i="1" l="1"/>
  <c r="M664" i="1" l="1"/>
  <c r="M665" i="1" l="1"/>
  <c r="M666" i="1" l="1"/>
  <c r="M667" i="1" l="1"/>
  <c r="M668" i="1" l="1"/>
  <c r="M669" i="1" l="1"/>
  <c r="M670" i="1" l="1"/>
  <c r="M671" i="1" l="1"/>
  <c r="M672" i="1" l="1"/>
  <c r="M673" i="1" l="1"/>
  <c r="M674" i="1" l="1"/>
  <c r="M675" i="1" l="1"/>
  <c r="M676" i="1" l="1"/>
  <c r="M677" i="1" l="1"/>
  <c r="M678" i="1" l="1"/>
  <c r="M679" i="1" l="1"/>
  <c r="M680" i="1" l="1"/>
  <c r="M681" i="1" l="1"/>
  <c r="M682" i="1" l="1"/>
  <c r="M683" i="1" l="1"/>
  <c r="M684" i="1" l="1"/>
  <c r="M685" i="1" l="1"/>
  <c r="M686" i="1" l="1"/>
  <c r="M687" i="1" l="1"/>
  <c r="M688" i="1" l="1"/>
  <c r="M689" i="1" l="1"/>
  <c r="M690" i="1" l="1"/>
  <c r="M691" i="1" l="1"/>
  <c r="M692" i="1" l="1"/>
  <c r="M693" i="1" l="1"/>
  <c r="M694" i="1" l="1"/>
  <c r="M695" i="1" l="1"/>
  <c r="M696" i="1" l="1"/>
  <c r="M697" i="1" l="1"/>
  <c r="M698" i="1" l="1"/>
  <c r="M699" i="1" l="1"/>
  <c r="M700" i="1" l="1"/>
  <c r="M701" i="1" l="1"/>
  <c r="M702" i="1" l="1"/>
  <c r="M703" i="1" l="1"/>
  <c r="M704" i="1" l="1"/>
  <c r="M705" i="1" l="1"/>
  <c r="M706" i="1" l="1"/>
  <c r="M707" i="1" l="1"/>
  <c r="M708" i="1" l="1"/>
  <c r="M709" i="1" l="1"/>
  <c r="M710" i="1" l="1"/>
  <c r="M711" i="1" l="1"/>
  <c r="M712" i="1" l="1"/>
  <c r="M713" i="1" l="1"/>
  <c r="M714" i="1" l="1"/>
  <c r="M715" i="1" l="1"/>
  <c r="M716" i="1" l="1"/>
  <c r="M717" i="1" l="1"/>
  <c r="M718" i="1" l="1"/>
  <c r="M719" i="1" l="1"/>
  <c r="M720" i="1" l="1"/>
  <c r="M721" i="1" l="1"/>
  <c r="M722" i="1" l="1"/>
  <c r="M723" i="1" l="1"/>
  <c r="M724" i="1" l="1"/>
  <c r="M725" i="1" l="1"/>
  <c r="M726" i="1" l="1"/>
  <c r="M727" i="1" l="1"/>
  <c r="M728" i="1" l="1"/>
  <c r="M729" i="1" l="1"/>
  <c r="M730" i="1" l="1"/>
  <c r="M731" i="1" l="1"/>
  <c r="M732" i="1" l="1"/>
  <c r="M733" i="1" l="1"/>
  <c r="M734" i="1" l="1"/>
  <c r="M735" i="1" l="1"/>
  <c r="M736" i="1" l="1"/>
  <c r="M737" i="1" l="1"/>
  <c r="M738" i="1" l="1"/>
  <c r="M739" i="1" l="1"/>
  <c r="M740" i="1" l="1"/>
  <c r="M741" i="1" l="1"/>
  <c r="M742" i="1" l="1"/>
  <c r="M743" i="1" l="1"/>
  <c r="M744" i="1" l="1"/>
  <c r="M745" i="1" l="1"/>
  <c r="M746" i="1" l="1"/>
  <c r="M747" i="1" l="1"/>
  <c r="M748" i="1" l="1"/>
  <c r="M749" i="1" l="1"/>
  <c r="M750" i="1" l="1"/>
  <c r="M751" i="1" l="1"/>
  <c r="M752" i="1" l="1"/>
  <c r="M753" i="1" l="1"/>
  <c r="M754" i="1" l="1"/>
  <c r="M755" i="1" l="1"/>
  <c r="M756" i="1" l="1"/>
  <c r="M757" i="1" l="1"/>
  <c r="M758" i="1" l="1"/>
  <c r="M759" i="1" l="1"/>
  <c r="M760" i="1" l="1"/>
  <c r="M761" i="1" l="1"/>
  <c r="M762" i="1" l="1"/>
  <c r="M763" i="1" l="1"/>
  <c r="M764" i="1" l="1"/>
  <c r="M765" i="1" l="1"/>
  <c r="M766" i="1" l="1"/>
  <c r="M767" i="1" l="1"/>
  <c r="M768" i="1" l="1"/>
  <c r="M769" i="1" l="1"/>
  <c r="M770" i="1" l="1"/>
  <c r="M771" i="1" l="1"/>
  <c r="M772" i="1" l="1"/>
  <c r="M773" i="1" l="1"/>
  <c r="M774" i="1" l="1"/>
  <c r="M775" i="1" l="1"/>
  <c r="M776" i="1" l="1"/>
  <c r="M777" i="1" l="1"/>
  <c r="M778" i="1" l="1"/>
  <c r="M779" i="1" l="1"/>
  <c r="M780" i="1" l="1"/>
  <c r="M781" i="1" l="1"/>
  <c r="M782" i="1" l="1"/>
  <c r="M783" i="1" l="1"/>
  <c r="M784" i="1" l="1"/>
  <c r="M785" i="1" l="1"/>
  <c r="M786" i="1" l="1"/>
  <c r="M787" i="1" l="1"/>
  <c r="M788" i="1" l="1"/>
  <c r="M789" i="1" l="1"/>
  <c r="M790" i="1" l="1"/>
  <c r="M791" i="1" l="1"/>
  <c r="M792" i="1" l="1"/>
  <c r="M793" i="1" l="1"/>
  <c r="M794" i="1" l="1"/>
  <c r="M795" i="1" l="1"/>
  <c r="M796" i="1" l="1"/>
  <c r="M797" i="1" l="1"/>
  <c r="M798" i="1" l="1"/>
  <c r="M799" i="1" l="1"/>
  <c r="M800" i="1" l="1"/>
  <c r="M801" i="1" l="1"/>
  <c r="M802" i="1" l="1"/>
  <c r="M803" i="1" l="1"/>
  <c r="M804" i="1" l="1"/>
  <c r="M805" i="1" l="1"/>
  <c r="M806" i="1" l="1"/>
  <c r="M807" i="1" l="1"/>
  <c r="M808" i="1" l="1"/>
  <c r="M809" i="1" l="1"/>
  <c r="M810" i="1" l="1"/>
  <c r="M811" i="1" l="1"/>
  <c r="M812" i="1" l="1"/>
  <c r="M813" i="1" l="1"/>
  <c r="M814" i="1" l="1"/>
  <c r="M815" i="1" l="1"/>
  <c r="M816" i="1" l="1"/>
  <c r="M817" i="1" l="1"/>
  <c r="M818" i="1" l="1"/>
  <c r="M819" i="1" l="1"/>
  <c r="M820" i="1" l="1"/>
  <c r="M821" i="1" l="1"/>
  <c r="M822" i="1" l="1"/>
  <c r="M823" i="1" l="1"/>
  <c r="M824" i="1" l="1"/>
  <c r="M825" i="1" l="1"/>
  <c r="M826" i="1" l="1"/>
  <c r="M827" i="1" l="1"/>
  <c r="M828" i="1" l="1"/>
  <c r="M829" i="1" l="1"/>
  <c r="M830" i="1" l="1"/>
  <c r="M831" i="1" l="1"/>
  <c r="M832" i="1" l="1"/>
  <c r="M833" i="1" l="1"/>
  <c r="M834" i="1" l="1"/>
  <c r="M835" i="1" l="1"/>
  <c r="M836" i="1" l="1"/>
  <c r="M837" i="1" l="1"/>
  <c r="M838" i="1" l="1"/>
  <c r="M839" i="1" l="1"/>
  <c r="M840" i="1" l="1"/>
  <c r="M841" i="1" l="1"/>
  <c r="M842" i="1" l="1"/>
  <c r="M843" i="1" l="1"/>
  <c r="M844" i="1" l="1"/>
  <c r="M845" i="1" l="1"/>
  <c r="M846" i="1" l="1"/>
  <c r="M847" i="1" l="1"/>
  <c r="M848" i="1" l="1"/>
  <c r="M849" i="1" l="1"/>
  <c r="M850" i="1" l="1"/>
  <c r="M851" i="1" l="1"/>
  <c r="M852" i="1" l="1"/>
  <c r="M853" i="1" l="1"/>
  <c r="M854" i="1" l="1"/>
  <c r="M855" i="1" l="1"/>
  <c r="M856" i="1" l="1"/>
  <c r="M857" i="1" l="1"/>
  <c r="M858" i="1" l="1"/>
  <c r="M859" i="1" l="1"/>
  <c r="M860" i="1" l="1"/>
  <c r="M861" i="1" l="1"/>
  <c r="M862" i="1" l="1"/>
  <c r="M863" i="1" l="1"/>
  <c r="M864" i="1" l="1"/>
  <c r="M865" i="1" l="1"/>
  <c r="M866" i="1" l="1"/>
  <c r="M867" i="1" l="1"/>
  <c r="M868" i="1" l="1"/>
  <c r="M869" i="1" l="1"/>
  <c r="M870" i="1" l="1"/>
  <c r="M871" i="1" l="1"/>
  <c r="M872" i="1" l="1"/>
  <c r="M873" i="1" l="1"/>
  <c r="M874" i="1" l="1"/>
  <c r="M875" i="1" l="1"/>
  <c r="M876" i="1" l="1"/>
  <c r="M877" i="1" l="1"/>
  <c r="M878" i="1" l="1"/>
  <c r="M879" i="1" l="1"/>
  <c r="M880" i="1" l="1"/>
  <c r="M881" i="1" l="1"/>
  <c r="M882" i="1" l="1"/>
  <c r="M883" i="1" l="1"/>
  <c r="M884" i="1" l="1"/>
  <c r="M885" i="1" l="1"/>
  <c r="M886" i="1" l="1"/>
  <c r="M887" i="1" l="1"/>
  <c r="M888" i="1" l="1"/>
  <c r="M889" i="1" l="1"/>
  <c r="M890" i="1" l="1"/>
  <c r="M891" i="1" l="1"/>
  <c r="M892" i="1" l="1"/>
  <c r="M893" i="1" l="1"/>
  <c r="M894" i="1" l="1"/>
  <c r="M895" i="1" l="1"/>
  <c r="M896" i="1" l="1"/>
  <c r="M897" i="1" l="1"/>
  <c r="M898" i="1" l="1"/>
  <c r="M899" i="1" l="1"/>
  <c r="M900" i="1" l="1"/>
  <c r="M901" i="1" l="1"/>
  <c r="M902" i="1" l="1"/>
  <c r="M903" i="1" l="1"/>
  <c r="M904" i="1" l="1"/>
  <c r="M905" i="1" l="1"/>
  <c r="M906" i="1" l="1"/>
  <c r="M907" i="1" l="1"/>
  <c r="M908" i="1" l="1"/>
  <c r="M909" i="1" l="1"/>
  <c r="M910" i="1" l="1"/>
  <c r="M911" i="1" l="1"/>
  <c r="M912" i="1" l="1"/>
  <c r="M913" i="1" l="1"/>
  <c r="M914" i="1" l="1"/>
  <c r="M915" i="1" l="1"/>
  <c r="M916" i="1" l="1"/>
  <c r="M917" i="1" l="1"/>
  <c r="M918" i="1" l="1"/>
  <c r="M919" i="1" l="1"/>
  <c r="M920" i="1" l="1"/>
  <c r="M921" i="1" l="1"/>
  <c r="M922" i="1" l="1"/>
  <c r="M923" i="1" l="1"/>
  <c r="M924" i="1" l="1"/>
  <c r="M925" i="1" l="1"/>
  <c r="M926" i="1" l="1"/>
  <c r="M927" i="1" l="1"/>
  <c r="M928" i="1" l="1"/>
  <c r="M929" i="1" l="1"/>
  <c r="M930" i="1" l="1"/>
  <c r="M931" i="1" l="1"/>
  <c r="M932" i="1" l="1"/>
  <c r="M933" i="1" l="1"/>
  <c r="M934" i="1" l="1"/>
  <c r="M935" i="1" l="1"/>
  <c r="M936" i="1" l="1"/>
  <c r="M937" i="1" l="1"/>
  <c r="M938" i="1" l="1"/>
  <c r="M939" i="1" l="1"/>
  <c r="M940" i="1" l="1"/>
  <c r="M941" i="1" l="1"/>
  <c r="M942" i="1" l="1"/>
  <c r="M943" i="1" l="1"/>
  <c r="M944" i="1" l="1"/>
  <c r="M945" i="1" l="1"/>
  <c r="M946" i="1" l="1"/>
  <c r="M947" i="1" l="1"/>
  <c r="M948" i="1" l="1"/>
  <c r="M949" i="1" l="1"/>
  <c r="M950" i="1" l="1"/>
  <c r="M951" i="1" l="1"/>
  <c r="M952" i="1" l="1"/>
  <c r="M953" i="1" l="1"/>
  <c r="M954" i="1" l="1"/>
  <c r="M955" i="1" l="1"/>
  <c r="M956" i="1" l="1"/>
  <c r="M957" i="1" l="1"/>
  <c r="M958" i="1" l="1"/>
  <c r="M959" i="1" l="1"/>
  <c r="M960" i="1" l="1"/>
  <c r="M961" i="1" l="1"/>
  <c r="M962" i="1" l="1"/>
  <c r="M963" i="1" l="1"/>
  <c r="M964" i="1" l="1"/>
  <c r="M965" i="1" l="1"/>
  <c r="M966" i="1" l="1"/>
  <c r="M967" i="1" l="1"/>
  <c r="M968" i="1" l="1"/>
  <c r="M969" i="1" l="1"/>
  <c r="M970" i="1" l="1"/>
  <c r="M971" i="1" l="1"/>
  <c r="M972" i="1" l="1"/>
  <c r="M973" i="1" l="1"/>
  <c r="M974" i="1" l="1"/>
  <c r="M975" i="1" l="1"/>
  <c r="M976" i="1" l="1"/>
  <c r="M977" i="1" l="1"/>
  <c r="M978" i="1" l="1"/>
  <c r="M979" i="1" l="1"/>
  <c r="M980" i="1" l="1"/>
  <c r="M981" i="1" l="1"/>
  <c r="M982" i="1" l="1"/>
  <c r="M983" i="1" l="1"/>
  <c r="M984" i="1" l="1"/>
  <c r="M985" i="1" l="1"/>
  <c r="M986" i="1" l="1"/>
  <c r="M987" i="1" l="1"/>
  <c r="M988" i="1" l="1"/>
  <c r="M989" i="1" l="1"/>
  <c r="M990" i="1" l="1"/>
  <c r="M991" i="1" l="1"/>
  <c r="M992" i="1" l="1"/>
  <c r="M993" i="1" l="1"/>
  <c r="M994" i="1" l="1"/>
  <c r="M995" i="1" l="1"/>
  <c r="M996" i="1" l="1"/>
  <c r="M997" i="1" l="1"/>
  <c r="M998" i="1" l="1"/>
  <c r="M999" i="1" l="1"/>
  <c r="M1000" i="1" l="1"/>
  <c r="M1001" i="1" l="1"/>
  <c r="M1002" i="1" l="1"/>
  <c r="M1003" i="1" l="1"/>
  <c r="M1004" i="1" l="1"/>
  <c r="M1005" i="1" l="1"/>
  <c r="M1006" i="1" l="1"/>
  <c r="M1007" i="1" l="1"/>
  <c r="M1008" i="1" l="1"/>
  <c r="M1009" i="1" l="1"/>
  <c r="M1010" i="1" l="1"/>
  <c r="M1011" i="1" l="1"/>
  <c r="M1012" i="1" l="1"/>
  <c r="M1013" i="1" l="1"/>
  <c r="M1014" i="1" l="1"/>
  <c r="M1015" i="1" l="1"/>
  <c r="M1016" i="1" l="1"/>
  <c r="M1017" i="1" l="1"/>
  <c r="M1018" i="1" l="1"/>
  <c r="M1019" i="1" l="1"/>
  <c r="M1020" i="1" l="1"/>
  <c r="M1021" i="1" l="1"/>
  <c r="M1022" i="1" l="1"/>
  <c r="M1023" i="1" l="1"/>
  <c r="M1024" i="1" l="1"/>
  <c r="M1025" i="1" l="1"/>
  <c r="M1026" i="1" l="1"/>
  <c r="M1027" i="1" l="1"/>
  <c r="M1028" i="1" l="1"/>
  <c r="M1029" i="1" l="1"/>
  <c r="M1030" i="1" l="1"/>
  <c r="M1031" i="1" l="1"/>
  <c r="M1032" i="1" l="1"/>
  <c r="M1033" i="1" l="1"/>
  <c r="M1034" i="1" l="1"/>
  <c r="M1035" i="1" l="1"/>
  <c r="M1036" i="1" l="1"/>
  <c r="M1037" i="1" l="1"/>
  <c r="M1038" i="1" l="1"/>
  <c r="M1039" i="1" l="1"/>
  <c r="M1040" i="1" l="1"/>
  <c r="M1041" i="1" l="1"/>
  <c r="M1042" i="1" l="1"/>
  <c r="M1043" i="1" l="1"/>
  <c r="M1044" i="1" l="1"/>
  <c r="M1045" i="1" l="1"/>
  <c r="M1046" i="1" l="1"/>
  <c r="M1047" i="1" l="1"/>
  <c r="M1048" i="1" l="1"/>
  <c r="M1049" i="1" l="1"/>
  <c r="M1050" i="1" l="1"/>
  <c r="M1051" i="1" l="1"/>
  <c r="M1052" i="1" l="1"/>
  <c r="M1053" i="1" l="1"/>
  <c r="M1054" i="1" l="1"/>
  <c r="M1055" i="1" l="1"/>
  <c r="M1056" i="1" l="1"/>
  <c r="M1057" i="1" l="1"/>
  <c r="M1058" i="1" l="1"/>
  <c r="M1059" i="1" l="1"/>
  <c r="M1060" i="1" l="1"/>
  <c r="M1061" i="1" l="1"/>
  <c r="M1062" i="1" l="1"/>
  <c r="M1063" i="1" l="1"/>
  <c r="M1064" i="1" l="1"/>
  <c r="M1065" i="1" l="1"/>
  <c r="M1066" i="1" l="1"/>
  <c r="M1067" i="1" l="1"/>
  <c r="M1068" i="1" l="1"/>
  <c r="M1069" i="1" l="1"/>
  <c r="M1070" i="1" l="1"/>
  <c r="M1071" i="1" l="1"/>
  <c r="M1072" i="1" l="1"/>
  <c r="M1073" i="1" l="1"/>
  <c r="M1074" i="1" l="1"/>
  <c r="M1075" i="1" l="1"/>
  <c r="M1076" i="1" l="1"/>
  <c r="M1077" i="1" l="1"/>
</calcChain>
</file>

<file path=xl/sharedStrings.xml><?xml version="1.0" encoding="utf-8"?>
<sst xmlns="http://schemas.openxmlformats.org/spreadsheetml/2006/main" count="456" uniqueCount="61">
  <si>
    <t>WELL_ID</t>
  </si>
  <si>
    <t>WELL_NAME</t>
  </si>
  <si>
    <t>HYD_DATE_TIME_PST</t>
  </si>
  <si>
    <t>HYD_HEAD_METERS_NAVD88</t>
  </si>
  <si>
    <t>REVIEW_QUALIFIER</t>
  </si>
  <si>
    <t>REVIEW_COMMENT</t>
  </si>
  <si>
    <t>Y</t>
  </si>
  <si>
    <t>Head Measurements for 699-60-60 (processed)</t>
  </si>
  <si>
    <t>Date/Time (Decimal Year)</t>
  </si>
  <si>
    <t>Hyd_Head (m NAVD88)</t>
  </si>
  <si>
    <t>Predicted Future Water Levels</t>
  </si>
  <si>
    <t>Start</t>
  </si>
  <si>
    <t>Base</t>
  </si>
  <si>
    <t>Fit Param</t>
  </si>
  <si>
    <t>SSQR</t>
  </si>
  <si>
    <t>Date</t>
  </si>
  <si>
    <t>Decimal Year</t>
  </si>
  <si>
    <t>Actual Yearly Average</t>
  </si>
  <si>
    <t>Predicted Yearly Average</t>
  </si>
  <si>
    <t>Records Removed:</t>
  </si>
  <si>
    <t>P2R Model v9.1 - Update to Year 2137</t>
  </si>
  <si>
    <t>Year</t>
  </si>
  <si>
    <t>South (Dry Creek) Constant Head Boundary Condition</t>
  </si>
  <si>
    <t>Forecast of Hydraulic Head at 699-10-54A</t>
  </si>
  <si>
    <t>Head Measurements for 699-10-54A from EDA (pulled 5/2/2024 - Water Level Elevations for 699-10-54A (A5063)5-2-2024version-3.3.xlsx)</t>
  </si>
  <si>
    <t>A5063</t>
  </si>
  <si>
    <t>699-10-54A</t>
  </si>
  <si>
    <t>"Y"eview flag added per RDR 040407WL-R2414</t>
  </si>
  <si>
    <t>"Y" Review flag added per RDR 150602WL-R8519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</si>
  <si>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</si>
  <si>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</si>
  <si>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</si>
  <si>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</si>
  <si>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</si>
  <si>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</si>
  <si>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</si>
  <si>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</si>
  <si>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</si>
  <si>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</si>
  <si>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</si>
  <si>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</si>
  <si>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</si>
  <si>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</si>
  <si>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</si>
  <si>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</si>
  <si>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</si>
  <si>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</si>
  <si>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</si>
  <si>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</si>
  <si>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</si>
  <si>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</si>
  <si>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</si>
  <si>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</si>
  <si>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</si>
  <si>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Linear regression from 8/17/1951 to 5/13/1970:</t>
  </si>
  <si>
    <t>Hindcast WL:</t>
  </si>
  <si>
    <t>No measurements</t>
  </si>
  <si>
    <t>Best fit for 2004 through 2023</t>
  </si>
  <si>
    <t xml:space="preserve"> and best fit parameters:</t>
  </si>
  <si>
    <t>Delta for 2023 when using a start value of 127.021 (average of the 2003 and 2004 actual average)</t>
  </si>
  <si>
    <t>Then shifted start value so predicted 2023 value matches actual 2023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</si>
</sst>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mm/dd/yyyy\ hh:mm"/>
    <numFmt numFmtId="167" formatCode="0.####"/>
  </numFmts>
  <fonts count="5" x14ac:knownFonts="1">
    <font>
      <sz val="11"/>
      <name val="Calibri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2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699-10-54A: Measured and Predicted Hydraulic 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'699-60-60'!$I$10:$I$203</c:f>
              <c:numCache>
                <c:formatCode>General</c:formatCode>
                <c:ptCount val="194"/>
                <c:pt idx="0">
                  <c:v>1951.6277777777777</c:v>
                </c:pt>
                <c:pt idx="1">
                  <c:v>1951.7111111111112</c:v>
                </c:pt>
                <c:pt idx="2">
                  <c:v>1951.8</c:v>
                </c:pt>
                <c:pt idx="3">
                  <c:v>1951.875</c:v>
                </c:pt>
                <c:pt idx="4">
                  <c:v>1952.0305555555556</c:v>
                </c:pt>
                <c:pt idx="5">
                  <c:v>1952.2222222222222</c:v>
                </c:pt>
                <c:pt idx="6">
                  <c:v>1952.2277777777779</c:v>
                </c:pt>
                <c:pt idx="7">
                  <c:v>1952.3055555555557</c:v>
                </c:pt>
                <c:pt idx="8">
                  <c:v>1952.3888888888889</c:v>
                </c:pt>
                <c:pt idx="9">
                  <c:v>1952.5583333333334</c:v>
                </c:pt>
                <c:pt idx="10">
                  <c:v>1952.6555555555556</c:v>
                </c:pt>
                <c:pt idx="11">
                  <c:v>1952.7249999999999</c:v>
                </c:pt>
                <c:pt idx="12">
                  <c:v>1952.8222222222223</c:v>
                </c:pt>
                <c:pt idx="13">
                  <c:v>1952.8888888888889</c:v>
                </c:pt>
                <c:pt idx="14">
                  <c:v>1953.0611111111111</c:v>
                </c:pt>
                <c:pt idx="15">
                  <c:v>1953.1527777777778</c:v>
                </c:pt>
                <c:pt idx="16">
                  <c:v>1953.2166666666667</c:v>
                </c:pt>
                <c:pt idx="17">
                  <c:v>1953.2888888888888</c:v>
                </c:pt>
                <c:pt idx="18">
                  <c:v>1953.4083333333333</c:v>
                </c:pt>
                <c:pt idx="19">
                  <c:v>1953.4611111111112</c:v>
                </c:pt>
                <c:pt idx="20">
                  <c:v>1953.6277777777777</c:v>
                </c:pt>
                <c:pt idx="21">
                  <c:v>1953.7277777777779</c:v>
                </c:pt>
                <c:pt idx="22">
                  <c:v>1953.8083333333334</c:v>
                </c:pt>
                <c:pt idx="23">
                  <c:v>1953.9611111111112</c:v>
                </c:pt>
                <c:pt idx="24">
                  <c:v>1954.0666666666666</c:v>
                </c:pt>
                <c:pt idx="25">
                  <c:v>1954.15</c:v>
                </c:pt>
                <c:pt idx="26">
                  <c:v>1954.2444444444445</c:v>
                </c:pt>
                <c:pt idx="27">
                  <c:v>1954.3</c:v>
                </c:pt>
                <c:pt idx="28">
                  <c:v>1954.4083333333333</c:v>
                </c:pt>
                <c:pt idx="29">
                  <c:v>1954.55</c:v>
                </c:pt>
                <c:pt idx="30">
                  <c:v>1954.6638888888888</c:v>
                </c:pt>
                <c:pt idx="31">
                  <c:v>1954.7027777777778</c:v>
                </c:pt>
                <c:pt idx="32">
                  <c:v>1954.786111111111</c:v>
                </c:pt>
                <c:pt idx="33">
                  <c:v>1954.911111111111</c:v>
                </c:pt>
                <c:pt idx="34">
                  <c:v>1954.9916666666666</c:v>
                </c:pt>
                <c:pt idx="35">
                  <c:v>1955.0694444444443</c:v>
                </c:pt>
                <c:pt idx="36">
                  <c:v>1955.2111111111112</c:v>
                </c:pt>
                <c:pt idx="37">
                  <c:v>1955.2972222222222</c:v>
                </c:pt>
                <c:pt idx="38">
                  <c:v>1955.4055555555556</c:v>
                </c:pt>
                <c:pt idx="39">
                  <c:v>1955.4944444444445</c:v>
                </c:pt>
                <c:pt idx="40">
                  <c:v>1955.5555555555557</c:v>
                </c:pt>
                <c:pt idx="41">
                  <c:v>1955.625</c:v>
                </c:pt>
                <c:pt idx="42">
                  <c:v>1955.7416666666666</c:v>
                </c:pt>
                <c:pt idx="43">
                  <c:v>1955.7944444444445</c:v>
                </c:pt>
                <c:pt idx="44">
                  <c:v>1955.8722222222223</c:v>
                </c:pt>
                <c:pt idx="45">
                  <c:v>1955.9972222222223</c:v>
                </c:pt>
                <c:pt idx="46">
                  <c:v>1956.0666666666666</c:v>
                </c:pt>
                <c:pt idx="47">
                  <c:v>1956.3138888888889</c:v>
                </c:pt>
                <c:pt idx="48">
                  <c:v>1956.6416666666667</c:v>
                </c:pt>
                <c:pt idx="49">
                  <c:v>1956.8</c:v>
                </c:pt>
                <c:pt idx="50">
                  <c:v>1956.963888888889</c:v>
                </c:pt>
                <c:pt idx="51">
                  <c:v>1957.1222222222223</c:v>
                </c:pt>
                <c:pt idx="52">
                  <c:v>1957.2</c:v>
                </c:pt>
                <c:pt idx="53">
                  <c:v>1957.4861111111111</c:v>
                </c:pt>
                <c:pt idx="54">
                  <c:v>1957.7166666666667</c:v>
                </c:pt>
                <c:pt idx="55">
                  <c:v>1957.8138888888889</c:v>
                </c:pt>
                <c:pt idx="56">
                  <c:v>1957.9694444444444</c:v>
                </c:pt>
                <c:pt idx="57">
                  <c:v>1958.1194444444445</c:v>
                </c:pt>
                <c:pt idx="58">
                  <c:v>1958.2305555555556</c:v>
                </c:pt>
                <c:pt idx="59">
                  <c:v>1958.3166666666666</c:v>
                </c:pt>
                <c:pt idx="60">
                  <c:v>1958.4805555555556</c:v>
                </c:pt>
                <c:pt idx="61">
                  <c:v>1958.6861111111111</c:v>
                </c:pt>
                <c:pt idx="62">
                  <c:v>1958.8472222222222</c:v>
                </c:pt>
                <c:pt idx="63">
                  <c:v>1958.9444444444443</c:v>
                </c:pt>
                <c:pt idx="64">
                  <c:v>1959.2194444444444</c:v>
                </c:pt>
                <c:pt idx="65">
                  <c:v>1959.4833333333333</c:v>
                </c:pt>
                <c:pt idx="66">
                  <c:v>1959.7444444444445</c:v>
                </c:pt>
                <c:pt idx="67">
                  <c:v>1959.9749999999999</c:v>
                </c:pt>
                <c:pt idx="68">
                  <c:v>1960.2472222222223</c:v>
                </c:pt>
                <c:pt idx="69">
                  <c:v>1960.4944444444445</c:v>
                </c:pt>
                <c:pt idx="70">
                  <c:v>1960.7388888888888</c:v>
                </c:pt>
                <c:pt idx="71">
                  <c:v>1960.95</c:v>
                </c:pt>
                <c:pt idx="72">
                  <c:v>1961.2222222222222</c:v>
                </c:pt>
                <c:pt idx="73">
                  <c:v>1961.4944444444445</c:v>
                </c:pt>
                <c:pt idx="74">
                  <c:v>1961.9472222222223</c:v>
                </c:pt>
                <c:pt idx="75">
                  <c:v>1962.1555555555556</c:v>
                </c:pt>
                <c:pt idx="76">
                  <c:v>1962.5638888888889</c:v>
                </c:pt>
                <c:pt idx="77">
                  <c:v>1963.0388888888888</c:v>
                </c:pt>
                <c:pt idx="78">
                  <c:v>1963.5833333333333</c:v>
                </c:pt>
                <c:pt idx="79">
                  <c:v>1963.9583333333333</c:v>
                </c:pt>
                <c:pt idx="80">
                  <c:v>1964.575</c:v>
                </c:pt>
                <c:pt idx="81">
                  <c:v>1965.0388888888888</c:v>
                </c:pt>
                <c:pt idx="82">
                  <c:v>1965.6333333333334</c:v>
                </c:pt>
                <c:pt idx="83">
                  <c:v>1965.7277777777779</c:v>
                </c:pt>
                <c:pt idx="84">
                  <c:v>1965.9888888888888</c:v>
                </c:pt>
                <c:pt idx="85">
                  <c:v>1966.1722222222222</c:v>
                </c:pt>
                <c:pt idx="86">
                  <c:v>1966.2833333333333</c:v>
                </c:pt>
                <c:pt idx="87">
                  <c:v>1966.3777777777777</c:v>
                </c:pt>
                <c:pt idx="88">
                  <c:v>1966.5666666666666</c:v>
                </c:pt>
                <c:pt idx="89">
                  <c:v>1966.8333333333333</c:v>
                </c:pt>
                <c:pt idx="90">
                  <c:v>1967.0055555555555</c:v>
                </c:pt>
                <c:pt idx="91">
                  <c:v>1967.2305555555556</c:v>
                </c:pt>
                <c:pt idx="92">
                  <c:v>1967.7972222222222</c:v>
                </c:pt>
                <c:pt idx="93">
                  <c:v>1968.2166666666667</c:v>
                </c:pt>
                <c:pt idx="94">
                  <c:v>1969.3138888888889</c:v>
                </c:pt>
                <c:pt idx="95">
                  <c:v>1970.3666666666666</c:v>
                </c:pt>
                <c:pt idx="96">
                  <c:v>1971.7027777777778</c:v>
                </c:pt>
                <c:pt idx="97">
                  <c:v>1972.1861111111111</c:v>
                </c:pt>
                <c:pt idx="98">
                  <c:v>1972.5111111111112</c:v>
                </c:pt>
                <c:pt idx="99">
                  <c:v>1972.7583333333334</c:v>
                </c:pt>
                <c:pt idx="100">
                  <c:v>1973.0055555555555</c:v>
                </c:pt>
                <c:pt idx="101">
                  <c:v>1973.25</c:v>
                </c:pt>
                <c:pt idx="102">
                  <c:v>1973.5416666666667</c:v>
                </c:pt>
                <c:pt idx="103">
                  <c:v>1973.6555555555556</c:v>
                </c:pt>
                <c:pt idx="104">
                  <c:v>1973.6944444444443</c:v>
                </c:pt>
                <c:pt idx="105">
                  <c:v>1973.7472222222223</c:v>
                </c:pt>
                <c:pt idx="106">
                  <c:v>1973.7916666666667</c:v>
                </c:pt>
                <c:pt idx="107">
                  <c:v>1974.2750000000001</c:v>
                </c:pt>
                <c:pt idx="108">
                  <c:v>1974.5194444444444</c:v>
                </c:pt>
                <c:pt idx="109">
                  <c:v>1974.7972222222222</c:v>
                </c:pt>
                <c:pt idx="110">
                  <c:v>1975.0194444444444</c:v>
                </c:pt>
                <c:pt idx="111">
                  <c:v>1975.286111111111</c:v>
                </c:pt>
                <c:pt idx="112">
                  <c:v>1975.5166666666667</c:v>
                </c:pt>
                <c:pt idx="113">
                  <c:v>1975.9222222222222</c:v>
                </c:pt>
                <c:pt idx="114">
                  <c:v>1976.4555555555555</c:v>
                </c:pt>
                <c:pt idx="115">
                  <c:v>1976.9361111111111</c:v>
                </c:pt>
                <c:pt idx="116">
                  <c:v>1977.5</c:v>
                </c:pt>
                <c:pt idx="117">
                  <c:v>1977.9333333333334</c:v>
                </c:pt>
                <c:pt idx="118">
                  <c:v>1978.4166666666667</c:v>
                </c:pt>
                <c:pt idx="119">
                  <c:v>1978.9166666666667</c:v>
                </c:pt>
                <c:pt idx="120">
                  <c:v>1980.4166666666667</c:v>
                </c:pt>
                <c:pt idx="121">
                  <c:v>1980.9166666666667</c:v>
                </c:pt>
                <c:pt idx="122">
                  <c:v>1984.9166666666667</c:v>
                </c:pt>
                <c:pt idx="123">
                  <c:v>1985.4694444444444</c:v>
                </c:pt>
                <c:pt idx="124">
                  <c:v>1985.9861111111111</c:v>
                </c:pt>
                <c:pt idx="125">
                  <c:v>1986.9555555555555</c:v>
                </c:pt>
                <c:pt idx="126">
                  <c:v>1987.9166666666667</c:v>
                </c:pt>
                <c:pt idx="127">
                  <c:v>1987.9583333333333</c:v>
                </c:pt>
                <c:pt idx="128">
                  <c:v>1988.0777777777778</c:v>
                </c:pt>
                <c:pt idx="129">
                  <c:v>1991.3333333333333</c:v>
                </c:pt>
                <c:pt idx="130">
                  <c:v>1991.4472222222223</c:v>
                </c:pt>
                <c:pt idx="131">
                  <c:v>1991.9388888888889</c:v>
                </c:pt>
                <c:pt idx="132">
                  <c:v>1992.4361111111111</c:v>
                </c:pt>
                <c:pt idx="133">
                  <c:v>1993.4166666666667</c:v>
                </c:pt>
                <c:pt idx="134">
                  <c:v>1994.4166666666667</c:v>
                </c:pt>
                <c:pt idx="135">
                  <c:v>1994.4944444444445</c:v>
                </c:pt>
                <c:pt idx="136">
                  <c:v>1994.6222222222223</c:v>
                </c:pt>
                <c:pt idx="137">
                  <c:v>1994.9277777777777</c:v>
                </c:pt>
                <c:pt idx="138">
                  <c:v>1994.9472222222223</c:v>
                </c:pt>
                <c:pt idx="139">
                  <c:v>1995.4916666666666</c:v>
                </c:pt>
                <c:pt idx="140">
                  <c:v>1995.4944444444445</c:v>
                </c:pt>
                <c:pt idx="141">
                  <c:v>1995.9916666666666</c:v>
                </c:pt>
                <c:pt idx="142">
                  <c:v>1996.4416666666666</c:v>
                </c:pt>
                <c:pt idx="143">
                  <c:v>1996.463888888889</c:v>
                </c:pt>
                <c:pt idx="144">
                  <c:v>1997.4777777777779</c:v>
                </c:pt>
                <c:pt idx="145">
                  <c:v>1998.4749999999999</c:v>
                </c:pt>
                <c:pt idx="146">
                  <c:v>1999.1861111111111</c:v>
                </c:pt>
                <c:pt idx="147">
                  <c:v>1999.2249999999999</c:v>
                </c:pt>
                <c:pt idx="148">
                  <c:v>2000.0916666666667</c:v>
                </c:pt>
                <c:pt idx="149">
                  <c:v>2000.2666666666667</c:v>
                </c:pt>
                <c:pt idx="150">
                  <c:v>2001.2416666666666</c:v>
                </c:pt>
                <c:pt idx="151">
                  <c:v>2001.4527777777778</c:v>
                </c:pt>
                <c:pt idx="152">
                  <c:v>2002.2555555555555</c:v>
                </c:pt>
                <c:pt idx="153">
                  <c:v>2002.5194444444444</c:v>
                </c:pt>
                <c:pt idx="154">
                  <c:v>2003.25</c:v>
                </c:pt>
                <c:pt idx="155">
                  <c:v>2004.0916666666667</c:v>
                </c:pt>
                <c:pt idx="156">
                  <c:v>2004.2361111111111</c:v>
                </c:pt>
                <c:pt idx="157">
                  <c:v>2005.0305555555556</c:v>
                </c:pt>
                <c:pt idx="158">
                  <c:v>2005.25</c:v>
                </c:pt>
                <c:pt idx="159">
                  <c:v>2006.1416666666667</c:v>
                </c:pt>
                <c:pt idx="160">
                  <c:v>2006.4027777777778</c:v>
                </c:pt>
                <c:pt idx="161">
                  <c:v>2007.0833333333333</c:v>
                </c:pt>
                <c:pt idx="162">
                  <c:v>2007.1444444444444</c:v>
                </c:pt>
                <c:pt idx="163">
                  <c:v>2007.2166666666667</c:v>
                </c:pt>
                <c:pt idx="164">
                  <c:v>2008.2472222222223</c:v>
                </c:pt>
                <c:pt idx="165">
                  <c:v>2008.35</c:v>
                </c:pt>
                <c:pt idx="166">
                  <c:v>2008.9222222222222</c:v>
                </c:pt>
                <c:pt idx="167">
                  <c:v>2009.0916666666667</c:v>
                </c:pt>
                <c:pt idx="168">
                  <c:v>2009.2472222222223</c:v>
                </c:pt>
                <c:pt idx="169">
                  <c:v>2010.2055555555555</c:v>
                </c:pt>
                <c:pt idx="170">
                  <c:v>2010.2805555555556</c:v>
                </c:pt>
                <c:pt idx="171">
                  <c:v>2010.6666666666667</c:v>
                </c:pt>
                <c:pt idx="172">
                  <c:v>2010.9333333333334</c:v>
                </c:pt>
                <c:pt idx="173">
                  <c:v>2011.2416666666666</c:v>
                </c:pt>
                <c:pt idx="174">
                  <c:v>2011.9555555555555</c:v>
                </c:pt>
                <c:pt idx="175">
                  <c:v>2012.3333333333333</c:v>
                </c:pt>
                <c:pt idx="176">
                  <c:v>2012.3583333333333</c:v>
                </c:pt>
                <c:pt idx="177">
                  <c:v>2013.2166666666667</c:v>
                </c:pt>
                <c:pt idx="178">
                  <c:v>2013.3111111111111</c:v>
                </c:pt>
                <c:pt idx="179">
                  <c:v>2014.2416666666666</c:v>
                </c:pt>
                <c:pt idx="180">
                  <c:v>2014.3083333333334</c:v>
                </c:pt>
                <c:pt idx="181">
                  <c:v>2015.2472222222223</c:v>
                </c:pt>
                <c:pt idx="182">
                  <c:v>2016.2277777777779</c:v>
                </c:pt>
                <c:pt idx="183">
                  <c:v>2016.325</c:v>
                </c:pt>
                <c:pt idx="184">
                  <c:v>2017.2472222222223</c:v>
                </c:pt>
                <c:pt idx="185">
                  <c:v>2017.2611111111112</c:v>
                </c:pt>
                <c:pt idx="186">
                  <c:v>2018.2249999999999</c:v>
                </c:pt>
                <c:pt idx="187">
                  <c:v>2018.2805555555556</c:v>
                </c:pt>
                <c:pt idx="188">
                  <c:v>2021.2305555555556</c:v>
                </c:pt>
                <c:pt idx="189">
                  <c:v>2021.5583333333334</c:v>
                </c:pt>
                <c:pt idx="190">
                  <c:v>2022.2472222222223</c:v>
                </c:pt>
                <c:pt idx="191">
                  <c:v>2022.3194444444443</c:v>
                </c:pt>
                <c:pt idx="192">
                  <c:v>2023.3416666666667</c:v>
                </c:pt>
                <c:pt idx="193">
                  <c:v>2024.2027777777778</c:v>
                </c:pt>
              </c:numCache>
            </c:numRef>
          </c:xVal>
          <c:yVal>
            <c:numRef>
              <c:f>'699-60-60'!$K$10:$K$203</c:f>
              <c:numCache>
                <c:formatCode>General</c:formatCode>
                <c:ptCount val="194"/>
                <c:pt idx="0">
                  <c:v>122.721</c:v>
                </c:pt>
                <c:pt idx="1">
                  <c:v>122.754</c:v>
                </c:pt>
                <c:pt idx="2">
                  <c:v>122.818</c:v>
                </c:pt>
                <c:pt idx="3">
                  <c:v>122.62</c:v>
                </c:pt>
                <c:pt idx="4">
                  <c:v>122.699</c:v>
                </c:pt>
                <c:pt idx="5">
                  <c:v>122.651</c:v>
                </c:pt>
                <c:pt idx="6">
                  <c:v>122.803</c:v>
                </c:pt>
                <c:pt idx="7">
                  <c:v>122.788</c:v>
                </c:pt>
                <c:pt idx="8">
                  <c:v>122.751</c:v>
                </c:pt>
                <c:pt idx="9">
                  <c:v>122.812</c:v>
                </c:pt>
                <c:pt idx="10">
                  <c:v>122.782</c:v>
                </c:pt>
                <c:pt idx="11">
                  <c:v>122.806</c:v>
                </c:pt>
                <c:pt idx="12">
                  <c:v>122.50700000000001</c:v>
                </c:pt>
                <c:pt idx="13">
                  <c:v>122.64400000000001</c:v>
                </c:pt>
                <c:pt idx="14">
                  <c:v>122.858</c:v>
                </c:pt>
                <c:pt idx="15">
                  <c:v>122.867</c:v>
                </c:pt>
                <c:pt idx="16">
                  <c:v>122.928</c:v>
                </c:pt>
                <c:pt idx="17">
                  <c:v>122.827</c:v>
                </c:pt>
                <c:pt idx="18">
                  <c:v>122.919</c:v>
                </c:pt>
                <c:pt idx="19">
                  <c:v>122.89700000000001</c:v>
                </c:pt>
                <c:pt idx="20">
                  <c:v>122.864</c:v>
                </c:pt>
                <c:pt idx="21">
                  <c:v>122.867</c:v>
                </c:pt>
                <c:pt idx="22">
                  <c:v>122.88800000000001</c:v>
                </c:pt>
                <c:pt idx="23">
                  <c:v>122.964</c:v>
                </c:pt>
                <c:pt idx="24">
                  <c:v>122.943</c:v>
                </c:pt>
                <c:pt idx="25">
                  <c:v>123.035</c:v>
                </c:pt>
                <c:pt idx="26">
                  <c:v>122.98</c:v>
                </c:pt>
                <c:pt idx="27">
                  <c:v>122.998</c:v>
                </c:pt>
                <c:pt idx="28">
                  <c:v>123.041</c:v>
                </c:pt>
                <c:pt idx="29">
                  <c:v>123.01</c:v>
                </c:pt>
                <c:pt idx="30">
                  <c:v>123.056</c:v>
                </c:pt>
                <c:pt idx="31">
                  <c:v>123.056</c:v>
                </c:pt>
                <c:pt idx="32">
                  <c:v>122.89400000000001</c:v>
                </c:pt>
                <c:pt idx="33">
                  <c:v>122.995</c:v>
                </c:pt>
                <c:pt idx="34">
                  <c:v>123.032</c:v>
                </c:pt>
                <c:pt idx="35">
                  <c:v>123.001</c:v>
                </c:pt>
                <c:pt idx="36">
                  <c:v>123.041</c:v>
                </c:pt>
                <c:pt idx="37">
                  <c:v>123.126</c:v>
                </c:pt>
                <c:pt idx="38">
                  <c:v>123.163</c:v>
                </c:pt>
                <c:pt idx="39">
                  <c:v>123.196</c:v>
                </c:pt>
                <c:pt idx="40">
                  <c:v>123.187</c:v>
                </c:pt>
                <c:pt idx="41">
                  <c:v>123.129</c:v>
                </c:pt>
                <c:pt idx="42">
                  <c:v>123.15</c:v>
                </c:pt>
                <c:pt idx="43">
                  <c:v>123.14700000000001</c:v>
                </c:pt>
                <c:pt idx="44">
                  <c:v>123.14700000000001</c:v>
                </c:pt>
                <c:pt idx="45">
                  <c:v>123.178</c:v>
                </c:pt>
                <c:pt idx="46">
                  <c:v>123.15600000000001</c:v>
                </c:pt>
                <c:pt idx="47">
                  <c:v>123.217</c:v>
                </c:pt>
                <c:pt idx="48">
                  <c:v>123.236</c:v>
                </c:pt>
                <c:pt idx="49">
                  <c:v>123.239</c:v>
                </c:pt>
                <c:pt idx="50">
                  <c:v>123.224</c:v>
                </c:pt>
                <c:pt idx="51">
                  <c:v>123.26300000000001</c:v>
                </c:pt>
                <c:pt idx="52">
                  <c:v>123.23</c:v>
                </c:pt>
                <c:pt idx="53">
                  <c:v>123.221</c:v>
                </c:pt>
                <c:pt idx="54">
                  <c:v>123.358</c:v>
                </c:pt>
                <c:pt idx="55">
                  <c:v>123.345</c:v>
                </c:pt>
                <c:pt idx="56">
                  <c:v>123.51</c:v>
                </c:pt>
                <c:pt idx="57">
                  <c:v>123.477</c:v>
                </c:pt>
                <c:pt idx="58">
                  <c:v>123.51300000000001</c:v>
                </c:pt>
                <c:pt idx="59">
                  <c:v>123.51600000000001</c:v>
                </c:pt>
                <c:pt idx="60">
                  <c:v>123.51600000000001</c:v>
                </c:pt>
                <c:pt idx="61">
                  <c:v>123.629</c:v>
                </c:pt>
                <c:pt idx="62">
                  <c:v>123.714</c:v>
                </c:pt>
                <c:pt idx="63">
                  <c:v>123.678</c:v>
                </c:pt>
                <c:pt idx="64">
                  <c:v>123.675</c:v>
                </c:pt>
                <c:pt idx="65">
                  <c:v>123.76600000000001</c:v>
                </c:pt>
                <c:pt idx="66">
                  <c:v>123.76900000000001</c:v>
                </c:pt>
                <c:pt idx="67">
                  <c:v>123.824</c:v>
                </c:pt>
                <c:pt idx="68">
                  <c:v>123.87</c:v>
                </c:pt>
                <c:pt idx="69">
                  <c:v>123.88500000000001</c:v>
                </c:pt>
                <c:pt idx="70">
                  <c:v>123.922</c:v>
                </c:pt>
                <c:pt idx="71">
                  <c:v>124.01300000000001</c:v>
                </c:pt>
                <c:pt idx="72">
                  <c:v>123.961</c:v>
                </c:pt>
                <c:pt idx="73">
                  <c:v>124.004</c:v>
                </c:pt>
                <c:pt idx="74">
                  <c:v>124.107</c:v>
                </c:pt>
                <c:pt idx="75">
                  <c:v>124.184</c:v>
                </c:pt>
                <c:pt idx="76">
                  <c:v>124.217</c:v>
                </c:pt>
                <c:pt idx="77">
                  <c:v>124.303</c:v>
                </c:pt>
                <c:pt idx="78">
                  <c:v>124.38200000000001</c:v>
                </c:pt>
                <c:pt idx="79">
                  <c:v>124.40900000000001</c:v>
                </c:pt>
                <c:pt idx="80">
                  <c:v>124.51600000000001</c:v>
                </c:pt>
                <c:pt idx="81">
                  <c:v>124.54900000000001</c:v>
                </c:pt>
                <c:pt idx="82">
                  <c:v>124.77200000000001</c:v>
                </c:pt>
                <c:pt idx="83">
                  <c:v>124.72</c:v>
                </c:pt>
                <c:pt idx="84">
                  <c:v>124.92400000000001</c:v>
                </c:pt>
                <c:pt idx="85">
                  <c:v>124.68</c:v>
                </c:pt>
                <c:pt idx="86">
                  <c:v>124.67700000000001</c:v>
                </c:pt>
                <c:pt idx="87">
                  <c:v>124.714</c:v>
                </c:pt>
                <c:pt idx="88">
                  <c:v>124.818</c:v>
                </c:pt>
                <c:pt idx="89">
                  <c:v>124.88800000000001</c:v>
                </c:pt>
                <c:pt idx="90">
                  <c:v>124.92100000000001</c:v>
                </c:pt>
                <c:pt idx="91">
                  <c:v>124.89100000000001</c:v>
                </c:pt>
                <c:pt idx="92">
                  <c:v>125.077</c:v>
                </c:pt>
                <c:pt idx="93">
                  <c:v>124.973</c:v>
                </c:pt>
                <c:pt idx="94">
                  <c:v>125.16500000000001</c:v>
                </c:pt>
                <c:pt idx="95">
                  <c:v>125.375</c:v>
                </c:pt>
                <c:pt idx="96">
                  <c:v>125.586</c:v>
                </c:pt>
                <c:pt idx="97">
                  <c:v>126</c:v>
                </c:pt>
                <c:pt idx="98">
                  <c:v>125.78400000000001</c:v>
                </c:pt>
                <c:pt idx="99">
                  <c:v>125.738</c:v>
                </c:pt>
                <c:pt idx="100">
                  <c:v>125.77800000000001</c:v>
                </c:pt>
                <c:pt idx="101">
                  <c:v>125.88800000000001</c:v>
                </c:pt>
                <c:pt idx="102">
                  <c:v>125.91200000000001</c:v>
                </c:pt>
                <c:pt idx="103">
                  <c:v>125.92700000000001</c:v>
                </c:pt>
                <c:pt idx="104">
                  <c:v>125.93899999999999</c:v>
                </c:pt>
                <c:pt idx="105">
                  <c:v>125.89100000000001</c:v>
                </c:pt>
                <c:pt idx="106">
                  <c:v>125.884</c:v>
                </c:pt>
                <c:pt idx="107">
                  <c:v>126.04600000000001</c:v>
                </c:pt>
                <c:pt idx="108">
                  <c:v>125.964</c:v>
                </c:pt>
                <c:pt idx="109">
                  <c:v>125.985</c:v>
                </c:pt>
                <c:pt idx="110">
                  <c:v>125.985</c:v>
                </c:pt>
                <c:pt idx="111">
                  <c:v>126.07299999999999</c:v>
                </c:pt>
                <c:pt idx="112">
                  <c:v>126.06399999999999</c:v>
                </c:pt>
                <c:pt idx="113">
                  <c:v>126.098</c:v>
                </c:pt>
                <c:pt idx="114">
                  <c:v>126.107</c:v>
                </c:pt>
                <c:pt idx="115">
                  <c:v>126.18</c:v>
                </c:pt>
                <c:pt idx="116">
                  <c:v>126.26900000000001</c:v>
                </c:pt>
                <c:pt idx="117">
                  <c:v>126.256</c:v>
                </c:pt>
                <c:pt idx="118">
                  <c:v>126.30200000000001</c:v>
                </c:pt>
                <c:pt idx="119">
                  <c:v>126.29900000000001</c:v>
                </c:pt>
                <c:pt idx="120">
                  <c:v>126.42700000000001</c:v>
                </c:pt>
                <c:pt idx="121">
                  <c:v>126.43300000000001</c:v>
                </c:pt>
                <c:pt idx="122">
                  <c:v>126.771</c:v>
                </c:pt>
                <c:pt idx="123">
                  <c:v>126.667</c:v>
                </c:pt>
                <c:pt idx="124">
                  <c:v>126.765</c:v>
                </c:pt>
                <c:pt idx="125">
                  <c:v>126.759</c:v>
                </c:pt>
                <c:pt idx="126">
                  <c:v>126.887</c:v>
                </c:pt>
                <c:pt idx="127">
                  <c:v>126.887</c:v>
                </c:pt>
                <c:pt idx="128">
                  <c:v>126.902</c:v>
                </c:pt>
                <c:pt idx="129">
                  <c:v>126.887</c:v>
                </c:pt>
                <c:pt idx="130">
                  <c:v>126.96899999999999</c:v>
                </c:pt>
                <c:pt idx="131">
                  <c:v>127.021</c:v>
                </c:pt>
                <c:pt idx="132">
                  <c:v>126.99</c:v>
                </c:pt>
                <c:pt idx="133">
                  <c:v>127.018</c:v>
                </c:pt>
                <c:pt idx="134">
                  <c:v>126.97199999999999</c:v>
                </c:pt>
                <c:pt idx="135">
                  <c:v>127.07599999999999</c:v>
                </c:pt>
                <c:pt idx="136">
                  <c:v>127.045</c:v>
                </c:pt>
                <c:pt idx="137">
                  <c:v>127.039</c:v>
                </c:pt>
                <c:pt idx="138">
                  <c:v>127.06</c:v>
                </c:pt>
                <c:pt idx="139">
                  <c:v>127.009</c:v>
                </c:pt>
                <c:pt idx="140">
                  <c:v>127.08799999999999</c:v>
                </c:pt>
                <c:pt idx="141">
                  <c:v>127.07899999999999</c:v>
                </c:pt>
                <c:pt idx="142">
                  <c:v>127.054</c:v>
                </c:pt>
                <c:pt idx="143">
                  <c:v>127.04300000000001</c:v>
                </c:pt>
                <c:pt idx="144">
                  <c:v>127.012</c:v>
                </c:pt>
                <c:pt idx="145">
                  <c:v>127.124</c:v>
                </c:pt>
                <c:pt idx="146">
                  <c:v>127.07599999999999</c:v>
                </c:pt>
                <c:pt idx="147">
                  <c:v>127.048</c:v>
                </c:pt>
                <c:pt idx="148">
                  <c:v>127.10299999999999</c:v>
                </c:pt>
                <c:pt idx="149">
                  <c:v>126.96</c:v>
                </c:pt>
                <c:pt idx="150">
                  <c:v>127.054</c:v>
                </c:pt>
                <c:pt idx="151">
                  <c:v>127.057</c:v>
                </c:pt>
                <c:pt idx="152">
                  <c:v>127.024</c:v>
                </c:pt>
                <c:pt idx="153">
                  <c:v>126.94799999999999</c:v>
                </c:pt>
                <c:pt idx="154">
                  <c:v>127.09699999999999</c:v>
                </c:pt>
                <c:pt idx="155">
                  <c:v>126.93300000000001</c:v>
                </c:pt>
                <c:pt idx="156">
                  <c:v>126.956</c:v>
                </c:pt>
                <c:pt idx="157">
                  <c:v>126.94799999999999</c:v>
                </c:pt>
                <c:pt idx="158">
                  <c:v>126.983</c:v>
                </c:pt>
                <c:pt idx="159">
                  <c:v>126.934</c:v>
                </c:pt>
                <c:pt idx="160">
                  <c:v>126.937</c:v>
                </c:pt>
                <c:pt idx="161">
                  <c:v>126.874</c:v>
                </c:pt>
                <c:pt idx="162">
                  <c:v>126.84099999999999</c:v>
                </c:pt>
                <c:pt idx="163">
                  <c:v>126.914</c:v>
                </c:pt>
                <c:pt idx="164">
                  <c:v>126.81399999999999</c:v>
                </c:pt>
                <c:pt idx="165">
                  <c:v>126.843</c:v>
                </c:pt>
                <c:pt idx="166">
                  <c:v>126.749</c:v>
                </c:pt>
                <c:pt idx="167">
                  <c:v>126.599</c:v>
                </c:pt>
                <c:pt idx="168">
                  <c:v>126.809</c:v>
                </c:pt>
                <c:pt idx="169">
                  <c:v>126.726</c:v>
                </c:pt>
                <c:pt idx="170">
                  <c:v>126.795</c:v>
                </c:pt>
                <c:pt idx="171">
                  <c:v>126.733</c:v>
                </c:pt>
                <c:pt idx="172">
                  <c:v>126.691</c:v>
                </c:pt>
                <c:pt idx="173">
                  <c:v>126.62</c:v>
                </c:pt>
                <c:pt idx="174">
                  <c:v>126.786</c:v>
                </c:pt>
                <c:pt idx="175">
                  <c:v>126.672</c:v>
                </c:pt>
                <c:pt idx="176">
                  <c:v>126.592</c:v>
                </c:pt>
                <c:pt idx="177">
                  <c:v>126.59</c:v>
                </c:pt>
                <c:pt idx="178">
                  <c:v>126.63800000000001</c:v>
                </c:pt>
                <c:pt idx="179">
                  <c:v>126.554</c:v>
                </c:pt>
                <c:pt idx="180">
                  <c:v>126.63200000000001</c:v>
                </c:pt>
                <c:pt idx="181">
                  <c:v>126.6</c:v>
                </c:pt>
                <c:pt idx="182">
                  <c:v>126.435</c:v>
                </c:pt>
                <c:pt idx="183">
                  <c:v>126.498</c:v>
                </c:pt>
                <c:pt idx="184">
                  <c:v>126.48</c:v>
                </c:pt>
                <c:pt idx="185">
                  <c:v>126.498</c:v>
                </c:pt>
                <c:pt idx="186">
                  <c:v>126.506</c:v>
                </c:pt>
                <c:pt idx="187">
                  <c:v>126.40300000000001</c:v>
                </c:pt>
                <c:pt idx="188">
                  <c:v>126.384</c:v>
                </c:pt>
                <c:pt idx="189">
                  <c:v>126.19499999999999</c:v>
                </c:pt>
                <c:pt idx="190">
                  <c:v>126.154</c:v>
                </c:pt>
                <c:pt idx="191">
                  <c:v>126.22799999999999</c:v>
                </c:pt>
                <c:pt idx="192">
                  <c:v>126.18600000000001</c:v>
                </c:pt>
                <c:pt idx="193">
                  <c:v>125.988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B-4B07-9171-701A4698A40F}"/>
            </c:ext>
          </c:extLst>
        </c:ser>
        <c:ser>
          <c:idx val="1"/>
          <c:order val="1"/>
          <c:tx>
            <c:v>Predicted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'699-60-60'!$N$11:$N$507</c:f>
              <c:numCache>
                <c:formatCode>0.0</c:formatCode>
                <c:ptCount val="497"/>
                <c:pt idx="0">
                  <c:v>2004.5</c:v>
                </c:pt>
                <c:pt idx="1">
                  <c:v>2005.5</c:v>
                </c:pt>
                <c:pt idx="2">
                  <c:v>2006.5</c:v>
                </c:pt>
                <c:pt idx="3">
                  <c:v>2007.5</c:v>
                </c:pt>
                <c:pt idx="4">
                  <c:v>2008.5</c:v>
                </c:pt>
                <c:pt idx="5">
                  <c:v>2009.5</c:v>
                </c:pt>
                <c:pt idx="6">
                  <c:v>2010.5</c:v>
                </c:pt>
                <c:pt idx="7">
                  <c:v>2011.5</c:v>
                </c:pt>
                <c:pt idx="8">
                  <c:v>2012.5</c:v>
                </c:pt>
                <c:pt idx="9">
                  <c:v>2013.5</c:v>
                </c:pt>
                <c:pt idx="10">
                  <c:v>2014.5</c:v>
                </c:pt>
                <c:pt idx="11">
                  <c:v>2015.5</c:v>
                </c:pt>
                <c:pt idx="12">
                  <c:v>2016.5</c:v>
                </c:pt>
                <c:pt idx="13">
                  <c:v>2017.5</c:v>
                </c:pt>
                <c:pt idx="14">
                  <c:v>2018.5</c:v>
                </c:pt>
                <c:pt idx="15">
                  <c:v>2019.5</c:v>
                </c:pt>
                <c:pt idx="16">
                  <c:v>2020.5</c:v>
                </c:pt>
                <c:pt idx="17">
                  <c:v>2021.5</c:v>
                </c:pt>
                <c:pt idx="18">
                  <c:v>2022.5</c:v>
                </c:pt>
                <c:pt idx="19">
                  <c:v>2023.5</c:v>
                </c:pt>
                <c:pt idx="20">
                  <c:v>2024.5</c:v>
                </c:pt>
                <c:pt idx="21">
                  <c:v>2025.5</c:v>
                </c:pt>
                <c:pt idx="22">
                  <c:v>2026.5</c:v>
                </c:pt>
                <c:pt idx="23">
                  <c:v>2027.5</c:v>
                </c:pt>
                <c:pt idx="24">
                  <c:v>2028.5</c:v>
                </c:pt>
                <c:pt idx="25">
                  <c:v>2029.5</c:v>
                </c:pt>
                <c:pt idx="26">
                  <c:v>2030.5</c:v>
                </c:pt>
                <c:pt idx="27">
                  <c:v>2031.5</c:v>
                </c:pt>
                <c:pt idx="28">
                  <c:v>2032.5</c:v>
                </c:pt>
                <c:pt idx="29">
                  <c:v>2033.5</c:v>
                </c:pt>
                <c:pt idx="30">
                  <c:v>2034.5</c:v>
                </c:pt>
                <c:pt idx="31">
                  <c:v>2035.5</c:v>
                </c:pt>
                <c:pt idx="32">
                  <c:v>2036.5</c:v>
                </c:pt>
                <c:pt idx="33">
                  <c:v>2037.5</c:v>
                </c:pt>
                <c:pt idx="34">
                  <c:v>2038.5</c:v>
                </c:pt>
                <c:pt idx="35">
                  <c:v>2039.5</c:v>
                </c:pt>
                <c:pt idx="36">
                  <c:v>2040.5</c:v>
                </c:pt>
                <c:pt idx="37">
                  <c:v>2041.5</c:v>
                </c:pt>
                <c:pt idx="38">
                  <c:v>2042.5</c:v>
                </c:pt>
                <c:pt idx="39">
                  <c:v>2043.5</c:v>
                </c:pt>
                <c:pt idx="40">
                  <c:v>2044.5</c:v>
                </c:pt>
                <c:pt idx="41">
                  <c:v>2045.5</c:v>
                </c:pt>
                <c:pt idx="42">
                  <c:v>2046.5</c:v>
                </c:pt>
                <c:pt idx="43">
                  <c:v>2047.5</c:v>
                </c:pt>
                <c:pt idx="44">
                  <c:v>2048.5</c:v>
                </c:pt>
                <c:pt idx="45">
                  <c:v>2049.5</c:v>
                </c:pt>
                <c:pt idx="46">
                  <c:v>2050.5</c:v>
                </c:pt>
                <c:pt idx="47">
                  <c:v>2051.5</c:v>
                </c:pt>
                <c:pt idx="48">
                  <c:v>2052.5</c:v>
                </c:pt>
                <c:pt idx="49">
                  <c:v>2053.5</c:v>
                </c:pt>
                <c:pt idx="50">
                  <c:v>2054.5</c:v>
                </c:pt>
                <c:pt idx="51">
                  <c:v>2055.5</c:v>
                </c:pt>
                <c:pt idx="52">
                  <c:v>2056.5</c:v>
                </c:pt>
                <c:pt idx="53">
                  <c:v>2057.5</c:v>
                </c:pt>
                <c:pt idx="54">
                  <c:v>2058.5</c:v>
                </c:pt>
                <c:pt idx="55">
                  <c:v>2059.5</c:v>
                </c:pt>
                <c:pt idx="56">
                  <c:v>2060.5</c:v>
                </c:pt>
                <c:pt idx="57">
                  <c:v>2061.5</c:v>
                </c:pt>
                <c:pt idx="58">
                  <c:v>2062.5</c:v>
                </c:pt>
                <c:pt idx="59">
                  <c:v>2063.5</c:v>
                </c:pt>
                <c:pt idx="60">
                  <c:v>2064.5</c:v>
                </c:pt>
                <c:pt idx="61">
                  <c:v>2065.5</c:v>
                </c:pt>
                <c:pt idx="62">
                  <c:v>2066.5</c:v>
                </c:pt>
                <c:pt idx="63">
                  <c:v>2067.5</c:v>
                </c:pt>
                <c:pt idx="64">
                  <c:v>2068.5</c:v>
                </c:pt>
                <c:pt idx="65">
                  <c:v>2069.5</c:v>
                </c:pt>
                <c:pt idx="66">
                  <c:v>2070.5</c:v>
                </c:pt>
                <c:pt idx="67">
                  <c:v>2071.5</c:v>
                </c:pt>
                <c:pt idx="68">
                  <c:v>2072.5</c:v>
                </c:pt>
                <c:pt idx="69">
                  <c:v>2073.5</c:v>
                </c:pt>
                <c:pt idx="70">
                  <c:v>2074.5</c:v>
                </c:pt>
                <c:pt idx="71">
                  <c:v>2075.5</c:v>
                </c:pt>
                <c:pt idx="72">
                  <c:v>2076.5</c:v>
                </c:pt>
                <c:pt idx="73">
                  <c:v>2077.5</c:v>
                </c:pt>
                <c:pt idx="74">
                  <c:v>2078.5</c:v>
                </c:pt>
                <c:pt idx="75">
                  <c:v>2079.5</c:v>
                </c:pt>
                <c:pt idx="76">
                  <c:v>2080.5</c:v>
                </c:pt>
                <c:pt idx="77">
                  <c:v>2081.5</c:v>
                </c:pt>
                <c:pt idx="78">
                  <c:v>2082.5</c:v>
                </c:pt>
                <c:pt idx="79">
                  <c:v>2083.5</c:v>
                </c:pt>
                <c:pt idx="80">
                  <c:v>2084.5</c:v>
                </c:pt>
                <c:pt idx="81">
                  <c:v>2085.5</c:v>
                </c:pt>
                <c:pt idx="82">
                  <c:v>2086.5</c:v>
                </c:pt>
                <c:pt idx="83">
                  <c:v>2087.5</c:v>
                </c:pt>
                <c:pt idx="84">
                  <c:v>2088.5</c:v>
                </c:pt>
                <c:pt idx="85">
                  <c:v>2089.5</c:v>
                </c:pt>
                <c:pt idx="86">
                  <c:v>2090.5</c:v>
                </c:pt>
                <c:pt idx="87">
                  <c:v>2091.5</c:v>
                </c:pt>
                <c:pt idx="88">
                  <c:v>2092.5</c:v>
                </c:pt>
                <c:pt idx="89">
                  <c:v>2093.5</c:v>
                </c:pt>
                <c:pt idx="90">
                  <c:v>2094.5</c:v>
                </c:pt>
                <c:pt idx="91">
                  <c:v>2095.5</c:v>
                </c:pt>
                <c:pt idx="92">
                  <c:v>2096.5</c:v>
                </c:pt>
                <c:pt idx="93">
                  <c:v>2097.5</c:v>
                </c:pt>
                <c:pt idx="94">
                  <c:v>2098.5</c:v>
                </c:pt>
                <c:pt idx="95">
                  <c:v>2099.5</c:v>
                </c:pt>
                <c:pt idx="96">
                  <c:v>2100.5</c:v>
                </c:pt>
                <c:pt idx="97">
                  <c:v>2101.5</c:v>
                </c:pt>
                <c:pt idx="98">
                  <c:v>2102.5</c:v>
                </c:pt>
                <c:pt idx="99">
                  <c:v>2103.5</c:v>
                </c:pt>
                <c:pt idx="100">
                  <c:v>2104.5</c:v>
                </c:pt>
                <c:pt idx="101">
                  <c:v>2105.5</c:v>
                </c:pt>
                <c:pt idx="102">
                  <c:v>2106.5</c:v>
                </c:pt>
                <c:pt idx="103">
                  <c:v>2107.5</c:v>
                </c:pt>
                <c:pt idx="104">
                  <c:v>2108.5</c:v>
                </c:pt>
                <c:pt idx="105">
                  <c:v>2109.5</c:v>
                </c:pt>
                <c:pt idx="106">
                  <c:v>2110.5</c:v>
                </c:pt>
                <c:pt idx="107">
                  <c:v>2111.5</c:v>
                </c:pt>
                <c:pt idx="108">
                  <c:v>2112.5</c:v>
                </c:pt>
                <c:pt idx="109">
                  <c:v>2113.5</c:v>
                </c:pt>
                <c:pt idx="110">
                  <c:v>2114.5</c:v>
                </c:pt>
                <c:pt idx="111">
                  <c:v>2115.5</c:v>
                </c:pt>
                <c:pt idx="112">
                  <c:v>2116.5</c:v>
                </c:pt>
                <c:pt idx="113">
                  <c:v>2117.5</c:v>
                </c:pt>
                <c:pt idx="114">
                  <c:v>2118.5</c:v>
                </c:pt>
                <c:pt idx="115">
                  <c:v>2119.5</c:v>
                </c:pt>
                <c:pt idx="116">
                  <c:v>2120.5</c:v>
                </c:pt>
                <c:pt idx="117">
                  <c:v>2121.5</c:v>
                </c:pt>
                <c:pt idx="118">
                  <c:v>2122.5</c:v>
                </c:pt>
                <c:pt idx="119">
                  <c:v>2123.5</c:v>
                </c:pt>
                <c:pt idx="120">
                  <c:v>2124.5</c:v>
                </c:pt>
                <c:pt idx="121">
                  <c:v>2125.5</c:v>
                </c:pt>
                <c:pt idx="122">
                  <c:v>2126.5</c:v>
                </c:pt>
                <c:pt idx="123">
                  <c:v>2127.5</c:v>
                </c:pt>
                <c:pt idx="124">
                  <c:v>2128.5</c:v>
                </c:pt>
                <c:pt idx="125">
                  <c:v>2129.5</c:v>
                </c:pt>
                <c:pt idx="126">
                  <c:v>2130.5</c:v>
                </c:pt>
                <c:pt idx="127">
                  <c:v>2131.5</c:v>
                </c:pt>
                <c:pt idx="128">
                  <c:v>2132.5</c:v>
                </c:pt>
                <c:pt idx="129">
                  <c:v>2133.5</c:v>
                </c:pt>
                <c:pt idx="130">
                  <c:v>2134.5</c:v>
                </c:pt>
                <c:pt idx="131">
                  <c:v>2135.5</c:v>
                </c:pt>
                <c:pt idx="132">
                  <c:v>2136.5</c:v>
                </c:pt>
                <c:pt idx="133">
                  <c:v>2137.5</c:v>
                </c:pt>
                <c:pt idx="134">
                  <c:v>2138.5</c:v>
                </c:pt>
                <c:pt idx="135">
                  <c:v>2139.5</c:v>
                </c:pt>
                <c:pt idx="136">
                  <c:v>2140.5</c:v>
                </c:pt>
                <c:pt idx="137">
                  <c:v>2141.5</c:v>
                </c:pt>
                <c:pt idx="138">
                  <c:v>2142.5</c:v>
                </c:pt>
                <c:pt idx="139">
                  <c:v>2143.5</c:v>
                </c:pt>
                <c:pt idx="140">
                  <c:v>2144.5</c:v>
                </c:pt>
                <c:pt idx="141">
                  <c:v>2145.5</c:v>
                </c:pt>
                <c:pt idx="142">
                  <c:v>2146.5</c:v>
                </c:pt>
                <c:pt idx="143">
                  <c:v>2147.5</c:v>
                </c:pt>
                <c:pt idx="144">
                  <c:v>2148.5</c:v>
                </c:pt>
                <c:pt idx="145">
                  <c:v>2149.5</c:v>
                </c:pt>
                <c:pt idx="146">
                  <c:v>2150.5</c:v>
                </c:pt>
                <c:pt idx="147">
                  <c:v>2151.5</c:v>
                </c:pt>
                <c:pt idx="148">
                  <c:v>2152.5</c:v>
                </c:pt>
                <c:pt idx="149">
                  <c:v>2153.5</c:v>
                </c:pt>
                <c:pt idx="150">
                  <c:v>2154.5</c:v>
                </c:pt>
                <c:pt idx="151">
                  <c:v>2155.5</c:v>
                </c:pt>
                <c:pt idx="152">
                  <c:v>2156.5</c:v>
                </c:pt>
                <c:pt idx="153">
                  <c:v>2157.5</c:v>
                </c:pt>
                <c:pt idx="154">
                  <c:v>2158.5</c:v>
                </c:pt>
                <c:pt idx="155">
                  <c:v>2159.5</c:v>
                </c:pt>
                <c:pt idx="156">
                  <c:v>2160.5</c:v>
                </c:pt>
                <c:pt idx="157">
                  <c:v>2161.5</c:v>
                </c:pt>
                <c:pt idx="158">
                  <c:v>2162.5</c:v>
                </c:pt>
                <c:pt idx="159">
                  <c:v>2163.5</c:v>
                </c:pt>
                <c:pt idx="160">
                  <c:v>2164.5</c:v>
                </c:pt>
                <c:pt idx="161">
                  <c:v>2165.5</c:v>
                </c:pt>
                <c:pt idx="162">
                  <c:v>2166.5</c:v>
                </c:pt>
                <c:pt idx="163">
                  <c:v>2167.5</c:v>
                </c:pt>
                <c:pt idx="164">
                  <c:v>2168.5</c:v>
                </c:pt>
                <c:pt idx="165">
                  <c:v>2169.5</c:v>
                </c:pt>
                <c:pt idx="166">
                  <c:v>2170.5</c:v>
                </c:pt>
                <c:pt idx="167">
                  <c:v>2171.5</c:v>
                </c:pt>
                <c:pt idx="168">
                  <c:v>2172.5</c:v>
                </c:pt>
                <c:pt idx="169">
                  <c:v>2173.5</c:v>
                </c:pt>
                <c:pt idx="170">
                  <c:v>2174.5</c:v>
                </c:pt>
                <c:pt idx="171">
                  <c:v>2175.5</c:v>
                </c:pt>
                <c:pt idx="172">
                  <c:v>2176.5</c:v>
                </c:pt>
                <c:pt idx="173">
                  <c:v>2177.5</c:v>
                </c:pt>
                <c:pt idx="174">
                  <c:v>2178.5</c:v>
                </c:pt>
                <c:pt idx="175">
                  <c:v>2179.5</c:v>
                </c:pt>
                <c:pt idx="176">
                  <c:v>2180.5</c:v>
                </c:pt>
                <c:pt idx="177">
                  <c:v>2181.5</c:v>
                </c:pt>
                <c:pt idx="178">
                  <c:v>2182.5</c:v>
                </c:pt>
                <c:pt idx="179">
                  <c:v>2183.5</c:v>
                </c:pt>
                <c:pt idx="180">
                  <c:v>2184.5</c:v>
                </c:pt>
                <c:pt idx="181">
                  <c:v>2185.5</c:v>
                </c:pt>
                <c:pt idx="182">
                  <c:v>2186.5</c:v>
                </c:pt>
                <c:pt idx="183">
                  <c:v>2187.5</c:v>
                </c:pt>
                <c:pt idx="184">
                  <c:v>2188.5</c:v>
                </c:pt>
                <c:pt idx="185">
                  <c:v>2189.5</c:v>
                </c:pt>
                <c:pt idx="186">
                  <c:v>2190.5</c:v>
                </c:pt>
                <c:pt idx="187">
                  <c:v>2191.5</c:v>
                </c:pt>
                <c:pt idx="188">
                  <c:v>2192.5</c:v>
                </c:pt>
                <c:pt idx="189">
                  <c:v>2193.5</c:v>
                </c:pt>
                <c:pt idx="190">
                  <c:v>2194.5</c:v>
                </c:pt>
                <c:pt idx="191">
                  <c:v>2195.5</c:v>
                </c:pt>
                <c:pt idx="192">
                  <c:v>2196.5</c:v>
                </c:pt>
                <c:pt idx="193">
                  <c:v>2197.5</c:v>
                </c:pt>
                <c:pt idx="194">
                  <c:v>2198.5</c:v>
                </c:pt>
                <c:pt idx="195">
                  <c:v>2199.5</c:v>
                </c:pt>
                <c:pt idx="196">
                  <c:v>2200.5</c:v>
                </c:pt>
                <c:pt idx="197">
                  <c:v>2201.5</c:v>
                </c:pt>
                <c:pt idx="198">
                  <c:v>2202.5</c:v>
                </c:pt>
                <c:pt idx="199">
                  <c:v>2203.5</c:v>
                </c:pt>
                <c:pt idx="200">
                  <c:v>2204.5</c:v>
                </c:pt>
                <c:pt idx="201">
                  <c:v>2205.5</c:v>
                </c:pt>
                <c:pt idx="202">
                  <c:v>2206.5</c:v>
                </c:pt>
                <c:pt idx="203">
                  <c:v>2207.5</c:v>
                </c:pt>
                <c:pt idx="204">
                  <c:v>2208.5</c:v>
                </c:pt>
                <c:pt idx="205">
                  <c:v>2209.5</c:v>
                </c:pt>
                <c:pt idx="206">
                  <c:v>2210.5</c:v>
                </c:pt>
                <c:pt idx="207">
                  <c:v>2211.5</c:v>
                </c:pt>
                <c:pt idx="208">
                  <c:v>2212.5</c:v>
                </c:pt>
                <c:pt idx="209">
                  <c:v>2213.5</c:v>
                </c:pt>
                <c:pt idx="210">
                  <c:v>2214.5</c:v>
                </c:pt>
                <c:pt idx="211">
                  <c:v>2215.5</c:v>
                </c:pt>
                <c:pt idx="212">
                  <c:v>2216.5</c:v>
                </c:pt>
                <c:pt idx="213">
                  <c:v>2217.5</c:v>
                </c:pt>
                <c:pt idx="214">
                  <c:v>2218.5</c:v>
                </c:pt>
                <c:pt idx="215">
                  <c:v>2219.5</c:v>
                </c:pt>
                <c:pt idx="216">
                  <c:v>2220.5</c:v>
                </c:pt>
                <c:pt idx="217">
                  <c:v>2221.5</c:v>
                </c:pt>
                <c:pt idx="218">
                  <c:v>2222.5</c:v>
                </c:pt>
                <c:pt idx="219">
                  <c:v>2223.5</c:v>
                </c:pt>
                <c:pt idx="220">
                  <c:v>2224.5</c:v>
                </c:pt>
                <c:pt idx="221">
                  <c:v>2225.5</c:v>
                </c:pt>
                <c:pt idx="222">
                  <c:v>2226.5</c:v>
                </c:pt>
                <c:pt idx="223">
                  <c:v>2227.5</c:v>
                </c:pt>
                <c:pt idx="224">
                  <c:v>2228.5</c:v>
                </c:pt>
                <c:pt idx="225">
                  <c:v>2229.5</c:v>
                </c:pt>
                <c:pt idx="226">
                  <c:v>2230.5</c:v>
                </c:pt>
                <c:pt idx="227">
                  <c:v>2231.5</c:v>
                </c:pt>
                <c:pt idx="228">
                  <c:v>2232.5</c:v>
                </c:pt>
                <c:pt idx="229">
                  <c:v>2233.5</c:v>
                </c:pt>
                <c:pt idx="230">
                  <c:v>2234.5</c:v>
                </c:pt>
                <c:pt idx="231">
                  <c:v>2235.5</c:v>
                </c:pt>
                <c:pt idx="232">
                  <c:v>2236.5</c:v>
                </c:pt>
                <c:pt idx="233">
                  <c:v>2237.5</c:v>
                </c:pt>
                <c:pt idx="234">
                  <c:v>2238.5</c:v>
                </c:pt>
                <c:pt idx="235">
                  <c:v>2239.5</c:v>
                </c:pt>
                <c:pt idx="236">
                  <c:v>2240.5</c:v>
                </c:pt>
                <c:pt idx="237">
                  <c:v>2241.5</c:v>
                </c:pt>
                <c:pt idx="238">
                  <c:v>2242.5</c:v>
                </c:pt>
                <c:pt idx="239">
                  <c:v>2243.5</c:v>
                </c:pt>
                <c:pt idx="240">
                  <c:v>2244.5</c:v>
                </c:pt>
                <c:pt idx="241">
                  <c:v>2245.5</c:v>
                </c:pt>
                <c:pt idx="242">
                  <c:v>2246.5</c:v>
                </c:pt>
                <c:pt idx="243">
                  <c:v>2247.5</c:v>
                </c:pt>
                <c:pt idx="244">
                  <c:v>2248.5</c:v>
                </c:pt>
                <c:pt idx="245">
                  <c:v>2249.5</c:v>
                </c:pt>
                <c:pt idx="246">
                  <c:v>2250.5</c:v>
                </c:pt>
                <c:pt idx="247">
                  <c:v>2251.5</c:v>
                </c:pt>
                <c:pt idx="248">
                  <c:v>2252.5</c:v>
                </c:pt>
                <c:pt idx="249">
                  <c:v>2253.5</c:v>
                </c:pt>
                <c:pt idx="250">
                  <c:v>2254.5</c:v>
                </c:pt>
                <c:pt idx="251">
                  <c:v>2255.5</c:v>
                </c:pt>
                <c:pt idx="252">
                  <c:v>2256.5</c:v>
                </c:pt>
                <c:pt idx="253">
                  <c:v>2257.5</c:v>
                </c:pt>
                <c:pt idx="254">
                  <c:v>2258.5</c:v>
                </c:pt>
                <c:pt idx="255">
                  <c:v>2259.5</c:v>
                </c:pt>
                <c:pt idx="256">
                  <c:v>2260.5</c:v>
                </c:pt>
                <c:pt idx="257">
                  <c:v>2261.5</c:v>
                </c:pt>
                <c:pt idx="258">
                  <c:v>2262.5</c:v>
                </c:pt>
                <c:pt idx="259">
                  <c:v>2263.5</c:v>
                </c:pt>
                <c:pt idx="260">
                  <c:v>2264.5</c:v>
                </c:pt>
                <c:pt idx="261">
                  <c:v>2265.5</c:v>
                </c:pt>
                <c:pt idx="262">
                  <c:v>2266.5</c:v>
                </c:pt>
                <c:pt idx="263">
                  <c:v>2267.5</c:v>
                </c:pt>
                <c:pt idx="264">
                  <c:v>2268.5</c:v>
                </c:pt>
                <c:pt idx="265">
                  <c:v>2269.5</c:v>
                </c:pt>
                <c:pt idx="266">
                  <c:v>2270.5</c:v>
                </c:pt>
                <c:pt idx="267">
                  <c:v>2271.5</c:v>
                </c:pt>
                <c:pt idx="268">
                  <c:v>2272.5</c:v>
                </c:pt>
                <c:pt idx="269">
                  <c:v>2273.5</c:v>
                </c:pt>
                <c:pt idx="270">
                  <c:v>2274.5</c:v>
                </c:pt>
                <c:pt idx="271">
                  <c:v>2275.5</c:v>
                </c:pt>
                <c:pt idx="272">
                  <c:v>2276.5</c:v>
                </c:pt>
                <c:pt idx="273">
                  <c:v>2277.5</c:v>
                </c:pt>
                <c:pt idx="274">
                  <c:v>2278.5</c:v>
                </c:pt>
                <c:pt idx="275">
                  <c:v>2279.5</c:v>
                </c:pt>
                <c:pt idx="276">
                  <c:v>2280.5</c:v>
                </c:pt>
                <c:pt idx="277">
                  <c:v>2281.5</c:v>
                </c:pt>
                <c:pt idx="278">
                  <c:v>2282.5</c:v>
                </c:pt>
                <c:pt idx="279">
                  <c:v>2283.5</c:v>
                </c:pt>
                <c:pt idx="280">
                  <c:v>2284.5</c:v>
                </c:pt>
                <c:pt idx="281">
                  <c:v>2285.5</c:v>
                </c:pt>
                <c:pt idx="282">
                  <c:v>2286.5</c:v>
                </c:pt>
                <c:pt idx="283">
                  <c:v>2287.5</c:v>
                </c:pt>
                <c:pt idx="284">
                  <c:v>2288.5</c:v>
                </c:pt>
                <c:pt idx="285">
                  <c:v>2289.5</c:v>
                </c:pt>
                <c:pt idx="286">
                  <c:v>2290.5</c:v>
                </c:pt>
                <c:pt idx="287">
                  <c:v>2291.5</c:v>
                </c:pt>
                <c:pt idx="288">
                  <c:v>2292.5</c:v>
                </c:pt>
                <c:pt idx="289">
                  <c:v>2293.5</c:v>
                </c:pt>
                <c:pt idx="290">
                  <c:v>2294.5</c:v>
                </c:pt>
                <c:pt idx="291">
                  <c:v>2295.5</c:v>
                </c:pt>
                <c:pt idx="292">
                  <c:v>2296.5</c:v>
                </c:pt>
                <c:pt idx="293">
                  <c:v>2297.5</c:v>
                </c:pt>
                <c:pt idx="294">
                  <c:v>2298.5</c:v>
                </c:pt>
                <c:pt idx="295">
                  <c:v>2299.5</c:v>
                </c:pt>
                <c:pt idx="296">
                  <c:v>2300.5</c:v>
                </c:pt>
                <c:pt idx="297">
                  <c:v>2301.5</c:v>
                </c:pt>
                <c:pt idx="298">
                  <c:v>2302.5</c:v>
                </c:pt>
                <c:pt idx="299">
                  <c:v>2303.5</c:v>
                </c:pt>
                <c:pt idx="300">
                  <c:v>2304.5</c:v>
                </c:pt>
                <c:pt idx="301">
                  <c:v>2305.5</c:v>
                </c:pt>
                <c:pt idx="302">
                  <c:v>2306.5</c:v>
                </c:pt>
                <c:pt idx="303">
                  <c:v>2307.5</c:v>
                </c:pt>
                <c:pt idx="304">
                  <c:v>2308.5</c:v>
                </c:pt>
                <c:pt idx="305">
                  <c:v>2309.5</c:v>
                </c:pt>
                <c:pt idx="306">
                  <c:v>2310.5</c:v>
                </c:pt>
                <c:pt idx="307">
                  <c:v>2311.5</c:v>
                </c:pt>
                <c:pt idx="308">
                  <c:v>2312.5</c:v>
                </c:pt>
                <c:pt idx="309">
                  <c:v>2313.5</c:v>
                </c:pt>
                <c:pt idx="310">
                  <c:v>2314.5</c:v>
                </c:pt>
                <c:pt idx="311">
                  <c:v>2315.5</c:v>
                </c:pt>
                <c:pt idx="312">
                  <c:v>2316.5</c:v>
                </c:pt>
                <c:pt idx="313">
                  <c:v>2317.5</c:v>
                </c:pt>
                <c:pt idx="314">
                  <c:v>2318.5</c:v>
                </c:pt>
                <c:pt idx="315">
                  <c:v>2319.5</c:v>
                </c:pt>
                <c:pt idx="316">
                  <c:v>2320.5</c:v>
                </c:pt>
                <c:pt idx="317">
                  <c:v>2321.5</c:v>
                </c:pt>
                <c:pt idx="318">
                  <c:v>2322.5</c:v>
                </c:pt>
                <c:pt idx="319">
                  <c:v>2323.5</c:v>
                </c:pt>
                <c:pt idx="320">
                  <c:v>2324.5</c:v>
                </c:pt>
                <c:pt idx="321">
                  <c:v>2325.5</c:v>
                </c:pt>
                <c:pt idx="322">
                  <c:v>2326.5</c:v>
                </c:pt>
                <c:pt idx="323">
                  <c:v>2327.5</c:v>
                </c:pt>
                <c:pt idx="324">
                  <c:v>2328.5</c:v>
                </c:pt>
                <c:pt idx="325">
                  <c:v>2329.5</c:v>
                </c:pt>
                <c:pt idx="326">
                  <c:v>2330.5</c:v>
                </c:pt>
                <c:pt idx="327">
                  <c:v>2331.5</c:v>
                </c:pt>
                <c:pt idx="328">
                  <c:v>2332.5</c:v>
                </c:pt>
                <c:pt idx="329">
                  <c:v>2333.5</c:v>
                </c:pt>
                <c:pt idx="330">
                  <c:v>2334.5</c:v>
                </c:pt>
                <c:pt idx="331">
                  <c:v>2335.5</c:v>
                </c:pt>
                <c:pt idx="332">
                  <c:v>2336.5</c:v>
                </c:pt>
                <c:pt idx="333">
                  <c:v>2337.5</c:v>
                </c:pt>
                <c:pt idx="334">
                  <c:v>2338.5</c:v>
                </c:pt>
                <c:pt idx="335">
                  <c:v>2339.5</c:v>
                </c:pt>
                <c:pt idx="336">
                  <c:v>2340.5</c:v>
                </c:pt>
                <c:pt idx="337">
                  <c:v>2341.5</c:v>
                </c:pt>
                <c:pt idx="338">
                  <c:v>2342.5</c:v>
                </c:pt>
                <c:pt idx="339">
                  <c:v>2343.5</c:v>
                </c:pt>
                <c:pt idx="340">
                  <c:v>2344.5</c:v>
                </c:pt>
                <c:pt idx="341">
                  <c:v>2345.5</c:v>
                </c:pt>
                <c:pt idx="342">
                  <c:v>2346.5</c:v>
                </c:pt>
                <c:pt idx="343">
                  <c:v>2347.5</c:v>
                </c:pt>
                <c:pt idx="344">
                  <c:v>2348.5</c:v>
                </c:pt>
                <c:pt idx="345">
                  <c:v>2349.5</c:v>
                </c:pt>
                <c:pt idx="346">
                  <c:v>2350.5</c:v>
                </c:pt>
                <c:pt idx="347">
                  <c:v>2351.5</c:v>
                </c:pt>
                <c:pt idx="348">
                  <c:v>2352.5</c:v>
                </c:pt>
                <c:pt idx="349">
                  <c:v>2353.5</c:v>
                </c:pt>
                <c:pt idx="350">
                  <c:v>2354.5</c:v>
                </c:pt>
                <c:pt idx="351">
                  <c:v>2355.5</c:v>
                </c:pt>
                <c:pt idx="352">
                  <c:v>2356.5</c:v>
                </c:pt>
                <c:pt idx="353">
                  <c:v>2357.5</c:v>
                </c:pt>
                <c:pt idx="354">
                  <c:v>2358.5</c:v>
                </c:pt>
                <c:pt idx="355">
                  <c:v>2359.5</c:v>
                </c:pt>
                <c:pt idx="356">
                  <c:v>2360.5</c:v>
                </c:pt>
                <c:pt idx="357">
                  <c:v>2361.5</c:v>
                </c:pt>
                <c:pt idx="358">
                  <c:v>2362.5</c:v>
                </c:pt>
                <c:pt idx="359">
                  <c:v>2363.5</c:v>
                </c:pt>
                <c:pt idx="360">
                  <c:v>2364.5</c:v>
                </c:pt>
                <c:pt idx="361">
                  <c:v>2365.5</c:v>
                </c:pt>
                <c:pt idx="362">
                  <c:v>2366.5</c:v>
                </c:pt>
                <c:pt idx="363">
                  <c:v>2367.5</c:v>
                </c:pt>
                <c:pt idx="364">
                  <c:v>2368.5</c:v>
                </c:pt>
                <c:pt idx="365">
                  <c:v>2369.5</c:v>
                </c:pt>
                <c:pt idx="366">
                  <c:v>2370.5</c:v>
                </c:pt>
                <c:pt idx="367">
                  <c:v>2371.5</c:v>
                </c:pt>
                <c:pt idx="368">
                  <c:v>2372.5</c:v>
                </c:pt>
                <c:pt idx="369">
                  <c:v>2373.5</c:v>
                </c:pt>
                <c:pt idx="370">
                  <c:v>2374.5</c:v>
                </c:pt>
                <c:pt idx="371">
                  <c:v>2375.5</c:v>
                </c:pt>
                <c:pt idx="372">
                  <c:v>2376.5</c:v>
                </c:pt>
                <c:pt idx="373">
                  <c:v>2377.5</c:v>
                </c:pt>
                <c:pt idx="374">
                  <c:v>2378.5</c:v>
                </c:pt>
                <c:pt idx="375">
                  <c:v>2379.5</c:v>
                </c:pt>
                <c:pt idx="376">
                  <c:v>2380.5</c:v>
                </c:pt>
                <c:pt idx="377">
                  <c:v>2381.5</c:v>
                </c:pt>
                <c:pt idx="378">
                  <c:v>2382.5</c:v>
                </c:pt>
                <c:pt idx="379">
                  <c:v>2383.5</c:v>
                </c:pt>
                <c:pt idx="380">
                  <c:v>2384.5</c:v>
                </c:pt>
                <c:pt idx="381">
                  <c:v>2385.5</c:v>
                </c:pt>
                <c:pt idx="382">
                  <c:v>2386.5</c:v>
                </c:pt>
                <c:pt idx="383">
                  <c:v>2387.5</c:v>
                </c:pt>
                <c:pt idx="384">
                  <c:v>2388.5</c:v>
                </c:pt>
                <c:pt idx="385">
                  <c:v>2389.5</c:v>
                </c:pt>
                <c:pt idx="386">
                  <c:v>2390.5</c:v>
                </c:pt>
                <c:pt idx="387">
                  <c:v>2391.5</c:v>
                </c:pt>
                <c:pt idx="388">
                  <c:v>2392.5</c:v>
                </c:pt>
                <c:pt idx="389">
                  <c:v>2393.5</c:v>
                </c:pt>
                <c:pt idx="390">
                  <c:v>2394.5</c:v>
                </c:pt>
                <c:pt idx="391">
                  <c:v>2395.5</c:v>
                </c:pt>
                <c:pt idx="392">
                  <c:v>2396.5</c:v>
                </c:pt>
                <c:pt idx="393">
                  <c:v>2397.5</c:v>
                </c:pt>
                <c:pt idx="394">
                  <c:v>2398.5</c:v>
                </c:pt>
                <c:pt idx="395">
                  <c:v>2399.5</c:v>
                </c:pt>
                <c:pt idx="396">
                  <c:v>2400.5</c:v>
                </c:pt>
                <c:pt idx="397">
                  <c:v>2401.5</c:v>
                </c:pt>
                <c:pt idx="398">
                  <c:v>2402.5</c:v>
                </c:pt>
                <c:pt idx="399">
                  <c:v>2403.5</c:v>
                </c:pt>
                <c:pt idx="400">
                  <c:v>2404.5</c:v>
                </c:pt>
                <c:pt idx="401">
                  <c:v>2405.5</c:v>
                </c:pt>
                <c:pt idx="402">
                  <c:v>2406.5</c:v>
                </c:pt>
                <c:pt idx="403">
                  <c:v>2407.5</c:v>
                </c:pt>
                <c:pt idx="404">
                  <c:v>2408.5</c:v>
                </c:pt>
                <c:pt idx="405">
                  <c:v>2409.5</c:v>
                </c:pt>
                <c:pt idx="406">
                  <c:v>2410.5</c:v>
                </c:pt>
                <c:pt idx="407">
                  <c:v>2411.5</c:v>
                </c:pt>
                <c:pt idx="408">
                  <c:v>2412.5</c:v>
                </c:pt>
                <c:pt idx="409">
                  <c:v>2413.5</c:v>
                </c:pt>
                <c:pt idx="410">
                  <c:v>2414.5</c:v>
                </c:pt>
                <c:pt idx="411">
                  <c:v>2415.5</c:v>
                </c:pt>
                <c:pt idx="412">
                  <c:v>2416.5</c:v>
                </c:pt>
                <c:pt idx="413">
                  <c:v>2417.5</c:v>
                </c:pt>
                <c:pt idx="414">
                  <c:v>2418.5</c:v>
                </c:pt>
                <c:pt idx="415">
                  <c:v>2419.5</c:v>
                </c:pt>
                <c:pt idx="416">
                  <c:v>2420.5</c:v>
                </c:pt>
                <c:pt idx="417">
                  <c:v>2421.5</c:v>
                </c:pt>
                <c:pt idx="418">
                  <c:v>2422.5</c:v>
                </c:pt>
                <c:pt idx="419">
                  <c:v>2423.5</c:v>
                </c:pt>
                <c:pt idx="420">
                  <c:v>2424.5</c:v>
                </c:pt>
                <c:pt idx="421">
                  <c:v>2425.5</c:v>
                </c:pt>
                <c:pt idx="422">
                  <c:v>2426.5</c:v>
                </c:pt>
                <c:pt idx="423">
                  <c:v>2427.5</c:v>
                </c:pt>
                <c:pt idx="424">
                  <c:v>2428.5</c:v>
                </c:pt>
                <c:pt idx="425">
                  <c:v>2429.5</c:v>
                </c:pt>
                <c:pt idx="426">
                  <c:v>2430.5</c:v>
                </c:pt>
                <c:pt idx="427">
                  <c:v>2431.5</c:v>
                </c:pt>
                <c:pt idx="428">
                  <c:v>2432.5</c:v>
                </c:pt>
                <c:pt idx="429">
                  <c:v>2433.5</c:v>
                </c:pt>
                <c:pt idx="430">
                  <c:v>2434.5</c:v>
                </c:pt>
                <c:pt idx="431">
                  <c:v>2435.5</c:v>
                </c:pt>
                <c:pt idx="432">
                  <c:v>2436.5</c:v>
                </c:pt>
                <c:pt idx="433">
                  <c:v>2437.5</c:v>
                </c:pt>
                <c:pt idx="434">
                  <c:v>2438.5</c:v>
                </c:pt>
                <c:pt idx="435">
                  <c:v>2439.5</c:v>
                </c:pt>
                <c:pt idx="436">
                  <c:v>2440.5</c:v>
                </c:pt>
                <c:pt idx="437">
                  <c:v>2441.5</c:v>
                </c:pt>
                <c:pt idx="438">
                  <c:v>2442.5</c:v>
                </c:pt>
                <c:pt idx="439">
                  <c:v>2443.5</c:v>
                </c:pt>
                <c:pt idx="440">
                  <c:v>2444.5</c:v>
                </c:pt>
                <c:pt idx="441">
                  <c:v>2445.5</c:v>
                </c:pt>
                <c:pt idx="442">
                  <c:v>2446.5</c:v>
                </c:pt>
                <c:pt idx="443">
                  <c:v>2447.5</c:v>
                </c:pt>
                <c:pt idx="444">
                  <c:v>2448.5</c:v>
                </c:pt>
                <c:pt idx="445">
                  <c:v>2449.5</c:v>
                </c:pt>
                <c:pt idx="446">
                  <c:v>2450.5</c:v>
                </c:pt>
                <c:pt idx="447">
                  <c:v>2451.5</c:v>
                </c:pt>
                <c:pt idx="448">
                  <c:v>2452.5</c:v>
                </c:pt>
                <c:pt idx="449">
                  <c:v>2453.5</c:v>
                </c:pt>
                <c:pt idx="450">
                  <c:v>2454.5</c:v>
                </c:pt>
                <c:pt idx="451">
                  <c:v>2455.5</c:v>
                </c:pt>
                <c:pt idx="452">
                  <c:v>2456.5</c:v>
                </c:pt>
                <c:pt idx="453">
                  <c:v>2457.5</c:v>
                </c:pt>
                <c:pt idx="454">
                  <c:v>2458.5</c:v>
                </c:pt>
                <c:pt idx="455">
                  <c:v>2459.5</c:v>
                </c:pt>
                <c:pt idx="456">
                  <c:v>2460.5</c:v>
                </c:pt>
                <c:pt idx="457">
                  <c:v>2461.5</c:v>
                </c:pt>
                <c:pt idx="458">
                  <c:v>2462.5</c:v>
                </c:pt>
                <c:pt idx="459">
                  <c:v>2463.5</c:v>
                </c:pt>
                <c:pt idx="460">
                  <c:v>2464.5</c:v>
                </c:pt>
                <c:pt idx="461">
                  <c:v>2465.5</c:v>
                </c:pt>
                <c:pt idx="462">
                  <c:v>2466.5</c:v>
                </c:pt>
                <c:pt idx="463">
                  <c:v>2467.5</c:v>
                </c:pt>
                <c:pt idx="464">
                  <c:v>2468.5</c:v>
                </c:pt>
                <c:pt idx="465">
                  <c:v>2469.5</c:v>
                </c:pt>
                <c:pt idx="466">
                  <c:v>2470.5</c:v>
                </c:pt>
                <c:pt idx="467">
                  <c:v>2471.5</c:v>
                </c:pt>
                <c:pt idx="468">
                  <c:v>2472.5</c:v>
                </c:pt>
                <c:pt idx="469">
                  <c:v>2473.5</c:v>
                </c:pt>
                <c:pt idx="470">
                  <c:v>2474.5</c:v>
                </c:pt>
                <c:pt idx="471">
                  <c:v>2475.5</c:v>
                </c:pt>
                <c:pt idx="472">
                  <c:v>2476.5</c:v>
                </c:pt>
                <c:pt idx="473">
                  <c:v>2477.5</c:v>
                </c:pt>
                <c:pt idx="474">
                  <c:v>2478.5</c:v>
                </c:pt>
                <c:pt idx="475">
                  <c:v>2479.5</c:v>
                </c:pt>
                <c:pt idx="476">
                  <c:v>2480.5</c:v>
                </c:pt>
                <c:pt idx="477">
                  <c:v>2481.5</c:v>
                </c:pt>
                <c:pt idx="478">
                  <c:v>2482.5</c:v>
                </c:pt>
                <c:pt idx="479">
                  <c:v>2483.5</c:v>
                </c:pt>
                <c:pt idx="480">
                  <c:v>2484.5</c:v>
                </c:pt>
                <c:pt idx="481">
                  <c:v>2485.5</c:v>
                </c:pt>
                <c:pt idx="482">
                  <c:v>2486.5</c:v>
                </c:pt>
                <c:pt idx="483">
                  <c:v>2487.5</c:v>
                </c:pt>
                <c:pt idx="484">
                  <c:v>2488.5</c:v>
                </c:pt>
                <c:pt idx="485">
                  <c:v>2489.5</c:v>
                </c:pt>
                <c:pt idx="486">
                  <c:v>2490.5</c:v>
                </c:pt>
                <c:pt idx="487">
                  <c:v>2491.5</c:v>
                </c:pt>
                <c:pt idx="488">
                  <c:v>2492.5</c:v>
                </c:pt>
                <c:pt idx="489">
                  <c:v>2493.5</c:v>
                </c:pt>
                <c:pt idx="490">
                  <c:v>2494.5</c:v>
                </c:pt>
                <c:pt idx="491">
                  <c:v>2495.5</c:v>
                </c:pt>
                <c:pt idx="492">
                  <c:v>2496.5</c:v>
                </c:pt>
                <c:pt idx="493">
                  <c:v>2497.5</c:v>
                </c:pt>
                <c:pt idx="494">
                  <c:v>2498.5</c:v>
                </c:pt>
                <c:pt idx="495">
                  <c:v>2499.5</c:v>
                </c:pt>
                <c:pt idx="496">
                  <c:v>2500.5</c:v>
                </c:pt>
              </c:numCache>
            </c:numRef>
          </c:xVal>
          <c:yVal>
            <c:numRef>
              <c:f>'699-60-60'!$P$11:$P$507</c:f>
              <c:numCache>
                <c:formatCode>General</c:formatCode>
                <c:ptCount val="497"/>
                <c:pt idx="0">
                  <c:v>126.9326208690422</c:v>
                </c:pt>
                <c:pt idx="1">
                  <c:v>126.89056680428182</c:v>
                </c:pt>
                <c:pt idx="2">
                  <c:v>126.84883531232104</c:v>
                </c:pt>
                <c:pt idx="3">
                  <c:v>126.80742391888748</c:v>
                </c:pt>
                <c:pt idx="4">
                  <c:v>126.76633016868749</c:v>
                </c:pt>
                <c:pt idx="5">
                  <c:v>126.72555162526058</c:v>
                </c:pt>
                <c:pt idx="6">
                  <c:v>126.68508587083495</c:v>
                </c:pt>
                <c:pt idx="7">
                  <c:v>126.6449305061842</c:v>
                </c:pt>
                <c:pt idx="8">
                  <c:v>126.60508315048497</c:v>
                </c:pt>
                <c:pt idx="9">
                  <c:v>126.56554144117588</c:v>
                </c:pt>
                <c:pt idx="10">
                  <c:v>126.5263030338174</c:v>
                </c:pt>
                <c:pt idx="11">
                  <c:v>126.48736560195286</c:v>
                </c:pt>
                <c:pt idx="12">
                  <c:v>126.44872683697051</c:v>
                </c:pt>
                <c:pt idx="13">
                  <c:v>126.41038444796666</c:v>
                </c:pt>
                <c:pt idx="14">
                  <c:v>126.37233616160985</c:v>
                </c:pt>
                <c:pt idx="15">
                  <c:v>126.33457972200603</c:v>
                </c:pt>
                <c:pt idx="16">
                  <c:v>126.29711289056482</c:v>
                </c:pt>
                <c:pt idx="17">
                  <c:v>126.25993344586681</c:v>
                </c:pt>
                <c:pt idx="18">
                  <c:v>126.22303918353184</c:v>
                </c:pt>
                <c:pt idx="19">
                  <c:v>126.18642791608829</c:v>
                </c:pt>
                <c:pt idx="20" formatCode="0.000">
                  <c:v>126.15</c:v>
                </c:pt>
                <c:pt idx="21" formatCode="0.000">
                  <c:v>126.114</c:v>
                </c:pt>
                <c:pt idx="22" formatCode="0.000">
                  <c:v>126.078</c:v>
                </c:pt>
                <c:pt idx="23" formatCode="0.000">
                  <c:v>126.04300000000001</c:v>
                </c:pt>
                <c:pt idx="24" formatCode="0.000">
                  <c:v>126.008</c:v>
                </c:pt>
                <c:pt idx="25" formatCode="0.000">
                  <c:v>125.973</c:v>
                </c:pt>
                <c:pt idx="26" formatCode="0.000">
                  <c:v>125.938</c:v>
                </c:pt>
                <c:pt idx="27" formatCode="0.000">
                  <c:v>125.90300000000001</c:v>
                </c:pt>
                <c:pt idx="28" formatCode="0.000">
                  <c:v>125.869</c:v>
                </c:pt>
                <c:pt idx="29" formatCode="0.000">
                  <c:v>125.83499999999999</c:v>
                </c:pt>
                <c:pt idx="30" formatCode="0.000">
                  <c:v>125.80200000000001</c:v>
                </c:pt>
                <c:pt idx="31" formatCode="0.000">
                  <c:v>125.768</c:v>
                </c:pt>
                <c:pt idx="32" formatCode="0.000">
                  <c:v>125.735</c:v>
                </c:pt>
                <c:pt idx="33" formatCode="0.000">
                  <c:v>125.702</c:v>
                </c:pt>
                <c:pt idx="34" formatCode="0.000">
                  <c:v>125.67</c:v>
                </c:pt>
                <c:pt idx="35" formatCode="0.000">
                  <c:v>125.637</c:v>
                </c:pt>
                <c:pt idx="36" formatCode="0.000">
                  <c:v>125.605</c:v>
                </c:pt>
                <c:pt idx="37" formatCode="0.000">
                  <c:v>125.57299999999999</c:v>
                </c:pt>
                <c:pt idx="38" formatCode="0.000">
                  <c:v>125.542</c:v>
                </c:pt>
                <c:pt idx="39" formatCode="0.000">
                  <c:v>125.51</c:v>
                </c:pt>
                <c:pt idx="40" formatCode="0.000">
                  <c:v>125.479</c:v>
                </c:pt>
                <c:pt idx="41" formatCode="0.000">
                  <c:v>125.44799999999999</c:v>
                </c:pt>
                <c:pt idx="42" formatCode="0.000">
                  <c:v>125.41800000000001</c:v>
                </c:pt>
                <c:pt idx="43" formatCode="0.000">
                  <c:v>125.387</c:v>
                </c:pt>
                <c:pt idx="44" formatCode="0.000">
                  <c:v>125.357</c:v>
                </c:pt>
                <c:pt idx="45" formatCode="0.000">
                  <c:v>125.327</c:v>
                </c:pt>
                <c:pt idx="46" formatCode="0.000">
                  <c:v>125.297</c:v>
                </c:pt>
                <c:pt idx="47" formatCode="0.000">
                  <c:v>125.268</c:v>
                </c:pt>
                <c:pt idx="48" formatCode="0.000">
                  <c:v>125.239</c:v>
                </c:pt>
                <c:pt idx="49" formatCode="0.000">
                  <c:v>125.209</c:v>
                </c:pt>
                <c:pt idx="50" formatCode="0.000">
                  <c:v>125.181</c:v>
                </c:pt>
                <c:pt idx="51" formatCode="0.000">
                  <c:v>125.152</c:v>
                </c:pt>
                <c:pt idx="52" formatCode="0.000">
                  <c:v>125.124</c:v>
                </c:pt>
                <c:pt idx="53" formatCode="0.000">
                  <c:v>125.095</c:v>
                </c:pt>
                <c:pt idx="54" formatCode="0.000">
                  <c:v>125.068</c:v>
                </c:pt>
                <c:pt idx="55" formatCode="0.000">
                  <c:v>125.04</c:v>
                </c:pt>
                <c:pt idx="56" formatCode="0.000">
                  <c:v>125.012</c:v>
                </c:pt>
                <c:pt idx="57" formatCode="0.000">
                  <c:v>124.985</c:v>
                </c:pt>
                <c:pt idx="58" formatCode="0.000">
                  <c:v>124.958</c:v>
                </c:pt>
                <c:pt idx="59" formatCode="0.000">
                  <c:v>124.931</c:v>
                </c:pt>
                <c:pt idx="60" formatCode="0.000">
                  <c:v>124.904</c:v>
                </c:pt>
                <c:pt idx="61" formatCode="0.000">
                  <c:v>124.878</c:v>
                </c:pt>
                <c:pt idx="62" formatCode="0.000">
                  <c:v>124.851</c:v>
                </c:pt>
                <c:pt idx="63" formatCode="0.000">
                  <c:v>124.825</c:v>
                </c:pt>
                <c:pt idx="64" formatCode="0.000">
                  <c:v>124.79900000000001</c:v>
                </c:pt>
                <c:pt idx="65" formatCode="0.000">
                  <c:v>124.774</c:v>
                </c:pt>
                <c:pt idx="66" formatCode="0.000">
                  <c:v>124.748</c:v>
                </c:pt>
                <c:pt idx="67" formatCode="0.000">
                  <c:v>124.723</c:v>
                </c:pt>
                <c:pt idx="68" formatCode="0.000">
                  <c:v>124.69799999999999</c:v>
                </c:pt>
                <c:pt idx="69" formatCode="0.000">
                  <c:v>124.673</c:v>
                </c:pt>
                <c:pt idx="70" formatCode="0.000">
                  <c:v>124.648</c:v>
                </c:pt>
                <c:pt idx="71" formatCode="0.000">
                  <c:v>124.624</c:v>
                </c:pt>
                <c:pt idx="72" formatCode="0.000">
                  <c:v>124.599</c:v>
                </c:pt>
                <c:pt idx="73" formatCode="0.000">
                  <c:v>124.575</c:v>
                </c:pt>
                <c:pt idx="74" formatCode="0.000">
                  <c:v>124.551</c:v>
                </c:pt>
                <c:pt idx="75" formatCode="0.000">
                  <c:v>124.527</c:v>
                </c:pt>
                <c:pt idx="76" formatCode="0.000">
                  <c:v>124.504</c:v>
                </c:pt>
                <c:pt idx="77" formatCode="0.000">
                  <c:v>124.48</c:v>
                </c:pt>
                <c:pt idx="78" formatCode="0.000">
                  <c:v>124.45699999999999</c:v>
                </c:pt>
                <c:pt idx="79" formatCode="0.000">
                  <c:v>124.434</c:v>
                </c:pt>
                <c:pt idx="80" formatCode="0.000">
                  <c:v>124.411</c:v>
                </c:pt>
                <c:pt idx="81" formatCode="0.000">
                  <c:v>124.38800000000001</c:v>
                </c:pt>
                <c:pt idx="82" formatCode="0.000">
                  <c:v>124.366</c:v>
                </c:pt>
                <c:pt idx="83" formatCode="0.000">
                  <c:v>124.34399999999999</c:v>
                </c:pt>
                <c:pt idx="84" formatCode="0.000">
                  <c:v>124.321</c:v>
                </c:pt>
                <c:pt idx="85" formatCode="0.000">
                  <c:v>124.29900000000001</c:v>
                </c:pt>
                <c:pt idx="86" formatCode="0.000">
                  <c:v>124.277</c:v>
                </c:pt>
                <c:pt idx="87" formatCode="0.000">
                  <c:v>124.256</c:v>
                </c:pt>
                <c:pt idx="88" formatCode="0.000">
                  <c:v>124.23399999999999</c:v>
                </c:pt>
                <c:pt idx="89" formatCode="0.000">
                  <c:v>124.21299999999999</c:v>
                </c:pt>
                <c:pt idx="90" formatCode="0.000">
                  <c:v>124.19199999999999</c:v>
                </c:pt>
                <c:pt idx="91" formatCode="0.000">
                  <c:v>124.17100000000001</c:v>
                </c:pt>
                <c:pt idx="92" formatCode="0.000">
                  <c:v>124.15</c:v>
                </c:pt>
                <c:pt idx="93" formatCode="0.000">
                  <c:v>124.129</c:v>
                </c:pt>
                <c:pt idx="94" formatCode="0.000">
                  <c:v>124.10899999999999</c:v>
                </c:pt>
                <c:pt idx="95" formatCode="0.000">
                  <c:v>124.08799999999999</c:v>
                </c:pt>
                <c:pt idx="96" formatCode="0.000">
                  <c:v>124.068</c:v>
                </c:pt>
                <c:pt idx="97" formatCode="0.000">
                  <c:v>124.048</c:v>
                </c:pt>
                <c:pt idx="98" formatCode="0.000">
                  <c:v>124.02800000000001</c:v>
                </c:pt>
                <c:pt idx="99" formatCode="0.000">
                  <c:v>124.008</c:v>
                </c:pt>
                <c:pt idx="100" formatCode="0.000">
                  <c:v>123.989</c:v>
                </c:pt>
                <c:pt idx="101" formatCode="0.000">
                  <c:v>123.96899999999999</c:v>
                </c:pt>
                <c:pt idx="102" formatCode="0.000">
                  <c:v>123.95</c:v>
                </c:pt>
                <c:pt idx="103" formatCode="0.000">
                  <c:v>123.931</c:v>
                </c:pt>
                <c:pt idx="104" formatCode="0.000">
                  <c:v>123.91200000000001</c:v>
                </c:pt>
                <c:pt idx="105" formatCode="0.000">
                  <c:v>123.893</c:v>
                </c:pt>
                <c:pt idx="106" formatCode="0.000">
                  <c:v>123.874</c:v>
                </c:pt>
                <c:pt idx="107" formatCode="0.000">
                  <c:v>123.855</c:v>
                </c:pt>
                <c:pt idx="108" formatCode="0.000">
                  <c:v>123.837</c:v>
                </c:pt>
                <c:pt idx="109" formatCode="0.000">
                  <c:v>123.819</c:v>
                </c:pt>
                <c:pt idx="110" formatCode="0.000">
                  <c:v>123.8</c:v>
                </c:pt>
                <c:pt idx="111" formatCode="0.000">
                  <c:v>123.782</c:v>
                </c:pt>
                <c:pt idx="112" formatCode="0.000">
                  <c:v>123.764</c:v>
                </c:pt>
                <c:pt idx="113" formatCode="0.000">
                  <c:v>123.747</c:v>
                </c:pt>
                <c:pt idx="114" formatCode="0.000">
                  <c:v>123.729</c:v>
                </c:pt>
                <c:pt idx="115" formatCode="0.000">
                  <c:v>123.712</c:v>
                </c:pt>
                <c:pt idx="116" formatCode="0.000">
                  <c:v>123.694</c:v>
                </c:pt>
                <c:pt idx="117" formatCode="0.000">
                  <c:v>123.67700000000001</c:v>
                </c:pt>
                <c:pt idx="118" formatCode="0.000">
                  <c:v>123.66</c:v>
                </c:pt>
                <c:pt idx="119" formatCode="0.000">
                  <c:v>123.643</c:v>
                </c:pt>
                <c:pt idx="120" formatCode="0.000">
                  <c:v>123.626</c:v>
                </c:pt>
                <c:pt idx="121" formatCode="0.000">
                  <c:v>123.61</c:v>
                </c:pt>
                <c:pt idx="122" formatCode="0.000">
                  <c:v>123.593</c:v>
                </c:pt>
                <c:pt idx="123" formatCode="0.000">
                  <c:v>123.577</c:v>
                </c:pt>
                <c:pt idx="124" formatCode="0.000">
                  <c:v>123.56</c:v>
                </c:pt>
                <c:pt idx="125" formatCode="0.000">
                  <c:v>123.544</c:v>
                </c:pt>
                <c:pt idx="126" formatCode="0.000">
                  <c:v>123.52800000000001</c:v>
                </c:pt>
                <c:pt idx="127" formatCode="0.000">
                  <c:v>123.512</c:v>
                </c:pt>
                <c:pt idx="128" formatCode="0.000">
                  <c:v>123.496</c:v>
                </c:pt>
                <c:pt idx="129" formatCode="0.000">
                  <c:v>123.48099999999999</c:v>
                </c:pt>
                <c:pt idx="130" formatCode="0.000">
                  <c:v>123.465</c:v>
                </c:pt>
                <c:pt idx="131" formatCode="0.000">
                  <c:v>123.449</c:v>
                </c:pt>
                <c:pt idx="132" formatCode="0.000">
                  <c:v>123.434</c:v>
                </c:pt>
                <c:pt idx="133" formatCode="0.000">
                  <c:v>123.419</c:v>
                </c:pt>
                <c:pt idx="134" formatCode="0.000">
                  <c:v>123.404</c:v>
                </c:pt>
                <c:pt idx="135" formatCode="0.000">
                  <c:v>123.389</c:v>
                </c:pt>
                <c:pt idx="136" formatCode="0.000">
                  <c:v>123.374</c:v>
                </c:pt>
                <c:pt idx="137" formatCode="0.000">
                  <c:v>123.35899999999999</c:v>
                </c:pt>
                <c:pt idx="138" formatCode="0.000">
                  <c:v>123.345</c:v>
                </c:pt>
                <c:pt idx="139" formatCode="0.000">
                  <c:v>123.33</c:v>
                </c:pt>
                <c:pt idx="140" formatCode="0.000">
                  <c:v>123.316</c:v>
                </c:pt>
                <c:pt idx="141" formatCode="0.000">
                  <c:v>123.301</c:v>
                </c:pt>
                <c:pt idx="142" formatCode="0.000">
                  <c:v>123.28700000000001</c:v>
                </c:pt>
                <c:pt idx="143" formatCode="0.000">
                  <c:v>123.273</c:v>
                </c:pt>
                <c:pt idx="144" formatCode="0.000">
                  <c:v>123.259</c:v>
                </c:pt>
                <c:pt idx="145" formatCode="0.000">
                  <c:v>123.245</c:v>
                </c:pt>
                <c:pt idx="146" formatCode="0.000">
                  <c:v>123.23099999999999</c:v>
                </c:pt>
                <c:pt idx="147" formatCode="0.000">
                  <c:v>123.218</c:v>
                </c:pt>
                <c:pt idx="148" formatCode="0.000">
                  <c:v>123.20399999999999</c:v>
                </c:pt>
                <c:pt idx="149" formatCode="0.000">
                  <c:v>123.191</c:v>
                </c:pt>
                <c:pt idx="150" formatCode="0.000">
                  <c:v>123.17700000000001</c:v>
                </c:pt>
                <c:pt idx="151" formatCode="0.000">
                  <c:v>123.164</c:v>
                </c:pt>
                <c:pt idx="152" formatCode="0.000">
                  <c:v>123.151</c:v>
                </c:pt>
                <c:pt idx="153" formatCode="0.000">
                  <c:v>123.13800000000001</c:v>
                </c:pt>
                <c:pt idx="154" formatCode="0.000">
                  <c:v>123.125</c:v>
                </c:pt>
                <c:pt idx="155" formatCode="0.000">
                  <c:v>123.11199999999999</c:v>
                </c:pt>
                <c:pt idx="156" formatCode="0.000">
                  <c:v>123.099</c:v>
                </c:pt>
                <c:pt idx="157" formatCode="0.000">
                  <c:v>123.087</c:v>
                </c:pt>
                <c:pt idx="158" formatCode="0.000">
                  <c:v>123.074</c:v>
                </c:pt>
                <c:pt idx="159" formatCode="0.000">
                  <c:v>123.062</c:v>
                </c:pt>
                <c:pt idx="160" formatCode="0.000">
                  <c:v>123.04900000000001</c:v>
                </c:pt>
                <c:pt idx="161" formatCode="0.000">
                  <c:v>123.03700000000001</c:v>
                </c:pt>
                <c:pt idx="162" formatCode="0.000">
                  <c:v>123.02500000000001</c:v>
                </c:pt>
                <c:pt idx="163" formatCode="0.000">
                  <c:v>123.01300000000001</c:v>
                </c:pt>
                <c:pt idx="164" formatCode="0.000">
                  <c:v>123.001</c:v>
                </c:pt>
                <c:pt idx="165" formatCode="0.000">
                  <c:v>122.989</c:v>
                </c:pt>
                <c:pt idx="166" formatCode="0.000">
                  <c:v>122.977</c:v>
                </c:pt>
                <c:pt idx="167" formatCode="0.000">
                  <c:v>122.965</c:v>
                </c:pt>
                <c:pt idx="168" formatCode="0.000">
                  <c:v>122.95399999999999</c:v>
                </c:pt>
                <c:pt idx="169" formatCode="0.000">
                  <c:v>122.94199999999999</c:v>
                </c:pt>
                <c:pt idx="170" formatCode="0.000">
                  <c:v>122.931</c:v>
                </c:pt>
                <c:pt idx="171" formatCode="0.000">
                  <c:v>122.919</c:v>
                </c:pt>
                <c:pt idx="172" formatCode="0.000">
                  <c:v>122.908</c:v>
                </c:pt>
                <c:pt idx="173" formatCode="0.000">
                  <c:v>122.89700000000001</c:v>
                </c:pt>
                <c:pt idx="174" formatCode="0.000">
                  <c:v>122.886</c:v>
                </c:pt>
                <c:pt idx="175" formatCode="0.000">
                  <c:v>122.875</c:v>
                </c:pt>
                <c:pt idx="176" formatCode="0.000">
                  <c:v>122.864</c:v>
                </c:pt>
                <c:pt idx="177" formatCode="0.000">
                  <c:v>122.85299999999999</c:v>
                </c:pt>
                <c:pt idx="178" formatCode="0.000">
                  <c:v>122.842</c:v>
                </c:pt>
                <c:pt idx="179" formatCode="0.000">
                  <c:v>122.83199999999999</c:v>
                </c:pt>
                <c:pt idx="180" formatCode="0.000">
                  <c:v>122.821</c:v>
                </c:pt>
                <c:pt idx="181" formatCode="0.000">
                  <c:v>122.81100000000001</c:v>
                </c:pt>
                <c:pt idx="182" formatCode="0.000">
                  <c:v>122.8</c:v>
                </c:pt>
                <c:pt idx="183" formatCode="0.000">
                  <c:v>122.79</c:v>
                </c:pt>
                <c:pt idx="184" formatCode="0.000">
                  <c:v>122.779</c:v>
                </c:pt>
                <c:pt idx="185" formatCode="0.000">
                  <c:v>122.76900000000001</c:v>
                </c:pt>
                <c:pt idx="186" formatCode="0.000">
                  <c:v>122.759</c:v>
                </c:pt>
                <c:pt idx="187" formatCode="0.000">
                  <c:v>122.749</c:v>
                </c:pt>
                <c:pt idx="188" formatCode="0.000">
                  <c:v>122.739</c:v>
                </c:pt>
                <c:pt idx="189" formatCode="0.000">
                  <c:v>122.729</c:v>
                </c:pt>
                <c:pt idx="190" formatCode="0.000">
                  <c:v>122.71899999999999</c:v>
                </c:pt>
                <c:pt idx="191" formatCode="0.000">
                  <c:v>122.71</c:v>
                </c:pt>
                <c:pt idx="192" formatCode="0.000">
                  <c:v>122.7</c:v>
                </c:pt>
                <c:pt idx="193" formatCode="0.000">
                  <c:v>122.69</c:v>
                </c:pt>
                <c:pt idx="194" formatCode="0.000">
                  <c:v>122.681</c:v>
                </c:pt>
                <c:pt idx="195" formatCode="0.000">
                  <c:v>122.672</c:v>
                </c:pt>
                <c:pt idx="196" formatCode="0.000">
                  <c:v>122.66200000000001</c:v>
                </c:pt>
                <c:pt idx="197" formatCode="0.000">
                  <c:v>122.65300000000001</c:v>
                </c:pt>
                <c:pt idx="198" formatCode="0.000">
                  <c:v>122.64400000000001</c:v>
                </c:pt>
                <c:pt idx="199" formatCode="0.000">
                  <c:v>122.634</c:v>
                </c:pt>
                <c:pt idx="200" formatCode="0.000">
                  <c:v>122.625</c:v>
                </c:pt>
                <c:pt idx="201" formatCode="0.000">
                  <c:v>122.616</c:v>
                </c:pt>
                <c:pt idx="202" formatCode="0.000">
                  <c:v>122.607</c:v>
                </c:pt>
                <c:pt idx="203" formatCode="0.000">
                  <c:v>122.599</c:v>
                </c:pt>
                <c:pt idx="204" formatCode="0.000">
                  <c:v>122.59</c:v>
                </c:pt>
                <c:pt idx="205" formatCode="0.000">
                  <c:v>122.581</c:v>
                </c:pt>
                <c:pt idx="206" formatCode="0.000">
                  <c:v>122.572</c:v>
                </c:pt>
                <c:pt idx="207" formatCode="0.000">
                  <c:v>122.56399999999999</c:v>
                </c:pt>
                <c:pt idx="208" formatCode="0.000">
                  <c:v>122.55500000000001</c:v>
                </c:pt>
                <c:pt idx="209" formatCode="0.000">
                  <c:v>122.547</c:v>
                </c:pt>
                <c:pt idx="210" formatCode="0.000">
                  <c:v>122.538</c:v>
                </c:pt>
                <c:pt idx="211" formatCode="0.000">
                  <c:v>122.53</c:v>
                </c:pt>
                <c:pt idx="212" formatCode="0.000">
                  <c:v>122.52200000000001</c:v>
                </c:pt>
                <c:pt idx="213" formatCode="0.000">
                  <c:v>122.51300000000001</c:v>
                </c:pt>
                <c:pt idx="214" formatCode="0.000">
                  <c:v>122.505</c:v>
                </c:pt>
                <c:pt idx="215" formatCode="0.000">
                  <c:v>122.497</c:v>
                </c:pt>
                <c:pt idx="216" formatCode="0.000">
                  <c:v>122.489</c:v>
                </c:pt>
                <c:pt idx="217" formatCode="0.000">
                  <c:v>122.48099999999999</c:v>
                </c:pt>
                <c:pt idx="218" formatCode="0.000">
                  <c:v>122.473</c:v>
                </c:pt>
                <c:pt idx="219" formatCode="0.000">
                  <c:v>122.465</c:v>
                </c:pt>
                <c:pt idx="220" formatCode="0.000">
                  <c:v>122.458</c:v>
                </c:pt>
                <c:pt idx="221" formatCode="0.000">
                  <c:v>122.45</c:v>
                </c:pt>
                <c:pt idx="222" formatCode="0.000">
                  <c:v>122.44199999999999</c:v>
                </c:pt>
                <c:pt idx="223" formatCode="0.000">
                  <c:v>122.435</c:v>
                </c:pt>
                <c:pt idx="224" formatCode="0.000">
                  <c:v>122.42700000000001</c:v>
                </c:pt>
                <c:pt idx="225" formatCode="0.000">
                  <c:v>122.42</c:v>
                </c:pt>
                <c:pt idx="226" formatCode="0.000">
                  <c:v>122.41200000000001</c:v>
                </c:pt>
                <c:pt idx="227" formatCode="0.000">
                  <c:v>122.405</c:v>
                </c:pt>
                <c:pt idx="228" formatCode="0.000">
                  <c:v>122.39700000000001</c:v>
                </c:pt>
                <c:pt idx="229" formatCode="0.000">
                  <c:v>122.39</c:v>
                </c:pt>
                <c:pt idx="230" formatCode="0.000">
                  <c:v>122.383</c:v>
                </c:pt>
                <c:pt idx="231" formatCode="0.000">
                  <c:v>122.376</c:v>
                </c:pt>
                <c:pt idx="232" formatCode="0.000">
                  <c:v>122.369</c:v>
                </c:pt>
                <c:pt idx="233" formatCode="0.000">
                  <c:v>122.36199999999999</c:v>
                </c:pt>
                <c:pt idx="234" formatCode="0.000">
                  <c:v>122.355</c:v>
                </c:pt>
                <c:pt idx="235" formatCode="0.000">
                  <c:v>122.348</c:v>
                </c:pt>
                <c:pt idx="236" formatCode="0.000">
                  <c:v>122.34099999999999</c:v>
                </c:pt>
                <c:pt idx="237" formatCode="0.000">
                  <c:v>122.334</c:v>
                </c:pt>
                <c:pt idx="238" formatCode="0.000">
                  <c:v>122.327</c:v>
                </c:pt>
                <c:pt idx="239" formatCode="0.000">
                  <c:v>122.32</c:v>
                </c:pt>
                <c:pt idx="240" formatCode="0.000">
                  <c:v>122.31399999999999</c:v>
                </c:pt>
                <c:pt idx="241" formatCode="0.000">
                  <c:v>122.307</c:v>
                </c:pt>
                <c:pt idx="242" formatCode="0.000">
                  <c:v>122.301</c:v>
                </c:pt>
                <c:pt idx="243" formatCode="0.000">
                  <c:v>122.294</c:v>
                </c:pt>
                <c:pt idx="244" formatCode="0.000">
                  <c:v>122.288</c:v>
                </c:pt>
                <c:pt idx="245" formatCode="0.000">
                  <c:v>122.28100000000001</c:v>
                </c:pt>
                <c:pt idx="246" formatCode="0.000">
                  <c:v>122.27500000000001</c:v>
                </c:pt>
                <c:pt idx="247" formatCode="0.000">
                  <c:v>122.268</c:v>
                </c:pt>
                <c:pt idx="248" formatCode="0.000">
                  <c:v>122.262</c:v>
                </c:pt>
                <c:pt idx="249" formatCode="0.000">
                  <c:v>122.256</c:v>
                </c:pt>
                <c:pt idx="250" formatCode="0.000">
                  <c:v>122.25</c:v>
                </c:pt>
                <c:pt idx="251" formatCode="0.000">
                  <c:v>122.244</c:v>
                </c:pt>
                <c:pt idx="252" formatCode="0.000">
                  <c:v>122.238</c:v>
                </c:pt>
                <c:pt idx="253" formatCode="0.000">
                  <c:v>122.232</c:v>
                </c:pt>
                <c:pt idx="254" formatCode="0.000">
                  <c:v>122.226</c:v>
                </c:pt>
                <c:pt idx="255" formatCode="0.000">
                  <c:v>122.22</c:v>
                </c:pt>
                <c:pt idx="256" formatCode="0.000">
                  <c:v>122.214</c:v>
                </c:pt>
                <c:pt idx="257" formatCode="0.000">
                  <c:v>122.208</c:v>
                </c:pt>
                <c:pt idx="258" formatCode="0.000">
                  <c:v>122.202</c:v>
                </c:pt>
                <c:pt idx="259" formatCode="0.000">
                  <c:v>122.196</c:v>
                </c:pt>
                <c:pt idx="260" formatCode="0.000">
                  <c:v>122.191</c:v>
                </c:pt>
                <c:pt idx="261" formatCode="0.000">
                  <c:v>122.185</c:v>
                </c:pt>
                <c:pt idx="262" formatCode="0.000">
                  <c:v>122.179</c:v>
                </c:pt>
                <c:pt idx="263" formatCode="0.000">
                  <c:v>122.17400000000001</c:v>
                </c:pt>
                <c:pt idx="264" formatCode="0.000">
                  <c:v>122.16800000000001</c:v>
                </c:pt>
                <c:pt idx="265" formatCode="0.000">
                  <c:v>122.163</c:v>
                </c:pt>
                <c:pt idx="266" formatCode="0.000">
                  <c:v>122.157</c:v>
                </c:pt>
                <c:pt idx="267" formatCode="0.000">
                  <c:v>122.152</c:v>
                </c:pt>
                <c:pt idx="268" formatCode="0.000">
                  <c:v>122.146</c:v>
                </c:pt>
                <c:pt idx="269" formatCode="0.000">
                  <c:v>122.14100000000001</c:v>
                </c:pt>
                <c:pt idx="270" formatCode="0.000">
                  <c:v>122.136</c:v>
                </c:pt>
                <c:pt idx="271" formatCode="0.000">
                  <c:v>122.13</c:v>
                </c:pt>
                <c:pt idx="272" formatCode="0.000">
                  <c:v>122.125</c:v>
                </c:pt>
                <c:pt idx="273" formatCode="0.000">
                  <c:v>122.12</c:v>
                </c:pt>
                <c:pt idx="274" formatCode="0.000">
                  <c:v>122.11499999999999</c:v>
                </c:pt>
                <c:pt idx="275" formatCode="0.000">
                  <c:v>122.11</c:v>
                </c:pt>
                <c:pt idx="276" formatCode="0.000">
                  <c:v>122.105</c:v>
                </c:pt>
                <c:pt idx="277" formatCode="0.000">
                  <c:v>122.1</c:v>
                </c:pt>
                <c:pt idx="278" formatCode="0.000">
                  <c:v>122.095</c:v>
                </c:pt>
                <c:pt idx="279" formatCode="0.000">
                  <c:v>122.09</c:v>
                </c:pt>
                <c:pt idx="280" formatCode="0.000">
                  <c:v>122.08499999999999</c:v>
                </c:pt>
                <c:pt idx="281" formatCode="0.000">
                  <c:v>122.08</c:v>
                </c:pt>
                <c:pt idx="282" formatCode="0.000">
                  <c:v>122.075</c:v>
                </c:pt>
                <c:pt idx="283" formatCode="0.000">
                  <c:v>122.07</c:v>
                </c:pt>
                <c:pt idx="284" formatCode="0.000">
                  <c:v>122.066</c:v>
                </c:pt>
                <c:pt idx="285" formatCode="0.000">
                  <c:v>122.06100000000001</c:v>
                </c:pt>
                <c:pt idx="286" formatCode="0.000">
                  <c:v>122.056</c:v>
                </c:pt>
                <c:pt idx="287" formatCode="0.000">
                  <c:v>122.05200000000001</c:v>
                </c:pt>
                <c:pt idx="288" formatCode="0.000">
                  <c:v>122.047</c:v>
                </c:pt>
                <c:pt idx="289" formatCode="0.000">
                  <c:v>122.042</c:v>
                </c:pt>
                <c:pt idx="290" formatCode="0.000">
                  <c:v>122.038</c:v>
                </c:pt>
                <c:pt idx="291" formatCode="0.000">
                  <c:v>122.033</c:v>
                </c:pt>
                <c:pt idx="292" formatCode="0.000">
                  <c:v>122.029</c:v>
                </c:pt>
                <c:pt idx="293" formatCode="0.000">
                  <c:v>122.024</c:v>
                </c:pt>
                <c:pt idx="294" formatCode="0.000">
                  <c:v>122.02</c:v>
                </c:pt>
                <c:pt idx="295" formatCode="0.000">
                  <c:v>122.01600000000001</c:v>
                </c:pt>
                <c:pt idx="296" formatCode="0.000">
                  <c:v>122.011</c:v>
                </c:pt>
                <c:pt idx="297" formatCode="0.000">
                  <c:v>122.00700000000001</c:v>
                </c:pt>
                <c:pt idx="298" formatCode="0.000">
                  <c:v>122.003</c:v>
                </c:pt>
                <c:pt idx="299" formatCode="0.000">
                  <c:v>121.998</c:v>
                </c:pt>
                <c:pt idx="300" formatCode="0.000">
                  <c:v>121.994</c:v>
                </c:pt>
                <c:pt idx="301" formatCode="0.000">
                  <c:v>121.99</c:v>
                </c:pt>
                <c:pt idx="302" formatCode="0.000">
                  <c:v>121.986</c:v>
                </c:pt>
                <c:pt idx="303" formatCode="0.000">
                  <c:v>121.982</c:v>
                </c:pt>
                <c:pt idx="304" formatCode="0.000">
                  <c:v>121.97799999999999</c:v>
                </c:pt>
                <c:pt idx="305" formatCode="0.000">
                  <c:v>121.974</c:v>
                </c:pt>
                <c:pt idx="306" formatCode="0.000">
                  <c:v>121.97</c:v>
                </c:pt>
                <c:pt idx="307" formatCode="0.000">
                  <c:v>121.96599999999999</c:v>
                </c:pt>
                <c:pt idx="308" formatCode="0.000">
                  <c:v>121.962</c:v>
                </c:pt>
                <c:pt idx="309" formatCode="0.000">
                  <c:v>121.958</c:v>
                </c:pt>
                <c:pt idx="310" formatCode="0.000">
                  <c:v>121.95399999999999</c:v>
                </c:pt>
                <c:pt idx="311" formatCode="0.000">
                  <c:v>121.95</c:v>
                </c:pt>
                <c:pt idx="312" formatCode="0.000">
                  <c:v>121.946</c:v>
                </c:pt>
                <c:pt idx="313" formatCode="0.000">
                  <c:v>121.94199999999999</c:v>
                </c:pt>
                <c:pt idx="314" formatCode="0.000">
                  <c:v>121.93899999999999</c:v>
                </c:pt>
                <c:pt idx="315" formatCode="0.000">
                  <c:v>121.935</c:v>
                </c:pt>
                <c:pt idx="316" formatCode="0.000">
                  <c:v>121.931</c:v>
                </c:pt>
                <c:pt idx="317" formatCode="0.000">
                  <c:v>121.92700000000001</c:v>
                </c:pt>
                <c:pt idx="318" formatCode="0.000">
                  <c:v>121.92400000000001</c:v>
                </c:pt>
                <c:pt idx="319" formatCode="0.000">
                  <c:v>121.92</c:v>
                </c:pt>
                <c:pt idx="320" formatCode="0.000">
                  <c:v>121.917</c:v>
                </c:pt>
                <c:pt idx="321" formatCode="0.000">
                  <c:v>121.913</c:v>
                </c:pt>
                <c:pt idx="322" formatCode="0.000">
                  <c:v>121.90900000000001</c:v>
                </c:pt>
                <c:pt idx="323" formatCode="0.000">
                  <c:v>121.90600000000001</c:v>
                </c:pt>
                <c:pt idx="324" formatCode="0.000">
                  <c:v>121.902</c:v>
                </c:pt>
                <c:pt idx="325" formatCode="0.000">
                  <c:v>121.899</c:v>
                </c:pt>
                <c:pt idx="326" formatCode="0.000">
                  <c:v>121.895</c:v>
                </c:pt>
                <c:pt idx="327" formatCode="0.000">
                  <c:v>121.892</c:v>
                </c:pt>
                <c:pt idx="328" formatCode="0.000">
                  <c:v>121.889</c:v>
                </c:pt>
                <c:pt idx="329" formatCode="0.000">
                  <c:v>121.88500000000001</c:v>
                </c:pt>
                <c:pt idx="330" formatCode="0.000">
                  <c:v>121.88200000000001</c:v>
                </c:pt>
                <c:pt idx="331" formatCode="0.000">
                  <c:v>121.879</c:v>
                </c:pt>
                <c:pt idx="332" formatCode="0.000">
                  <c:v>121.875</c:v>
                </c:pt>
                <c:pt idx="333" formatCode="0.000">
                  <c:v>121.872</c:v>
                </c:pt>
                <c:pt idx="334" formatCode="0.000">
                  <c:v>121.869</c:v>
                </c:pt>
                <c:pt idx="335" formatCode="0.000">
                  <c:v>121.866</c:v>
                </c:pt>
                <c:pt idx="336" formatCode="0.000">
                  <c:v>121.86199999999999</c:v>
                </c:pt>
                <c:pt idx="337" formatCode="0.000">
                  <c:v>121.85899999999999</c:v>
                </c:pt>
                <c:pt idx="338" formatCode="0.000">
                  <c:v>121.85599999999999</c:v>
                </c:pt>
                <c:pt idx="339" formatCode="0.000">
                  <c:v>121.85299999999999</c:v>
                </c:pt>
                <c:pt idx="340" formatCode="0.000">
                  <c:v>121.85</c:v>
                </c:pt>
                <c:pt idx="341" formatCode="0.000">
                  <c:v>121.84699999999999</c:v>
                </c:pt>
                <c:pt idx="342" formatCode="0.000">
                  <c:v>121.84399999999999</c:v>
                </c:pt>
                <c:pt idx="343" formatCode="0.000">
                  <c:v>121.84099999999999</c:v>
                </c:pt>
                <c:pt idx="344" formatCode="0.000">
                  <c:v>121.83799999999999</c:v>
                </c:pt>
                <c:pt idx="345" formatCode="0.000">
                  <c:v>121.83499999999999</c:v>
                </c:pt>
                <c:pt idx="346" formatCode="0.000">
                  <c:v>121.83199999999999</c:v>
                </c:pt>
                <c:pt idx="347" formatCode="0.000">
                  <c:v>121.82899999999999</c:v>
                </c:pt>
                <c:pt idx="348" formatCode="0.000">
                  <c:v>121.82599999999999</c:v>
                </c:pt>
                <c:pt idx="349" formatCode="0.000">
                  <c:v>121.82299999999999</c:v>
                </c:pt>
                <c:pt idx="350" formatCode="0.000">
                  <c:v>121.82</c:v>
                </c:pt>
                <c:pt idx="351" formatCode="0.000">
                  <c:v>121.81699999999999</c:v>
                </c:pt>
                <c:pt idx="352" formatCode="0.000">
                  <c:v>121.815</c:v>
                </c:pt>
                <c:pt idx="353" formatCode="0.000">
                  <c:v>121.812</c:v>
                </c:pt>
                <c:pt idx="354" formatCode="0.000">
                  <c:v>121.809</c:v>
                </c:pt>
                <c:pt idx="355" formatCode="0.000">
                  <c:v>121.806</c:v>
                </c:pt>
                <c:pt idx="356" formatCode="0.000">
                  <c:v>121.804</c:v>
                </c:pt>
                <c:pt idx="357" formatCode="0.000">
                  <c:v>121.801</c:v>
                </c:pt>
                <c:pt idx="358" formatCode="0.000">
                  <c:v>121.798</c:v>
                </c:pt>
                <c:pt idx="359" formatCode="0.000">
                  <c:v>121.79600000000001</c:v>
                </c:pt>
                <c:pt idx="360" formatCode="0.000">
                  <c:v>121.79300000000001</c:v>
                </c:pt>
                <c:pt idx="361" formatCode="0.000">
                  <c:v>121.79</c:v>
                </c:pt>
                <c:pt idx="362" formatCode="0.000">
                  <c:v>121.788</c:v>
                </c:pt>
                <c:pt idx="363" formatCode="0.000">
                  <c:v>121.785</c:v>
                </c:pt>
                <c:pt idx="364" formatCode="0.000">
                  <c:v>121.782</c:v>
                </c:pt>
                <c:pt idx="365" formatCode="0.000">
                  <c:v>121.78</c:v>
                </c:pt>
                <c:pt idx="366" formatCode="0.000">
                  <c:v>121.777</c:v>
                </c:pt>
                <c:pt idx="367" formatCode="0.000">
                  <c:v>121.77500000000001</c:v>
                </c:pt>
                <c:pt idx="368" formatCode="0.000">
                  <c:v>121.77200000000001</c:v>
                </c:pt>
                <c:pt idx="369" formatCode="0.000">
                  <c:v>121.77</c:v>
                </c:pt>
                <c:pt idx="370" formatCode="0.000">
                  <c:v>121.767</c:v>
                </c:pt>
                <c:pt idx="371" formatCode="0.000">
                  <c:v>121.765</c:v>
                </c:pt>
                <c:pt idx="372" formatCode="0.000">
                  <c:v>121.76300000000001</c:v>
                </c:pt>
                <c:pt idx="373" formatCode="0.000">
                  <c:v>121.76</c:v>
                </c:pt>
                <c:pt idx="374" formatCode="0.000">
                  <c:v>121.758</c:v>
                </c:pt>
                <c:pt idx="375" formatCode="0.000">
                  <c:v>121.755</c:v>
                </c:pt>
                <c:pt idx="376" formatCode="0.000">
                  <c:v>121.753</c:v>
                </c:pt>
                <c:pt idx="377" formatCode="0.000">
                  <c:v>121.751</c:v>
                </c:pt>
                <c:pt idx="378" formatCode="0.000">
                  <c:v>121.748</c:v>
                </c:pt>
                <c:pt idx="379" formatCode="0.000">
                  <c:v>121.746</c:v>
                </c:pt>
                <c:pt idx="380" formatCode="0.000">
                  <c:v>121.744</c:v>
                </c:pt>
                <c:pt idx="381" formatCode="0.000">
                  <c:v>121.742</c:v>
                </c:pt>
                <c:pt idx="382" formatCode="0.000">
                  <c:v>121.739</c:v>
                </c:pt>
                <c:pt idx="383" formatCode="0.000">
                  <c:v>121.73699999999999</c:v>
                </c:pt>
                <c:pt idx="384" formatCode="0.000">
                  <c:v>121.735</c:v>
                </c:pt>
                <c:pt idx="385" formatCode="0.000">
                  <c:v>121.733</c:v>
                </c:pt>
                <c:pt idx="386" formatCode="0.000">
                  <c:v>121.73099999999999</c:v>
                </c:pt>
                <c:pt idx="387" formatCode="0.000">
                  <c:v>121.729</c:v>
                </c:pt>
                <c:pt idx="388" formatCode="0.000">
                  <c:v>121.726</c:v>
                </c:pt>
                <c:pt idx="389" formatCode="0.000">
                  <c:v>121.724</c:v>
                </c:pt>
                <c:pt idx="390" formatCode="0.000">
                  <c:v>121.72199999999999</c:v>
                </c:pt>
                <c:pt idx="391" formatCode="0.000">
                  <c:v>121.72</c:v>
                </c:pt>
                <c:pt idx="392" formatCode="0.000">
                  <c:v>121.718</c:v>
                </c:pt>
                <c:pt idx="393" formatCode="0.000">
                  <c:v>121.71599999999999</c:v>
                </c:pt>
                <c:pt idx="394" formatCode="0.000">
                  <c:v>121.714</c:v>
                </c:pt>
                <c:pt idx="395" formatCode="0.000">
                  <c:v>121.712</c:v>
                </c:pt>
                <c:pt idx="396" formatCode="0.000">
                  <c:v>121.71</c:v>
                </c:pt>
                <c:pt idx="397" formatCode="0.000">
                  <c:v>121.708</c:v>
                </c:pt>
                <c:pt idx="398" formatCode="0.000">
                  <c:v>121.706</c:v>
                </c:pt>
                <c:pt idx="399" formatCode="0.000">
                  <c:v>121.70399999999999</c:v>
                </c:pt>
                <c:pt idx="400" formatCode="0.000">
                  <c:v>121.702</c:v>
                </c:pt>
                <c:pt idx="401" formatCode="0.000">
                  <c:v>121.7</c:v>
                </c:pt>
                <c:pt idx="402" formatCode="0.000">
                  <c:v>121.69799999999999</c:v>
                </c:pt>
                <c:pt idx="403" formatCode="0.000">
                  <c:v>121.696</c:v>
                </c:pt>
                <c:pt idx="404" formatCode="0.000">
                  <c:v>121.694</c:v>
                </c:pt>
                <c:pt idx="405" formatCode="0.000">
                  <c:v>121.69199999999999</c:v>
                </c:pt>
                <c:pt idx="406" formatCode="0.000">
                  <c:v>121.691</c:v>
                </c:pt>
                <c:pt idx="407" formatCode="0.000">
                  <c:v>121.68899999999999</c:v>
                </c:pt>
                <c:pt idx="408" formatCode="0.000">
                  <c:v>121.687</c:v>
                </c:pt>
                <c:pt idx="409" formatCode="0.000">
                  <c:v>121.685</c:v>
                </c:pt>
                <c:pt idx="410" formatCode="0.000">
                  <c:v>121.68300000000001</c:v>
                </c:pt>
                <c:pt idx="411" formatCode="0.000">
                  <c:v>121.682</c:v>
                </c:pt>
                <c:pt idx="412" formatCode="0.000">
                  <c:v>121.68</c:v>
                </c:pt>
                <c:pt idx="413" formatCode="0.000">
                  <c:v>121.678</c:v>
                </c:pt>
                <c:pt idx="414" formatCode="0.000">
                  <c:v>121.676</c:v>
                </c:pt>
                <c:pt idx="415" formatCode="0.000">
                  <c:v>121.67400000000001</c:v>
                </c:pt>
                <c:pt idx="416" formatCode="0.000">
                  <c:v>121.673</c:v>
                </c:pt>
                <c:pt idx="417" formatCode="0.000">
                  <c:v>121.67100000000001</c:v>
                </c:pt>
                <c:pt idx="418" formatCode="0.000">
                  <c:v>121.669</c:v>
                </c:pt>
                <c:pt idx="419" formatCode="0.000">
                  <c:v>121.66800000000001</c:v>
                </c:pt>
                <c:pt idx="420" formatCode="0.000">
                  <c:v>121.666</c:v>
                </c:pt>
                <c:pt idx="421" formatCode="0.000">
                  <c:v>121.664</c:v>
                </c:pt>
                <c:pt idx="422" formatCode="0.000">
                  <c:v>121.663</c:v>
                </c:pt>
                <c:pt idx="423" formatCode="0.000">
                  <c:v>121.661</c:v>
                </c:pt>
                <c:pt idx="424" formatCode="0.000">
                  <c:v>121.65900000000001</c:v>
                </c:pt>
                <c:pt idx="425" formatCode="0.000">
                  <c:v>121.658</c:v>
                </c:pt>
                <c:pt idx="426" formatCode="0.000">
                  <c:v>121.65600000000001</c:v>
                </c:pt>
                <c:pt idx="427" formatCode="0.000">
                  <c:v>121.655</c:v>
                </c:pt>
                <c:pt idx="428" formatCode="0.000">
                  <c:v>121.65300000000001</c:v>
                </c:pt>
                <c:pt idx="429" formatCode="0.000">
                  <c:v>121.652</c:v>
                </c:pt>
                <c:pt idx="430" formatCode="0.000">
                  <c:v>121.65</c:v>
                </c:pt>
                <c:pt idx="431" formatCode="0.000">
                  <c:v>121.648</c:v>
                </c:pt>
                <c:pt idx="432" formatCode="0.000">
                  <c:v>121.64700000000001</c:v>
                </c:pt>
                <c:pt idx="433" formatCode="0.000">
                  <c:v>121.645</c:v>
                </c:pt>
                <c:pt idx="434" formatCode="0.000">
                  <c:v>121.64400000000001</c:v>
                </c:pt>
                <c:pt idx="435" formatCode="0.000">
                  <c:v>121.642</c:v>
                </c:pt>
                <c:pt idx="436" formatCode="0.000">
                  <c:v>121.64100000000001</c:v>
                </c:pt>
                <c:pt idx="437" formatCode="0.000">
                  <c:v>121.64</c:v>
                </c:pt>
                <c:pt idx="438" formatCode="0.000">
                  <c:v>121.63800000000001</c:v>
                </c:pt>
                <c:pt idx="439" formatCode="0.000">
                  <c:v>121.637</c:v>
                </c:pt>
                <c:pt idx="440" formatCode="0.000">
                  <c:v>121.63500000000001</c:v>
                </c:pt>
                <c:pt idx="441" formatCode="0.000">
                  <c:v>121.634</c:v>
                </c:pt>
                <c:pt idx="442" formatCode="0.000">
                  <c:v>121.63200000000001</c:v>
                </c:pt>
                <c:pt idx="443" formatCode="0.000">
                  <c:v>121.631</c:v>
                </c:pt>
                <c:pt idx="444" formatCode="0.000">
                  <c:v>121.63</c:v>
                </c:pt>
                <c:pt idx="445" formatCode="0.000">
                  <c:v>121.628</c:v>
                </c:pt>
                <c:pt idx="446" formatCode="0.000">
                  <c:v>121.627</c:v>
                </c:pt>
                <c:pt idx="447" formatCode="0.000">
                  <c:v>121.625</c:v>
                </c:pt>
                <c:pt idx="448" formatCode="0.000">
                  <c:v>121.624</c:v>
                </c:pt>
                <c:pt idx="449" formatCode="0.000">
                  <c:v>121.623</c:v>
                </c:pt>
                <c:pt idx="450" formatCode="0.000">
                  <c:v>121.621</c:v>
                </c:pt>
                <c:pt idx="451" formatCode="0.000">
                  <c:v>121.62</c:v>
                </c:pt>
                <c:pt idx="452" formatCode="0.000">
                  <c:v>121.619</c:v>
                </c:pt>
                <c:pt idx="453" formatCode="0.000">
                  <c:v>121.61799999999999</c:v>
                </c:pt>
                <c:pt idx="454" formatCode="0.000">
                  <c:v>121.616</c:v>
                </c:pt>
                <c:pt idx="455" formatCode="0.000">
                  <c:v>121.61499999999999</c:v>
                </c:pt>
                <c:pt idx="456" formatCode="0.000">
                  <c:v>121.614</c:v>
                </c:pt>
                <c:pt idx="457" formatCode="0.000">
                  <c:v>121.61199999999999</c:v>
                </c:pt>
                <c:pt idx="458" formatCode="0.000">
                  <c:v>121.611</c:v>
                </c:pt>
                <c:pt idx="459" formatCode="0.000">
                  <c:v>121.61</c:v>
                </c:pt>
                <c:pt idx="460" formatCode="0.000">
                  <c:v>121.60899999999999</c:v>
                </c:pt>
                <c:pt idx="461" formatCode="0.000">
                  <c:v>121.608</c:v>
                </c:pt>
                <c:pt idx="462" formatCode="0.000">
                  <c:v>121.60599999999999</c:v>
                </c:pt>
                <c:pt idx="463" formatCode="0.000">
                  <c:v>121.605</c:v>
                </c:pt>
                <c:pt idx="464" formatCode="0.000">
                  <c:v>121.604</c:v>
                </c:pt>
                <c:pt idx="465" formatCode="0.000">
                  <c:v>121.60299999999999</c:v>
                </c:pt>
                <c:pt idx="466" formatCode="0.000">
                  <c:v>121.602</c:v>
                </c:pt>
                <c:pt idx="467" formatCode="0.000">
                  <c:v>121.6</c:v>
                </c:pt>
                <c:pt idx="468" formatCode="0.000">
                  <c:v>121.599</c:v>
                </c:pt>
                <c:pt idx="469" formatCode="0.000">
                  <c:v>121.598</c:v>
                </c:pt>
                <c:pt idx="470" formatCode="0.000">
                  <c:v>121.59699999999999</c:v>
                </c:pt>
                <c:pt idx="471" formatCode="0.000">
                  <c:v>121.596</c:v>
                </c:pt>
                <c:pt idx="472" formatCode="0.000">
                  <c:v>121.595</c:v>
                </c:pt>
                <c:pt idx="473" formatCode="0.000">
                  <c:v>121.59399999999999</c:v>
                </c:pt>
                <c:pt idx="474" formatCode="0.000">
                  <c:v>121.593</c:v>
                </c:pt>
                <c:pt idx="475" formatCode="0.000">
                  <c:v>121.59099999999999</c:v>
                </c:pt>
                <c:pt idx="476" formatCode="0.000">
                  <c:v>121.59</c:v>
                </c:pt>
                <c:pt idx="477" formatCode="0.000">
                  <c:v>121.589</c:v>
                </c:pt>
                <c:pt idx="478" formatCode="0.000">
                  <c:v>121.58799999999999</c:v>
                </c:pt>
                <c:pt idx="479" formatCode="0.000">
                  <c:v>121.587</c:v>
                </c:pt>
                <c:pt idx="480" formatCode="0.000">
                  <c:v>121.586</c:v>
                </c:pt>
                <c:pt idx="481" formatCode="0.000">
                  <c:v>121.58499999999999</c:v>
                </c:pt>
                <c:pt idx="482" formatCode="0.000">
                  <c:v>121.584</c:v>
                </c:pt>
                <c:pt idx="483" formatCode="0.000">
                  <c:v>121.583</c:v>
                </c:pt>
                <c:pt idx="484" formatCode="0.000">
                  <c:v>121.58199999999999</c:v>
                </c:pt>
                <c:pt idx="485" formatCode="0.000">
                  <c:v>121.581</c:v>
                </c:pt>
                <c:pt idx="486" formatCode="0.000">
                  <c:v>121.58</c:v>
                </c:pt>
                <c:pt idx="487" formatCode="0.000">
                  <c:v>121.57899999999999</c:v>
                </c:pt>
                <c:pt idx="488" formatCode="0.000">
                  <c:v>121.578</c:v>
                </c:pt>
                <c:pt idx="489" formatCode="0.000">
                  <c:v>121.577</c:v>
                </c:pt>
                <c:pt idx="490" formatCode="0.000">
                  <c:v>121.57599999999999</c:v>
                </c:pt>
                <c:pt idx="491" formatCode="0.000">
                  <c:v>121.575</c:v>
                </c:pt>
                <c:pt idx="492" formatCode="0.000">
                  <c:v>121.574</c:v>
                </c:pt>
                <c:pt idx="493" formatCode="0.000">
                  <c:v>121.57299999999999</c:v>
                </c:pt>
                <c:pt idx="494" formatCode="0.000">
                  <c:v>121.572</c:v>
                </c:pt>
                <c:pt idx="495" formatCode="0.000">
                  <c:v>121.571</c:v>
                </c:pt>
                <c:pt idx="496" formatCode="0.000">
                  <c:v>121.57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B-4B07-9171-701A4698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393215"/>
        <c:axId val="1701673871"/>
      </c:scatterChart>
      <c:valAx>
        <c:axId val="1830393215"/>
        <c:scaling>
          <c:orientation val="minMax"/>
          <c:max val="2540"/>
          <c:min val="19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73871"/>
        <c:crosses val="autoZero"/>
        <c:crossBetween val="midCat"/>
        <c:majorUnit val="50"/>
      </c:valAx>
      <c:valAx>
        <c:axId val="17016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9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8</xdr:row>
      <xdr:rowOff>190499</xdr:rowOff>
    </xdr:from>
    <xdr:to>
      <xdr:col>32</xdr:col>
      <xdr:colOff>600075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840AE-FDB7-4417-8154-AE67CC64F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128"/>
  <sheetViews>
    <sheetView tabSelected="1" topLeftCell="P10" workbookViewId="0">
      <selection activeCell="AC32" sqref="AC32"/>
    </sheetView>
  </sheetViews>
  <sheetFormatPr defaultRowHeight="14.4" x14ac:dyDescent="0.3"/>
  <cols>
    <col min="1" max="1" width="4.6640625" customWidth="1"/>
    <col min="2" max="2" width="8.44140625" bestFit="1" customWidth="1"/>
    <col min="3" max="3" width="12" bestFit="1" customWidth="1"/>
    <col min="4" max="4" width="19.88671875" bestFit="1" customWidth="1"/>
    <col min="5" max="5" width="27.109375" bestFit="1" customWidth="1"/>
    <col min="6" max="6" width="18.33203125" bestFit="1" customWidth="1"/>
    <col min="7" max="7" width="44.109375" bestFit="1" customWidth="1"/>
    <col min="8" max="8" width="4.6640625" customWidth="1"/>
    <col min="9" max="9" width="25.6640625" customWidth="1"/>
    <col min="10" max="10" width="12.6640625" customWidth="1"/>
    <col min="11" max="11" width="21.6640625" customWidth="1"/>
    <col min="12" max="12" width="4.6640625" customWidth="1"/>
    <col min="13" max="13" width="11.33203125" customWidth="1"/>
    <col min="14" max="14" width="12.6640625" customWidth="1"/>
    <col min="15" max="17" width="24.6640625" customWidth="1"/>
    <col min="18" max="18" width="9.109375" customWidth="1"/>
    <col min="20" max="20" width="12.6640625" customWidth="1"/>
    <col min="21" max="21" width="9.6640625" bestFit="1" customWidth="1"/>
  </cols>
  <sheetData>
    <row r="1" spans="1:20" x14ac:dyDescent="0.3">
      <c r="A1" s="10" t="s">
        <v>20</v>
      </c>
    </row>
    <row r="2" spans="1:20" x14ac:dyDescent="0.3">
      <c r="A2" s="5" t="s">
        <v>22</v>
      </c>
    </row>
    <row r="3" spans="1:20" x14ac:dyDescent="0.3">
      <c r="A3" s="5" t="s">
        <v>23</v>
      </c>
      <c r="I3" s="1"/>
      <c r="J3" s="1"/>
    </row>
    <row r="4" spans="1:20" x14ac:dyDescent="0.3">
      <c r="A4" s="5"/>
      <c r="I4" s="1"/>
      <c r="J4" s="1"/>
    </row>
    <row r="5" spans="1:20" x14ac:dyDescent="0.3">
      <c r="I5" s="1"/>
      <c r="J5" s="1"/>
      <c r="S5" t="s">
        <v>59</v>
      </c>
    </row>
    <row r="6" spans="1:20" x14ac:dyDescent="0.3">
      <c r="S6" t="s">
        <v>58</v>
      </c>
    </row>
    <row r="7" spans="1:20" x14ac:dyDescent="0.3">
      <c r="B7" t="s">
        <v>24</v>
      </c>
      <c r="I7" t="s">
        <v>7</v>
      </c>
      <c r="M7" t="s">
        <v>10</v>
      </c>
      <c r="S7">
        <v>-3.9648111049558565E-2</v>
      </c>
    </row>
    <row r="8" spans="1:20" x14ac:dyDescent="0.3">
      <c r="M8" s="7"/>
      <c r="N8" s="7"/>
      <c r="O8" s="8" t="s">
        <v>17</v>
      </c>
      <c r="P8" s="8" t="s">
        <v>18</v>
      </c>
      <c r="Q8" s="8"/>
      <c r="S8" t="s">
        <v>60</v>
      </c>
    </row>
    <row r="9" spans="1:20" x14ac:dyDescent="0.3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s="7" t="s">
        <v>8</v>
      </c>
      <c r="J9" s="8" t="s">
        <v>21</v>
      </c>
      <c r="K9" s="7" t="s">
        <v>9</v>
      </c>
      <c r="M9" s="9" t="s">
        <v>15</v>
      </c>
      <c r="N9" s="8" t="s">
        <v>16</v>
      </c>
      <c r="O9" s="7" t="s">
        <v>9</v>
      </c>
      <c r="P9" s="7" t="s">
        <v>9</v>
      </c>
      <c r="Q9" s="7"/>
    </row>
    <row r="10" spans="1:20" x14ac:dyDescent="0.3">
      <c r="B10" t="s">
        <v>25</v>
      </c>
      <c r="C10" t="s">
        <v>26</v>
      </c>
      <c r="D10" s="11">
        <v>18857</v>
      </c>
      <c r="E10" s="12">
        <v>122.721</v>
      </c>
      <c r="I10">
        <f t="shared" ref="I10" si="0">YEARFRAC(DATEVALUE("1/1/"&amp;TEXT(YEAR(VALUE(D10)),0)),VALUE(D10))+YEAR(VALUE(D10))</f>
        <v>1951.6277777777777</v>
      </c>
      <c r="J10">
        <f>INT(I10)</f>
        <v>1951</v>
      </c>
      <c r="K10">
        <f>VALUE(E10)</f>
        <v>122.721</v>
      </c>
      <c r="M10" s="4">
        <v>37803</v>
      </c>
      <c r="N10" s="6">
        <f>YEAR(M10)+0.5</f>
        <v>2003.5</v>
      </c>
      <c r="O10">
        <f t="shared" ref="O10:O30" ca="1" si="1">AVERAGEIF($J$10:$K$536,INT(N10),$K$10:$K$536)</f>
        <v>127.09699999999999</v>
      </c>
      <c r="S10" t="s">
        <v>11</v>
      </c>
      <c r="T10" s="2">
        <v>126.97499999999999</v>
      </c>
    </row>
    <row r="11" spans="1:20" x14ac:dyDescent="0.3">
      <c r="B11" t="s">
        <v>25</v>
      </c>
      <c r="C11" t="s">
        <v>26</v>
      </c>
      <c r="D11" s="11">
        <v>18888</v>
      </c>
      <c r="E11" s="12">
        <v>122.754</v>
      </c>
      <c r="I11">
        <f t="shared" ref="I11:I74" si="2">YEARFRAC(DATEVALUE("1/1/"&amp;TEXT(YEAR(VALUE(D11)),0)),VALUE(D11))+YEAR(VALUE(D11))</f>
        <v>1951.7111111111112</v>
      </c>
      <c r="J11">
        <f t="shared" ref="J11:J74" si="3">INT(I11)</f>
        <v>1951</v>
      </c>
      <c r="K11">
        <f t="shared" ref="K11:K74" si="4">VALUE(E11)</f>
        <v>122.754</v>
      </c>
      <c r="M11" s="1">
        <f>EOMONTH(M10,11)+1</f>
        <v>38169</v>
      </c>
      <c r="N11" s="6">
        <f t="shared" ref="N11:N74" si="5">YEAR(M11)+0.5</f>
        <v>2004.5</v>
      </c>
      <c r="O11">
        <f t="shared" ca="1" si="1"/>
        <v>126.94450000000001</v>
      </c>
      <c r="P11">
        <f t="shared" ref="P11:P24" si="6">$T$11+EXP(-$T$12*(N11-$N$10))*($T$10-$T$11)</f>
        <v>126.9326208690422</v>
      </c>
      <c r="Q11">
        <f ca="1">O11-P11</f>
        <v>1.187913095780857E-2</v>
      </c>
      <c r="S11" t="s">
        <v>12</v>
      </c>
      <c r="T11">
        <v>121.45</v>
      </c>
    </row>
    <row r="12" spans="1:20" x14ac:dyDescent="0.3">
      <c r="B12" t="s">
        <v>25</v>
      </c>
      <c r="C12" t="s">
        <v>26</v>
      </c>
      <c r="D12" s="11">
        <v>18920</v>
      </c>
      <c r="E12" s="12">
        <v>122.818</v>
      </c>
      <c r="I12">
        <f t="shared" si="2"/>
        <v>1951.8</v>
      </c>
      <c r="J12">
        <f t="shared" si="3"/>
        <v>1951</v>
      </c>
      <c r="K12">
        <f t="shared" si="4"/>
        <v>122.818</v>
      </c>
      <c r="M12" s="1">
        <f>EOMONTH(M11,11)+1</f>
        <v>38534</v>
      </c>
      <c r="N12" s="6">
        <f t="shared" si="5"/>
        <v>2005.5</v>
      </c>
      <c r="O12">
        <f t="shared" ca="1" si="1"/>
        <v>126.96549999999999</v>
      </c>
      <c r="P12">
        <f t="shared" si="6"/>
        <v>126.89056680428182</v>
      </c>
      <c r="Q12">
        <f t="shared" ref="Q12:Q30" ca="1" si="7">O12-P12</f>
        <v>7.4933195718173806E-2</v>
      </c>
      <c r="S12" s="3" t="s">
        <v>13</v>
      </c>
      <c r="T12">
        <v>7.7000000000000002E-3</v>
      </c>
    </row>
    <row r="13" spans="1:20" x14ac:dyDescent="0.3">
      <c r="B13" t="s">
        <v>25</v>
      </c>
      <c r="C13" t="s">
        <v>26</v>
      </c>
      <c r="D13" s="11">
        <v>18948</v>
      </c>
      <c r="E13" s="12">
        <v>122.62</v>
      </c>
      <c r="I13">
        <f t="shared" si="2"/>
        <v>1951.875</v>
      </c>
      <c r="J13">
        <f t="shared" si="3"/>
        <v>1951</v>
      </c>
      <c r="K13">
        <f t="shared" si="4"/>
        <v>122.62</v>
      </c>
      <c r="M13" s="1">
        <f>EOMONTH(M12,11)+1</f>
        <v>38899</v>
      </c>
      <c r="N13" s="6">
        <f t="shared" si="5"/>
        <v>2006.5</v>
      </c>
      <c r="O13">
        <f t="shared" ca="1" si="1"/>
        <v>126.93549999999999</v>
      </c>
      <c r="P13">
        <f t="shared" si="6"/>
        <v>126.84883531232104</v>
      </c>
      <c r="Q13">
        <f t="shared" ca="1" si="7"/>
        <v>8.6664687678947416E-2</v>
      </c>
      <c r="S13" s="3" t="s">
        <v>14</v>
      </c>
      <c r="T13">
        <f ca="1">SUMSQ(Q11:Q30)</f>
        <v>6.1097818539073374E-2</v>
      </c>
    </row>
    <row r="14" spans="1:20" x14ac:dyDescent="0.3">
      <c r="B14" t="s">
        <v>25</v>
      </c>
      <c r="C14" t="s">
        <v>26</v>
      </c>
      <c r="D14" s="11">
        <v>19005</v>
      </c>
      <c r="E14" s="12">
        <v>122.699</v>
      </c>
      <c r="I14">
        <f t="shared" si="2"/>
        <v>1952.0305555555556</v>
      </c>
      <c r="J14">
        <f t="shared" si="3"/>
        <v>1952</v>
      </c>
      <c r="K14">
        <f t="shared" si="4"/>
        <v>122.699</v>
      </c>
      <c r="M14" s="1">
        <f>EOMONTH(M13,11)+1</f>
        <v>39264</v>
      </c>
      <c r="N14" s="6">
        <f t="shared" si="5"/>
        <v>2007.5</v>
      </c>
      <c r="O14">
        <f t="shared" ca="1" si="1"/>
        <v>126.87633333333332</v>
      </c>
      <c r="P14">
        <f t="shared" si="6"/>
        <v>126.80742391888748</v>
      </c>
      <c r="Q14">
        <f t="shared" ca="1" si="7"/>
        <v>6.8909414445840866E-2</v>
      </c>
    </row>
    <row r="15" spans="1:20" x14ac:dyDescent="0.3">
      <c r="B15" t="s">
        <v>25</v>
      </c>
      <c r="C15" t="s">
        <v>26</v>
      </c>
      <c r="D15" s="11">
        <v>19074</v>
      </c>
      <c r="E15" s="12">
        <v>122.651</v>
      </c>
      <c r="I15">
        <f t="shared" si="2"/>
        <v>1952.2222222222222</v>
      </c>
      <c r="J15">
        <f t="shared" si="3"/>
        <v>1952</v>
      </c>
      <c r="K15">
        <f t="shared" si="4"/>
        <v>122.651</v>
      </c>
      <c r="M15" s="1">
        <f t="shared" ref="M15:M24" si="8">EOMONTH(M14,11)+1</f>
        <v>39630</v>
      </c>
      <c r="N15" s="6">
        <f t="shared" si="5"/>
        <v>2008.5</v>
      </c>
      <c r="O15">
        <f t="shared" ca="1" si="1"/>
        <v>126.80199999999998</v>
      </c>
      <c r="P15">
        <f t="shared" si="6"/>
        <v>126.76633016868749</v>
      </c>
      <c r="Q15">
        <f t="shared" ca="1" si="7"/>
        <v>3.5669831312489464E-2</v>
      </c>
      <c r="S15" s="5" t="s">
        <v>57</v>
      </c>
    </row>
    <row r="16" spans="1:20" x14ac:dyDescent="0.3">
      <c r="B16" t="s">
        <v>25</v>
      </c>
      <c r="C16" t="s">
        <v>26</v>
      </c>
      <c r="D16" s="11">
        <v>19076</v>
      </c>
      <c r="E16" s="12">
        <v>122.803</v>
      </c>
      <c r="I16">
        <f t="shared" si="2"/>
        <v>1952.2277777777779</v>
      </c>
      <c r="J16">
        <f t="shared" si="3"/>
        <v>1952</v>
      </c>
      <c r="K16">
        <f t="shared" si="4"/>
        <v>122.803</v>
      </c>
      <c r="M16" s="1">
        <f t="shared" si="8"/>
        <v>39995</v>
      </c>
      <c r="N16" s="6">
        <f t="shared" si="5"/>
        <v>2009.5</v>
      </c>
      <c r="O16">
        <f t="shared" ca="1" si="1"/>
        <v>126.70400000000001</v>
      </c>
      <c r="P16">
        <f t="shared" si="6"/>
        <v>126.72555162526058</v>
      </c>
      <c r="Q16">
        <f t="shared" ca="1" si="7"/>
        <v>-2.1551625260570972E-2</v>
      </c>
    </row>
    <row r="17" spans="2:20" x14ac:dyDescent="0.3">
      <c r="B17" t="s">
        <v>25</v>
      </c>
      <c r="C17" t="s">
        <v>26</v>
      </c>
      <c r="D17" s="11">
        <v>19105</v>
      </c>
      <c r="E17" s="12">
        <v>122.788</v>
      </c>
      <c r="I17">
        <f t="shared" si="2"/>
        <v>1952.3055555555557</v>
      </c>
      <c r="J17">
        <f t="shared" si="3"/>
        <v>1952</v>
      </c>
      <c r="K17">
        <f t="shared" si="4"/>
        <v>122.788</v>
      </c>
      <c r="M17" s="1">
        <f t="shared" si="8"/>
        <v>40360</v>
      </c>
      <c r="N17" s="6">
        <f t="shared" si="5"/>
        <v>2010.5</v>
      </c>
      <c r="O17">
        <f t="shared" ca="1" si="1"/>
        <v>126.73625000000001</v>
      </c>
      <c r="P17">
        <f t="shared" si="6"/>
        <v>126.68508587083495</v>
      </c>
      <c r="Q17">
        <f t="shared" ca="1" si="7"/>
        <v>5.116412916505908E-2</v>
      </c>
    </row>
    <row r="18" spans="2:20" x14ac:dyDescent="0.3">
      <c r="B18" t="s">
        <v>25</v>
      </c>
      <c r="C18" t="s">
        <v>26</v>
      </c>
      <c r="D18" s="11">
        <v>19135</v>
      </c>
      <c r="E18" s="12">
        <v>122.751</v>
      </c>
      <c r="I18">
        <f t="shared" si="2"/>
        <v>1952.3888888888889</v>
      </c>
      <c r="J18">
        <f t="shared" si="3"/>
        <v>1952</v>
      </c>
      <c r="K18">
        <f t="shared" si="4"/>
        <v>122.751</v>
      </c>
      <c r="M18" s="1">
        <f t="shared" si="8"/>
        <v>40725</v>
      </c>
      <c r="N18" s="6">
        <f t="shared" si="5"/>
        <v>2011.5</v>
      </c>
      <c r="O18">
        <f t="shared" ca="1" si="1"/>
        <v>126.703</v>
      </c>
      <c r="P18">
        <f t="shared" si="6"/>
        <v>126.6449305061842</v>
      </c>
      <c r="Q18">
        <f t="shared" ca="1" si="7"/>
        <v>5.8069493815807505E-2</v>
      </c>
    </row>
    <row r="19" spans="2:20" x14ac:dyDescent="0.3">
      <c r="B19" t="s">
        <v>25</v>
      </c>
      <c r="C19" t="s">
        <v>26</v>
      </c>
      <c r="D19" s="11">
        <v>19197</v>
      </c>
      <c r="E19" s="12">
        <v>122.812</v>
      </c>
      <c r="I19">
        <f t="shared" si="2"/>
        <v>1952.5583333333334</v>
      </c>
      <c r="J19">
        <f t="shared" si="3"/>
        <v>1952</v>
      </c>
      <c r="K19">
        <f t="shared" si="4"/>
        <v>122.812</v>
      </c>
      <c r="M19" s="1">
        <f t="shared" si="8"/>
        <v>41091</v>
      </c>
      <c r="N19" s="6">
        <f t="shared" si="5"/>
        <v>2012.5</v>
      </c>
      <c r="O19">
        <f t="shared" ca="1" si="1"/>
        <v>126.63200000000001</v>
      </c>
      <c r="P19">
        <f t="shared" si="6"/>
        <v>126.60508315048497</v>
      </c>
      <c r="Q19">
        <f t="shared" ca="1" si="7"/>
        <v>2.6916849515032482E-2</v>
      </c>
    </row>
    <row r="20" spans="2:20" x14ac:dyDescent="0.3">
      <c r="B20" t="s">
        <v>25</v>
      </c>
      <c r="C20" t="s">
        <v>26</v>
      </c>
      <c r="D20" s="11">
        <v>19233</v>
      </c>
      <c r="E20" s="12">
        <v>122.782</v>
      </c>
      <c r="I20">
        <f t="shared" si="2"/>
        <v>1952.6555555555556</v>
      </c>
      <c r="J20">
        <f t="shared" si="3"/>
        <v>1952</v>
      </c>
      <c r="K20">
        <f t="shared" si="4"/>
        <v>122.782</v>
      </c>
      <c r="M20" s="1">
        <f t="shared" si="8"/>
        <v>41456</v>
      </c>
      <c r="N20" s="6">
        <f t="shared" si="5"/>
        <v>2013.5</v>
      </c>
      <c r="O20">
        <f t="shared" ca="1" si="1"/>
        <v>126.614</v>
      </c>
      <c r="P20">
        <f t="shared" si="6"/>
        <v>126.56554144117588</v>
      </c>
      <c r="Q20">
        <f t="shared" ca="1" si="7"/>
        <v>4.8458558824123088E-2</v>
      </c>
    </row>
    <row r="21" spans="2:20" x14ac:dyDescent="0.3">
      <c r="B21" t="s">
        <v>25</v>
      </c>
      <c r="C21" t="s">
        <v>26</v>
      </c>
      <c r="D21" s="11">
        <v>19259</v>
      </c>
      <c r="E21" s="12">
        <v>122.806</v>
      </c>
      <c r="I21">
        <f t="shared" si="2"/>
        <v>1952.7249999999999</v>
      </c>
      <c r="J21">
        <f t="shared" si="3"/>
        <v>1952</v>
      </c>
      <c r="K21">
        <f t="shared" si="4"/>
        <v>122.806</v>
      </c>
      <c r="M21" s="1">
        <f t="shared" si="8"/>
        <v>41821</v>
      </c>
      <c r="N21" s="6">
        <f t="shared" si="5"/>
        <v>2014.5</v>
      </c>
      <c r="O21">
        <f t="shared" ca="1" si="1"/>
        <v>126.593</v>
      </c>
      <c r="P21">
        <f t="shared" si="6"/>
        <v>126.5263030338174</v>
      </c>
      <c r="Q21">
        <f t="shared" ca="1" si="7"/>
        <v>6.6696966182604456E-2</v>
      </c>
    </row>
    <row r="22" spans="2:20" x14ac:dyDescent="0.3">
      <c r="B22" t="s">
        <v>25</v>
      </c>
      <c r="C22" t="s">
        <v>26</v>
      </c>
      <c r="D22" s="11">
        <v>19294</v>
      </c>
      <c r="E22" s="12">
        <v>122.50700000000001</v>
      </c>
      <c r="I22">
        <f t="shared" si="2"/>
        <v>1952.8222222222223</v>
      </c>
      <c r="J22">
        <f t="shared" si="3"/>
        <v>1952</v>
      </c>
      <c r="K22">
        <f t="shared" si="4"/>
        <v>122.50700000000001</v>
      </c>
      <c r="M22" s="1">
        <f t="shared" si="8"/>
        <v>42186</v>
      </c>
      <c r="N22" s="6">
        <f t="shared" si="5"/>
        <v>2015.5</v>
      </c>
      <c r="O22">
        <f t="shared" ca="1" si="1"/>
        <v>126.6</v>
      </c>
      <c r="P22">
        <f t="shared" si="6"/>
        <v>126.48736560195286</v>
      </c>
      <c r="Q22">
        <f t="shared" ca="1" si="7"/>
        <v>0.11263439804713471</v>
      </c>
    </row>
    <row r="23" spans="2:20" x14ac:dyDescent="0.3">
      <c r="B23" t="s">
        <v>25</v>
      </c>
      <c r="C23" t="s">
        <v>26</v>
      </c>
      <c r="D23" s="11">
        <v>19319</v>
      </c>
      <c r="E23" s="12">
        <v>122.64400000000001</v>
      </c>
      <c r="I23">
        <f t="shared" si="2"/>
        <v>1952.8888888888889</v>
      </c>
      <c r="J23">
        <f t="shared" si="3"/>
        <v>1952</v>
      </c>
      <c r="K23">
        <f t="shared" si="4"/>
        <v>122.64400000000001</v>
      </c>
      <c r="M23" s="1">
        <f t="shared" si="8"/>
        <v>42552</v>
      </c>
      <c r="N23" s="6">
        <f t="shared" si="5"/>
        <v>2016.5</v>
      </c>
      <c r="O23">
        <f t="shared" ca="1" si="1"/>
        <v>126.4665</v>
      </c>
      <c r="P23">
        <f t="shared" si="6"/>
        <v>126.44872683697051</v>
      </c>
      <c r="Q23">
        <f t="shared" ca="1" si="7"/>
        <v>1.7773163029488614E-2</v>
      </c>
    </row>
    <row r="24" spans="2:20" x14ac:dyDescent="0.3">
      <c r="B24" t="s">
        <v>25</v>
      </c>
      <c r="C24" t="s">
        <v>26</v>
      </c>
      <c r="D24" s="11">
        <v>19382</v>
      </c>
      <c r="E24" s="12">
        <v>122.858</v>
      </c>
      <c r="I24">
        <f t="shared" si="2"/>
        <v>1953.0611111111111</v>
      </c>
      <c r="J24">
        <f t="shared" si="3"/>
        <v>1953</v>
      </c>
      <c r="K24">
        <f t="shared" si="4"/>
        <v>122.858</v>
      </c>
      <c r="M24" s="1">
        <f t="shared" si="8"/>
        <v>42917</v>
      </c>
      <c r="N24" s="6">
        <f t="shared" si="5"/>
        <v>2017.5</v>
      </c>
      <c r="O24">
        <f t="shared" ca="1" si="1"/>
        <v>126.489</v>
      </c>
      <c r="P24">
        <f t="shared" si="6"/>
        <v>126.41038444796666</v>
      </c>
      <c r="Q24">
        <f t="shared" ca="1" si="7"/>
        <v>7.8615552033340919E-2</v>
      </c>
    </row>
    <row r="25" spans="2:20" x14ac:dyDescent="0.3">
      <c r="B25" t="s">
        <v>25</v>
      </c>
      <c r="C25" t="s">
        <v>26</v>
      </c>
      <c r="D25" s="11">
        <v>19416</v>
      </c>
      <c r="E25" s="12">
        <v>122.867</v>
      </c>
      <c r="I25">
        <f t="shared" si="2"/>
        <v>1953.1527777777778</v>
      </c>
      <c r="J25">
        <f t="shared" si="3"/>
        <v>1953</v>
      </c>
      <c r="K25">
        <f t="shared" si="4"/>
        <v>122.867</v>
      </c>
      <c r="M25" s="1">
        <f>EOMONTH(M24,11)+1</f>
        <v>43282</v>
      </c>
      <c r="N25" s="6">
        <f t="shared" si="5"/>
        <v>2018.5</v>
      </c>
      <c r="O25">
        <f t="shared" ca="1" si="1"/>
        <v>126.4545</v>
      </c>
      <c r="P25">
        <f t="shared" ref="P25:P30" si="9">$T$11+EXP(-$T$12*(N25-$N$10))*($T$10-$T$11)</f>
        <v>126.37233616160985</v>
      </c>
      <c r="Q25">
        <f t="shared" ca="1" si="7"/>
        <v>8.2163838390144406E-2</v>
      </c>
    </row>
    <row r="26" spans="2:20" x14ac:dyDescent="0.3">
      <c r="B26" t="s">
        <v>25</v>
      </c>
      <c r="C26" t="s">
        <v>26</v>
      </c>
      <c r="D26" s="11">
        <v>19437</v>
      </c>
      <c r="E26" s="12">
        <v>122.928</v>
      </c>
      <c r="I26">
        <f t="shared" si="2"/>
        <v>1953.2166666666667</v>
      </c>
      <c r="J26">
        <f t="shared" si="3"/>
        <v>1953</v>
      </c>
      <c r="K26">
        <f t="shared" si="4"/>
        <v>122.928</v>
      </c>
      <c r="M26" s="1">
        <f>EOMONTH(M25,11)+1</f>
        <v>43647</v>
      </c>
      <c r="N26" s="6">
        <f t="shared" si="5"/>
        <v>2019.5</v>
      </c>
      <c r="O26" s="17" t="s">
        <v>56</v>
      </c>
      <c r="P26">
        <f t="shared" si="9"/>
        <v>126.33457972200603</v>
      </c>
    </row>
    <row r="27" spans="2:20" x14ac:dyDescent="0.3">
      <c r="B27" t="s">
        <v>25</v>
      </c>
      <c r="C27" t="s">
        <v>26</v>
      </c>
      <c r="D27" s="11">
        <v>19464</v>
      </c>
      <c r="E27" s="12">
        <v>122.827</v>
      </c>
      <c r="I27">
        <f t="shared" si="2"/>
        <v>1953.2888888888888</v>
      </c>
      <c r="J27">
        <f t="shared" si="3"/>
        <v>1953</v>
      </c>
      <c r="K27">
        <f t="shared" si="4"/>
        <v>122.827</v>
      </c>
      <c r="M27" s="1">
        <f t="shared" ref="M27:M90" si="10">EOMONTH(M26,11)+1</f>
        <v>44013</v>
      </c>
      <c r="N27" s="6">
        <f t="shared" si="5"/>
        <v>2020.5</v>
      </c>
      <c r="O27" s="17" t="s">
        <v>56</v>
      </c>
      <c r="P27">
        <f t="shared" si="9"/>
        <v>126.29711289056482</v>
      </c>
    </row>
    <row r="28" spans="2:20" x14ac:dyDescent="0.3">
      <c r="B28" t="s">
        <v>25</v>
      </c>
      <c r="C28" t="s">
        <v>26</v>
      </c>
      <c r="D28" s="11">
        <v>19507</v>
      </c>
      <c r="E28" s="12">
        <v>122.919</v>
      </c>
      <c r="I28">
        <f t="shared" si="2"/>
        <v>1953.4083333333333</v>
      </c>
      <c r="J28">
        <f t="shared" si="3"/>
        <v>1953</v>
      </c>
      <c r="K28">
        <f t="shared" si="4"/>
        <v>122.919</v>
      </c>
      <c r="M28" s="1">
        <f t="shared" si="10"/>
        <v>44378</v>
      </c>
      <c r="N28" s="6">
        <f t="shared" si="5"/>
        <v>2021.5</v>
      </c>
      <c r="O28">
        <f t="shared" ca="1" si="1"/>
        <v>126.2895</v>
      </c>
      <c r="P28">
        <f t="shared" si="9"/>
        <v>126.25993344586681</v>
      </c>
      <c r="Q28">
        <f t="shared" ca="1" si="7"/>
        <v>2.9566554133197087E-2</v>
      </c>
    </row>
    <row r="29" spans="2:20" x14ac:dyDescent="0.3">
      <c r="B29" t="s">
        <v>25</v>
      </c>
      <c r="C29" t="s">
        <v>26</v>
      </c>
      <c r="D29" s="11">
        <v>19527</v>
      </c>
      <c r="E29" s="12">
        <v>122.89700000000001</v>
      </c>
      <c r="I29">
        <f t="shared" si="2"/>
        <v>1953.4611111111112</v>
      </c>
      <c r="J29">
        <f t="shared" si="3"/>
        <v>1953</v>
      </c>
      <c r="K29">
        <f t="shared" si="4"/>
        <v>122.89700000000001</v>
      </c>
      <c r="M29" s="1">
        <f t="shared" si="10"/>
        <v>44743</v>
      </c>
      <c r="N29" s="6">
        <f t="shared" si="5"/>
        <v>2022.5</v>
      </c>
      <c r="O29">
        <f t="shared" ca="1" si="1"/>
        <v>126.191</v>
      </c>
      <c r="P29">
        <f t="shared" si="9"/>
        <v>126.22303918353184</v>
      </c>
      <c r="Q29">
        <f t="shared" ca="1" si="7"/>
        <v>-3.2039183531836102E-2</v>
      </c>
    </row>
    <row r="30" spans="2:20" x14ac:dyDescent="0.3">
      <c r="B30" t="s">
        <v>25</v>
      </c>
      <c r="C30" t="s">
        <v>26</v>
      </c>
      <c r="D30" s="11">
        <v>19588</v>
      </c>
      <c r="E30" s="12">
        <v>122.864</v>
      </c>
      <c r="I30">
        <f t="shared" si="2"/>
        <v>1953.6277777777777</v>
      </c>
      <c r="J30">
        <f t="shared" si="3"/>
        <v>1953</v>
      </c>
      <c r="K30">
        <f t="shared" si="4"/>
        <v>122.864</v>
      </c>
      <c r="M30" s="1">
        <f t="shared" si="10"/>
        <v>45108</v>
      </c>
      <c r="N30" s="6">
        <f t="shared" si="5"/>
        <v>2023.5</v>
      </c>
      <c r="O30">
        <f t="shared" ca="1" si="1"/>
        <v>126.18600000000001</v>
      </c>
      <c r="P30">
        <f t="shared" si="9"/>
        <v>126.18642791608829</v>
      </c>
      <c r="Q30">
        <f t="shared" ca="1" si="7"/>
        <v>-4.2791608828451899E-4</v>
      </c>
      <c r="T30" s="5" t="s">
        <v>54</v>
      </c>
    </row>
    <row r="31" spans="2:20" x14ac:dyDescent="0.3">
      <c r="B31" t="s">
        <v>25</v>
      </c>
      <c r="C31" t="s">
        <v>26</v>
      </c>
      <c r="D31" s="11">
        <v>19625</v>
      </c>
      <c r="E31" s="12">
        <v>122.867</v>
      </c>
      <c r="I31">
        <f t="shared" si="2"/>
        <v>1953.7277777777779</v>
      </c>
      <c r="J31">
        <f t="shared" si="3"/>
        <v>1953</v>
      </c>
      <c r="K31">
        <f t="shared" si="4"/>
        <v>122.867</v>
      </c>
      <c r="M31" s="1">
        <f t="shared" si="10"/>
        <v>45474</v>
      </c>
      <c r="N31" s="6">
        <f t="shared" si="5"/>
        <v>2024.5</v>
      </c>
      <c r="P31" s="2">
        <f>ROUND($T$11+EXP(-$T$12*(N31-$N$10))*($T$10-$T$11),3)</f>
        <v>126.15</v>
      </c>
    </row>
    <row r="32" spans="2:20" x14ac:dyDescent="0.3">
      <c r="B32" t="s">
        <v>25</v>
      </c>
      <c r="C32" t="s">
        <v>26</v>
      </c>
      <c r="D32" s="11">
        <v>19654</v>
      </c>
      <c r="E32" s="12">
        <v>122.88800000000001</v>
      </c>
      <c r="I32">
        <f t="shared" si="2"/>
        <v>1953.8083333333334</v>
      </c>
      <c r="J32">
        <f t="shared" si="3"/>
        <v>1953</v>
      </c>
      <c r="K32">
        <f t="shared" si="4"/>
        <v>122.88800000000001</v>
      </c>
      <c r="M32" s="1">
        <f t="shared" si="10"/>
        <v>45839</v>
      </c>
      <c r="N32" s="6">
        <f t="shared" si="5"/>
        <v>2025.5</v>
      </c>
      <c r="P32" s="2">
        <f>ROUND($T$11+EXP(-$T$12*(N32-$N$10))*($T$10-$T$11),3)</f>
        <v>126.114</v>
      </c>
      <c r="T32" t="s">
        <v>29</v>
      </c>
    </row>
    <row r="33" spans="2:28" ht="15" thickBot="1" x14ac:dyDescent="0.35">
      <c r="B33" t="s">
        <v>25</v>
      </c>
      <c r="C33" t="s">
        <v>26</v>
      </c>
      <c r="D33" s="11">
        <v>19710</v>
      </c>
      <c r="E33" s="12">
        <v>122.964</v>
      </c>
      <c r="I33">
        <f t="shared" si="2"/>
        <v>1953.9611111111112</v>
      </c>
      <c r="J33">
        <f t="shared" si="3"/>
        <v>1953</v>
      </c>
      <c r="K33">
        <f t="shared" si="4"/>
        <v>122.964</v>
      </c>
      <c r="M33" s="1">
        <f t="shared" si="10"/>
        <v>46204</v>
      </c>
      <c r="N33" s="6">
        <f t="shared" si="5"/>
        <v>2026.5</v>
      </c>
      <c r="P33" s="2">
        <f>ROUND($T$11+EXP(-$T$12*(N33-$N$10))*($T$10-$T$11),3)</f>
        <v>126.078</v>
      </c>
    </row>
    <row r="34" spans="2:28" x14ac:dyDescent="0.3">
      <c r="B34" t="s">
        <v>25</v>
      </c>
      <c r="C34" t="s">
        <v>26</v>
      </c>
      <c r="D34" s="11">
        <v>19749</v>
      </c>
      <c r="E34" s="12">
        <v>122.943</v>
      </c>
      <c r="I34">
        <f t="shared" si="2"/>
        <v>1954.0666666666666</v>
      </c>
      <c r="J34">
        <f t="shared" si="3"/>
        <v>1954</v>
      </c>
      <c r="K34">
        <f t="shared" si="4"/>
        <v>122.943</v>
      </c>
      <c r="M34" s="1">
        <f t="shared" si="10"/>
        <v>46569</v>
      </c>
      <c r="N34" s="6">
        <f t="shared" si="5"/>
        <v>2027.5</v>
      </c>
      <c r="P34" s="2">
        <f t="shared" ref="P34:P97" si="11">ROUND($T$11+EXP(-$T$12*(N34-$N$10))*($T$10-$T$11),3)</f>
        <v>126.04300000000001</v>
      </c>
      <c r="T34" s="15" t="s">
        <v>30</v>
      </c>
      <c r="U34" s="15"/>
    </row>
    <row r="35" spans="2:28" x14ac:dyDescent="0.3">
      <c r="B35" t="s">
        <v>25</v>
      </c>
      <c r="C35" t="s">
        <v>26</v>
      </c>
      <c r="D35" s="11">
        <v>19780</v>
      </c>
      <c r="E35" s="12">
        <v>123.035</v>
      </c>
      <c r="I35">
        <f t="shared" si="2"/>
        <v>1954.15</v>
      </c>
      <c r="J35">
        <f t="shared" si="3"/>
        <v>1954</v>
      </c>
      <c r="K35">
        <f t="shared" si="4"/>
        <v>123.035</v>
      </c>
      <c r="M35" s="1">
        <f t="shared" si="10"/>
        <v>46935</v>
      </c>
      <c r="N35" s="6">
        <f t="shared" si="5"/>
        <v>2028.5</v>
      </c>
      <c r="P35" s="2">
        <f t="shared" si="11"/>
        <v>126.008</v>
      </c>
      <c r="T35" t="s">
        <v>31</v>
      </c>
      <c r="U35">
        <v>0.99388439470471179</v>
      </c>
    </row>
    <row r="36" spans="2:28" x14ac:dyDescent="0.3">
      <c r="B36" t="s">
        <v>25</v>
      </c>
      <c r="C36" t="s">
        <v>26</v>
      </c>
      <c r="D36" s="11">
        <v>19812</v>
      </c>
      <c r="E36" s="12">
        <v>122.98</v>
      </c>
      <c r="I36">
        <f t="shared" si="2"/>
        <v>1954.2444444444445</v>
      </c>
      <c r="J36">
        <f t="shared" si="3"/>
        <v>1954</v>
      </c>
      <c r="K36">
        <f t="shared" si="4"/>
        <v>122.98</v>
      </c>
      <c r="M36" s="1">
        <f t="shared" si="10"/>
        <v>47300</v>
      </c>
      <c r="N36" s="6">
        <f t="shared" si="5"/>
        <v>2029.5</v>
      </c>
      <c r="P36" s="2">
        <f t="shared" si="11"/>
        <v>125.973</v>
      </c>
      <c r="T36" t="s">
        <v>32</v>
      </c>
      <c r="U36">
        <v>0.98780619003755132</v>
      </c>
    </row>
    <row r="37" spans="2:28" x14ac:dyDescent="0.3">
      <c r="B37" t="s">
        <v>25</v>
      </c>
      <c r="C37" t="s">
        <v>26</v>
      </c>
      <c r="D37" s="11">
        <v>19833</v>
      </c>
      <c r="E37" s="12">
        <v>122.998</v>
      </c>
      <c r="I37">
        <f t="shared" si="2"/>
        <v>1954.3</v>
      </c>
      <c r="J37">
        <f t="shared" si="3"/>
        <v>1954</v>
      </c>
      <c r="K37">
        <f t="shared" si="4"/>
        <v>122.998</v>
      </c>
      <c r="M37" s="1">
        <f t="shared" si="10"/>
        <v>47665</v>
      </c>
      <c r="N37" s="6">
        <f t="shared" si="5"/>
        <v>2030.5</v>
      </c>
      <c r="P37" s="2">
        <f t="shared" si="11"/>
        <v>125.938</v>
      </c>
      <c r="T37" t="s">
        <v>33</v>
      </c>
      <c r="U37">
        <v>0.98767646865497205</v>
      </c>
    </row>
    <row r="38" spans="2:28" x14ac:dyDescent="0.3">
      <c r="B38" t="s">
        <v>25</v>
      </c>
      <c r="C38" t="s">
        <v>26</v>
      </c>
      <c r="D38" s="11">
        <v>19872</v>
      </c>
      <c r="E38" s="12">
        <v>123.041</v>
      </c>
      <c r="I38">
        <f t="shared" si="2"/>
        <v>1954.4083333333333</v>
      </c>
      <c r="J38">
        <f t="shared" si="3"/>
        <v>1954</v>
      </c>
      <c r="K38">
        <f t="shared" si="4"/>
        <v>123.041</v>
      </c>
      <c r="M38" s="1">
        <f t="shared" si="10"/>
        <v>48030</v>
      </c>
      <c r="N38" s="6">
        <f t="shared" si="5"/>
        <v>2031.5</v>
      </c>
      <c r="P38" s="2">
        <f t="shared" si="11"/>
        <v>125.90300000000001</v>
      </c>
      <c r="T38" t="s">
        <v>34</v>
      </c>
      <c r="U38">
        <v>8.2452175721879059E-2</v>
      </c>
    </row>
    <row r="39" spans="2:28" ht="15" thickBot="1" x14ac:dyDescent="0.35">
      <c r="B39" t="s">
        <v>25</v>
      </c>
      <c r="C39" t="s">
        <v>26</v>
      </c>
      <c r="D39" s="11">
        <v>19924</v>
      </c>
      <c r="E39" s="12">
        <v>123.01</v>
      </c>
      <c r="I39">
        <f t="shared" si="2"/>
        <v>1954.55</v>
      </c>
      <c r="J39">
        <f t="shared" si="3"/>
        <v>1954</v>
      </c>
      <c r="K39">
        <f t="shared" si="4"/>
        <v>123.01</v>
      </c>
      <c r="M39" s="1">
        <f t="shared" si="10"/>
        <v>48396</v>
      </c>
      <c r="N39" s="6">
        <f t="shared" si="5"/>
        <v>2032.5</v>
      </c>
      <c r="P39" s="2">
        <f t="shared" si="11"/>
        <v>125.869</v>
      </c>
      <c r="T39" s="13" t="s">
        <v>35</v>
      </c>
      <c r="U39" s="13">
        <v>96</v>
      </c>
    </row>
    <row r="40" spans="2:28" x14ac:dyDescent="0.3">
      <c r="B40" t="s">
        <v>25</v>
      </c>
      <c r="C40" t="s">
        <v>26</v>
      </c>
      <c r="D40" s="11">
        <v>19966</v>
      </c>
      <c r="E40" s="12">
        <v>123.056</v>
      </c>
      <c r="I40">
        <f t="shared" si="2"/>
        <v>1954.6638888888888</v>
      </c>
      <c r="J40">
        <f t="shared" si="3"/>
        <v>1954</v>
      </c>
      <c r="K40">
        <f t="shared" si="4"/>
        <v>123.056</v>
      </c>
      <c r="M40" s="1">
        <f t="shared" si="10"/>
        <v>48761</v>
      </c>
      <c r="N40" s="6">
        <f t="shared" si="5"/>
        <v>2033.5</v>
      </c>
      <c r="P40" s="2">
        <f t="shared" si="11"/>
        <v>125.83499999999999</v>
      </c>
    </row>
    <row r="41" spans="2:28" ht="15" thickBot="1" x14ac:dyDescent="0.35">
      <c r="B41" t="s">
        <v>25</v>
      </c>
      <c r="C41" t="s">
        <v>26</v>
      </c>
      <c r="D41" s="11">
        <v>19981</v>
      </c>
      <c r="E41" s="12">
        <v>123.056</v>
      </c>
      <c r="I41">
        <f t="shared" si="2"/>
        <v>1954.7027777777778</v>
      </c>
      <c r="J41">
        <f t="shared" si="3"/>
        <v>1954</v>
      </c>
      <c r="K41">
        <f t="shared" si="4"/>
        <v>123.056</v>
      </c>
      <c r="M41" s="1">
        <f t="shared" si="10"/>
        <v>49126</v>
      </c>
      <c r="N41" s="6">
        <f t="shared" si="5"/>
        <v>2034.5</v>
      </c>
      <c r="P41" s="2">
        <f t="shared" si="11"/>
        <v>125.80200000000001</v>
      </c>
      <c r="T41" t="s">
        <v>36</v>
      </c>
    </row>
    <row r="42" spans="2:28" x14ac:dyDescent="0.3">
      <c r="B42" t="s">
        <v>25</v>
      </c>
      <c r="C42" t="s">
        <v>26</v>
      </c>
      <c r="D42" s="11">
        <v>20011</v>
      </c>
      <c r="E42" s="12">
        <v>122.89400000000001</v>
      </c>
      <c r="I42">
        <f t="shared" si="2"/>
        <v>1954.786111111111</v>
      </c>
      <c r="J42">
        <f t="shared" si="3"/>
        <v>1954</v>
      </c>
      <c r="K42">
        <f t="shared" si="4"/>
        <v>122.89400000000001</v>
      </c>
      <c r="M42" s="1">
        <f t="shared" si="10"/>
        <v>49491</v>
      </c>
      <c r="N42" s="6">
        <f t="shared" si="5"/>
        <v>2035.5</v>
      </c>
      <c r="P42" s="2">
        <f t="shared" si="11"/>
        <v>125.768</v>
      </c>
      <c r="T42" s="14"/>
      <c r="U42" s="14" t="s">
        <v>41</v>
      </c>
      <c r="V42" s="14" t="s">
        <v>42</v>
      </c>
      <c r="W42" s="14" t="s">
        <v>43</v>
      </c>
      <c r="X42" s="14" t="s">
        <v>44</v>
      </c>
      <c r="Y42" s="14" t="s">
        <v>45</v>
      </c>
    </row>
    <row r="43" spans="2:28" x14ac:dyDescent="0.3">
      <c r="B43" t="s">
        <v>25</v>
      </c>
      <c r="C43" t="s">
        <v>26</v>
      </c>
      <c r="D43" s="11">
        <v>20057</v>
      </c>
      <c r="E43" s="12">
        <v>122.995</v>
      </c>
      <c r="I43">
        <f t="shared" si="2"/>
        <v>1954.911111111111</v>
      </c>
      <c r="J43">
        <f t="shared" si="3"/>
        <v>1954</v>
      </c>
      <c r="K43">
        <f t="shared" si="4"/>
        <v>122.995</v>
      </c>
      <c r="M43" s="1">
        <f t="shared" si="10"/>
        <v>49857</v>
      </c>
      <c r="N43" s="6">
        <f t="shared" si="5"/>
        <v>2036.5</v>
      </c>
      <c r="P43" s="2">
        <f t="shared" si="11"/>
        <v>125.735</v>
      </c>
      <c r="T43" t="s">
        <v>37</v>
      </c>
      <c r="U43">
        <v>1</v>
      </c>
      <c r="V43">
        <v>51.768360945810549</v>
      </c>
      <c r="W43">
        <v>51.768360945810549</v>
      </c>
      <c r="X43">
        <v>7614.8293395974633</v>
      </c>
      <c r="Y43">
        <v>9.2338384138946871E-92</v>
      </c>
    </row>
    <row r="44" spans="2:28" x14ac:dyDescent="0.3">
      <c r="B44" t="s">
        <v>25</v>
      </c>
      <c r="C44" t="s">
        <v>26</v>
      </c>
      <c r="D44" s="11">
        <v>20086</v>
      </c>
      <c r="E44" s="12">
        <v>123.032</v>
      </c>
      <c r="I44">
        <f t="shared" si="2"/>
        <v>1954.9916666666666</v>
      </c>
      <c r="J44">
        <f t="shared" si="3"/>
        <v>1954</v>
      </c>
      <c r="K44">
        <f t="shared" si="4"/>
        <v>123.032</v>
      </c>
      <c r="M44" s="1">
        <f t="shared" si="10"/>
        <v>50222</v>
      </c>
      <c r="N44" s="6">
        <f t="shared" si="5"/>
        <v>2037.5</v>
      </c>
      <c r="P44" s="2">
        <f t="shared" si="11"/>
        <v>125.702</v>
      </c>
      <c r="T44" t="s">
        <v>38</v>
      </c>
      <c r="U44">
        <v>94</v>
      </c>
      <c r="V44">
        <v>0.63904596043953243</v>
      </c>
      <c r="W44">
        <v>6.7983612812716216E-3</v>
      </c>
    </row>
    <row r="45" spans="2:28" ht="15" thickBot="1" x14ac:dyDescent="0.35">
      <c r="B45" t="s">
        <v>25</v>
      </c>
      <c r="C45" t="s">
        <v>26</v>
      </c>
      <c r="D45" s="11">
        <v>20115</v>
      </c>
      <c r="E45" s="12">
        <v>123.001</v>
      </c>
      <c r="I45">
        <f t="shared" si="2"/>
        <v>1955.0694444444443</v>
      </c>
      <c r="J45">
        <f t="shared" si="3"/>
        <v>1955</v>
      </c>
      <c r="K45">
        <f t="shared" si="4"/>
        <v>123.001</v>
      </c>
      <c r="M45" s="1">
        <f t="shared" si="10"/>
        <v>50587</v>
      </c>
      <c r="N45" s="6">
        <f t="shared" si="5"/>
        <v>2038.5</v>
      </c>
      <c r="P45" s="2">
        <f t="shared" si="11"/>
        <v>125.67</v>
      </c>
      <c r="T45" s="13" t="s">
        <v>39</v>
      </c>
      <c r="U45" s="13">
        <v>95</v>
      </c>
      <c r="V45" s="13">
        <v>52.407406906250081</v>
      </c>
      <c r="W45" s="13"/>
      <c r="X45" s="13"/>
      <c r="Y45" s="13"/>
    </row>
    <row r="46" spans="2:28" ht="15" thickBot="1" x14ac:dyDescent="0.35">
      <c r="B46" t="s">
        <v>25</v>
      </c>
      <c r="C46" t="s">
        <v>26</v>
      </c>
      <c r="D46" s="11">
        <v>20165</v>
      </c>
      <c r="E46" s="12">
        <v>123.041</v>
      </c>
      <c r="I46">
        <f t="shared" si="2"/>
        <v>1955.2111111111112</v>
      </c>
      <c r="J46">
        <f t="shared" si="3"/>
        <v>1955</v>
      </c>
      <c r="K46">
        <f t="shared" si="4"/>
        <v>123.041</v>
      </c>
      <c r="M46" s="1">
        <f t="shared" si="10"/>
        <v>50952</v>
      </c>
      <c r="N46" s="6">
        <f t="shared" si="5"/>
        <v>2039.5</v>
      </c>
      <c r="P46" s="2">
        <f t="shared" si="11"/>
        <v>125.637</v>
      </c>
    </row>
    <row r="47" spans="2:28" x14ac:dyDescent="0.3">
      <c r="B47" t="s">
        <v>25</v>
      </c>
      <c r="C47" t="s">
        <v>26</v>
      </c>
      <c r="D47" s="11">
        <v>20197</v>
      </c>
      <c r="E47" s="12">
        <v>123.126</v>
      </c>
      <c r="I47">
        <f t="shared" si="2"/>
        <v>1955.2972222222222</v>
      </c>
      <c r="J47">
        <f t="shared" si="3"/>
        <v>1955</v>
      </c>
      <c r="K47">
        <f t="shared" si="4"/>
        <v>123.126</v>
      </c>
      <c r="M47" s="1">
        <f t="shared" si="10"/>
        <v>51318</v>
      </c>
      <c r="N47" s="6">
        <f t="shared" si="5"/>
        <v>2040.5</v>
      </c>
      <c r="P47" s="2">
        <f t="shared" si="11"/>
        <v>125.605</v>
      </c>
      <c r="T47" s="14"/>
      <c r="U47" s="14" t="s">
        <v>46</v>
      </c>
      <c r="V47" s="14" t="s">
        <v>34</v>
      </c>
      <c r="W47" s="14" t="s">
        <v>47</v>
      </c>
      <c r="X47" s="14" t="s">
        <v>48</v>
      </c>
      <c r="Y47" s="14" t="s">
        <v>49</v>
      </c>
      <c r="Z47" s="14" t="s">
        <v>50</v>
      </c>
      <c r="AA47" s="14" t="s">
        <v>51</v>
      </c>
      <c r="AB47" s="14" t="s">
        <v>52</v>
      </c>
    </row>
    <row r="48" spans="2:28" x14ac:dyDescent="0.3">
      <c r="B48" t="s">
        <v>25</v>
      </c>
      <c r="C48" t="s">
        <v>26</v>
      </c>
      <c r="D48" s="11">
        <v>20236</v>
      </c>
      <c r="E48" s="12">
        <v>123.163</v>
      </c>
      <c r="I48">
        <f t="shared" si="2"/>
        <v>1955.4055555555556</v>
      </c>
      <c r="J48">
        <f t="shared" si="3"/>
        <v>1955</v>
      </c>
      <c r="K48">
        <f t="shared" si="4"/>
        <v>123.163</v>
      </c>
      <c r="M48" s="1">
        <f t="shared" si="10"/>
        <v>51683</v>
      </c>
      <c r="N48" s="6">
        <f t="shared" si="5"/>
        <v>2041.5</v>
      </c>
      <c r="P48" s="2">
        <f t="shared" si="11"/>
        <v>125.57299999999999</v>
      </c>
      <c r="T48" t="s">
        <v>40</v>
      </c>
      <c r="U48">
        <v>114.94534996336736</v>
      </c>
      <c r="V48">
        <v>9.8575819472008885E-2</v>
      </c>
      <c r="W48">
        <v>1166.0603034196099</v>
      </c>
      <c r="X48">
        <v>2.3881348103736639E-197</v>
      </c>
      <c r="Y48">
        <v>114.74962536300448</v>
      </c>
      <c r="Z48">
        <v>115.14107456373024</v>
      </c>
      <c r="AA48">
        <v>114.74962536300448</v>
      </c>
      <c r="AB48">
        <v>115.14107456373024</v>
      </c>
    </row>
    <row r="49" spans="2:28" ht="15" thickBot="1" x14ac:dyDescent="0.35">
      <c r="B49" t="s">
        <v>25</v>
      </c>
      <c r="C49" t="s">
        <v>26</v>
      </c>
      <c r="D49" s="11">
        <v>20269</v>
      </c>
      <c r="E49" s="12">
        <v>123.196</v>
      </c>
      <c r="I49">
        <f t="shared" si="2"/>
        <v>1955.4944444444445</v>
      </c>
      <c r="J49">
        <f t="shared" si="3"/>
        <v>1955</v>
      </c>
      <c r="K49">
        <f t="shared" si="4"/>
        <v>123.196</v>
      </c>
      <c r="M49" s="1">
        <f t="shared" si="10"/>
        <v>52048</v>
      </c>
      <c r="N49" s="6">
        <f t="shared" si="5"/>
        <v>2042.5</v>
      </c>
      <c r="P49" s="2">
        <f t="shared" si="11"/>
        <v>125.542</v>
      </c>
      <c r="T49" s="13" t="s">
        <v>53</v>
      </c>
      <c r="U49" s="13">
        <v>4.0477805697572487E-4</v>
      </c>
      <c r="V49" s="13">
        <v>4.6385994705440517E-6</v>
      </c>
      <c r="W49" s="13">
        <v>87.262989517879049</v>
      </c>
      <c r="X49" s="13">
        <v>9.2338384138941598E-92</v>
      </c>
      <c r="Y49" s="13">
        <v>3.9556800898952961E-4</v>
      </c>
      <c r="Z49" s="13">
        <v>4.1398810496192013E-4</v>
      </c>
      <c r="AA49" s="13">
        <v>3.9556800898952961E-4</v>
      </c>
      <c r="AB49" s="13">
        <v>4.1398810496192013E-4</v>
      </c>
    </row>
    <row r="50" spans="2:28" x14ac:dyDescent="0.3">
      <c r="B50" t="s">
        <v>25</v>
      </c>
      <c r="C50" t="s">
        <v>26</v>
      </c>
      <c r="D50" s="11">
        <v>20291</v>
      </c>
      <c r="E50" s="12">
        <v>123.187</v>
      </c>
      <c r="I50">
        <f t="shared" si="2"/>
        <v>1955.5555555555557</v>
      </c>
      <c r="J50">
        <f t="shared" si="3"/>
        <v>1955</v>
      </c>
      <c r="K50">
        <f t="shared" si="4"/>
        <v>123.187</v>
      </c>
      <c r="M50" s="1">
        <f t="shared" si="10"/>
        <v>52413</v>
      </c>
      <c r="N50" s="6">
        <f t="shared" si="5"/>
        <v>2043.5</v>
      </c>
      <c r="P50" s="2">
        <f t="shared" si="11"/>
        <v>125.51</v>
      </c>
    </row>
    <row r="51" spans="2:28" x14ac:dyDescent="0.3">
      <c r="B51" t="s">
        <v>25</v>
      </c>
      <c r="C51" t="s">
        <v>26</v>
      </c>
      <c r="D51" s="11">
        <v>20317</v>
      </c>
      <c r="E51" s="12">
        <v>123.129</v>
      </c>
      <c r="I51">
        <f t="shared" si="2"/>
        <v>1955.625</v>
      </c>
      <c r="J51">
        <f t="shared" si="3"/>
        <v>1955</v>
      </c>
      <c r="K51">
        <f t="shared" si="4"/>
        <v>123.129</v>
      </c>
      <c r="M51" s="1">
        <f t="shared" si="10"/>
        <v>52779</v>
      </c>
      <c r="N51" s="6">
        <f t="shared" si="5"/>
        <v>2044.5</v>
      </c>
      <c r="P51" s="2">
        <f t="shared" si="11"/>
        <v>125.479</v>
      </c>
      <c r="T51" s="5" t="s">
        <v>55</v>
      </c>
    </row>
    <row r="52" spans="2:28" x14ac:dyDescent="0.3">
      <c r="B52" t="s">
        <v>25</v>
      </c>
      <c r="C52" t="s">
        <v>26</v>
      </c>
      <c r="D52" s="11">
        <v>20360</v>
      </c>
      <c r="E52" s="12">
        <v>123.15</v>
      </c>
      <c r="I52">
        <f t="shared" si="2"/>
        <v>1955.7416666666666</v>
      </c>
      <c r="J52">
        <f t="shared" si="3"/>
        <v>1955</v>
      </c>
      <c r="K52">
        <f t="shared" si="4"/>
        <v>123.15</v>
      </c>
      <c r="M52" s="1">
        <f t="shared" si="10"/>
        <v>53144</v>
      </c>
      <c r="N52" s="6">
        <f t="shared" si="5"/>
        <v>2045.5</v>
      </c>
      <c r="P52" s="2">
        <f t="shared" si="11"/>
        <v>125.44799999999999</v>
      </c>
    </row>
    <row r="53" spans="2:28" x14ac:dyDescent="0.3">
      <c r="B53" t="s">
        <v>25</v>
      </c>
      <c r="C53" t="s">
        <v>26</v>
      </c>
      <c r="D53" s="11">
        <v>20379</v>
      </c>
      <c r="E53" s="12">
        <v>123.14700000000001</v>
      </c>
      <c r="I53">
        <f t="shared" si="2"/>
        <v>1955.7944444444445</v>
      </c>
      <c r="J53">
        <f t="shared" si="3"/>
        <v>1955</v>
      </c>
      <c r="K53">
        <f t="shared" si="4"/>
        <v>123.14700000000001</v>
      </c>
      <c r="M53" s="1">
        <f t="shared" si="10"/>
        <v>53509</v>
      </c>
      <c r="N53" s="6">
        <f t="shared" si="5"/>
        <v>2046.5</v>
      </c>
      <c r="P53" s="2">
        <f t="shared" si="11"/>
        <v>125.41800000000001</v>
      </c>
      <c r="T53" s="1">
        <v>16072</v>
      </c>
      <c r="U53" s="16">
        <f>T53*U49+U48</f>
        <v>121.45094289508121</v>
      </c>
    </row>
    <row r="54" spans="2:28" x14ac:dyDescent="0.3">
      <c r="B54" t="s">
        <v>25</v>
      </c>
      <c r="C54" t="s">
        <v>26</v>
      </c>
      <c r="D54" s="11">
        <v>20408</v>
      </c>
      <c r="E54" s="12">
        <v>123.14700000000001</v>
      </c>
      <c r="I54">
        <f t="shared" si="2"/>
        <v>1955.8722222222223</v>
      </c>
      <c r="J54">
        <f t="shared" si="3"/>
        <v>1955</v>
      </c>
      <c r="K54">
        <f t="shared" si="4"/>
        <v>123.14700000000001</v>
      </c>
      <c r="M54" s="1">
        <f t="shared" si="10"/>
        <v>53874</v>
      </c>
      <c r="N54" s="6">
        <f t="shared" si="5"/>
        <v>2047.5</v>
      </c>
      <c r="P54" s="2">
        <f t="shared" si="11"/>
        <v>125.387</v>
      </c>
    </row>
    <row r="55" spans="2:28" x14ac:dyDescent="0.3">
      <c r="B55" t="s">
        <v>25</v>
      </c>
      <c r="C55" t="s">
        <v>26</v>
      </c>
      <c r="D55" s="11">
        <v>20453</v>
      </c>
      <c r="E55" s="12">
        <v>123.178</v>
      </c>
      <c r="I55">
        <f t="shared" si="2"/>
        <v>1955.9972222222223</v>
      </c>
      <c r="J55">
        <f t="shared" si="3"/>
        <v>1955</v>
      </c>
      <c r="K55">
        <f t="shared" si="4"/>
        <v>123.178</v>
      </c>
      <c r="M55" s="1">
        <f t="shared" si="10"/>
        <v>54240</v>
      </c>
      <c r="N55" s="6">
        <f t="shared" si="5"/>
        <v>2048.5</v>
      </c>
      <c r="P55" s="2">
        <f t="shared" si="11"/>
        <v>125.357</v>
      </c>
    </row>
    <row r="56" spans="2:28" x14ac:dyDescent="0.3">
      <c r="B56" t="s">
        <v>25</v>
      </c>
      <c r="C56" t="s">
        <v>26</v>
      </c>
      <c r="D56" s="11">
        <v>20479</v>
      </c>
      <c r="E56" s="12">
        <v>123.15600000000001</v>
      </c>
      <c r="I56">
        <f t="shared" si="2"/>
        <v>1956.0666666666666</v>
      </c>
      <c r="J56">
        <f t="shared" si="3"/>
        <v>1956</v>
      </c>
      <c r="K56">
        <f t="shared" si="4"/>
        <v>123.15600000000001</v>
      </c>
      <c r="M56" s="1">
        <f t="shared" si="10"/>
        <v>54605</v>
      </c>
      <c r="N56" s="6">
        <f t="shared" si="5"/>
        <v>2049.5</v>
      </c>
      <c r="P56" s="2">
        <f t="shared" si="11"/>
        <v>125.327</v>
      </c>
    </row>
    <row r="57" spans="2:28" x14ac:dyDescent="0.3">
      <c r="B57" t="s">
        <v>25</v>
      </c>
      <c r="C57" t="s">
        <v>26</v>
      </c>
      <c r="D57" s="11">
        <v>20569</v>
      </c>
      <c r="E57" s="12">
        <v>123.217</v>
      </c>
      <c r="I57">
        <f t="shared" si="2"/>
        <v>1956.3138888888889</v>
      </c>
      <c r="J57">
        <f t="shared" si="3"/>
        <v>1956</v>
      </c>
      <c r="K57">
        <f t="shared" si="4"/>
        <v>123.217</v>
      </c>
      <c r="M57" s="1">
        <f t="shared" si="10"/>
        <v>54970</v>
      </c>
      <c r="N57" s="6">
        <f t="shared" si="5"/>
        <v>2050.5</v>
      </c>
      <c r="P57" s="2">
        <f t="shared" si="11"/>
        <v>125.297</v>
      </c>
    </row>
    <row r="58" spans="2:28" x14ac:dyDescent="0.3">
      <c r="B58" t="s">
        <v>25</v>
      </c>
      <c r="C58" t="s">
        <v>26</v>
      </c>
      <c r="D58" s="11">
        <v>20689</v>
      </c>
      <c r="E58" s="12">
        <v>123.236</v>
      </c>
      <c r="I58">
        <f t="shared" si="2"/>
        <v>1956.6416666666667</v>
      </c>
      <c r="J58">
        <f t="shared" si="3"/>
        <v>1956</v>
      </c>
      <c r="K58">
        <f t="shared" si="4"/>
        <v>123.236</v>
      </c>
      <c r="M58" s="1">
        <f t="shared" si="10"/>
        <v>55335</v>
      </c>
      <c r="N58" s="6">
        <f t="shared" si="5"/>
        <v>2051.5</v>
      </c>
      <c r="P58" s="2">
        <f t="shared" si="11"/>
        <v>125.268</v>
      </c>
    </row>
    <row r="59" spans="2:28" x14ac:dyDescent="0.3">
      <c r="B59" t="s">
        <v>25</v>
      </c>
      <c r="C59" t="s">
        <v>26</v>
      </c>
      <c r="D59" s="11">
        <v>20747</v>
      </c>
      <c r="E59" s="12">
        <v>123.239</v>
      </c>
      <c r="I59">
        <f t="shared" si="2"/>
        <v>1956.8</v>
      </c>
      <c r="J59">
        <f t="shared" si="3"/>
        <v>1956</v>
      </c>
      <c r="K59">
        <f t="shared" si="4"/>
        <v>123.239</v>
      </c>
      <c r="M59" s="1">
        <f t="shared" si="10"/>
        <v>55701</v>
      </c>
      <c r="N59" s="6">
        <f t="shared" si="5"/>
        <v>2052.5</v>
      </c>
      <c r="P59" s="2">
        <f t="shared" si="11"/>
        <v>125.239</v>
      </c>
    </row>
    <row r="60" spans="2:28" x14ac:dyDescent="0.3">
      <c r="B60" t="s">
        <v>25</v>
      </c>
      <c r="C60" t="s">
        <v>26</v>
      </c>
      <c r="D60" s="11">
        <v>20807</v>
      </c>
      <c r="E60" s="12">
        <v>123.224</v>
      </c>
      <c r="I60">
        <f t="shared" si="2"/>
        <v>1956.963888888889</v>
      </c>
      <c r="J60">
        <f t="shared" si="3"/>
        <v>1956</v>
      </c>
      <c r="K60">
        <f t="shared" si="4"/>
        <v>123.224</v>
      </c>
      <c r="M60" s="1">
        <f t="shared" si="10"/>
        <v>56066</v>
      </c>
      <c r="N60" s="6">
        <f t="shared" si="5"/>
        <v>2053.5</v>
      </c>
      <c r="P60" s="2">
        <f t="shared" si="11"/>
        <v>125.209</v>
      </c>
    </row>
    <row r="61" spans="2:28" x14ac:dyDescent="0.3">
      <c r="B61" t="s">
        <v>25</v>
      </c>
      <c r="C61" t="s">
        <v>26</v>
      </c>
      <c r="D61" s="11">
        <v>20866</v>
      </c>
      <c r="E61" s="12">
        <v>123.26300000000001</v>
      </c>
      <c r="I61">
        <f t="shared" si="2"/>
        <v>1957.1222222222223</v>
      </c>
      <c r="J61">
        <f t="shared" si="3"/>
        <v>1957</v>
      </c>
      <c r="K61">
        <f t="shared" si="4"/>
        <v>123.26300000000001</v>
      </c>
      <c r="M61" s="1">
        <f t="shared" si="10"/>
        <v>56431</v>
      </c>
      <c r="N61" s="6">
        <f t="shared" si="5"/>
        <v>2054.5</v>
      </c>
      <c r="P61" s="2">
        <f t="shared" si="11"/>
        <v>125.181</v>
      </c>
    </row>
    <row r="62" spans="2:28" x14ac:dyDescent="0.3">
      <c r="B62" t="s">
        <v>25</v>
      </c>
      <c r="C62" t="s">
        <v>26</v>
      </c>
      <c r="D62" s="11">
        <v>20892</v>
      </c>
      <c r="E62" s="12">
        <v>123.23</v>
      </c>
      <c r="I62">
        <f t="shared" si="2"/>
        <v>1957.2</v>
      </c>
      <c r="J62">
        <f t="shared" si="3"/>
        <v>1957</v>
      </c>
      <c r="K62">
        <f t="shared" si="4"/>
        <v>123.23</v>
      </c>
      <c r="M62" s="1">
        <f t="shared" si="10"/>
        <v>56796</v>
      </c>
      <c r="N62" s="6">
        <f t="shared" si="5"/>
        <v>2055.5</v>
      </c>
      <c r="P62" s="2">
        <f t="shared" si="11"/>
        <v>125.152</v>
      </c>
    </row>
    <row r="63" spans="2:28" x14ac:dyDescent="0.3">
      <c r="B63" t="s">
        <v>25</v>
      </c>
      <c r="C63" t="s">
        <v>26</v>
      </c>
      <c r="D63" s="11">
        <v>20997</v>
      </c>
      <c r="E63" s="12">
        <v>123.221</v>
      </c>
      <c r="I63">
        <f t="shared" si="2"/>
        <v>1957.4861111111111</v>
      </c>
      <c r="J63">
        <f t="shared" si="3"/>
        <v>1957</v>
      </c>
      <c r="K63">
        <f t="shared" si="4"/>
        <v>123.221</v>
      </c>
      <c r="M63" s="1">
        <f t="shared" si="10"/>
        <v>57162</v>
      </c>
      <c r="N63" s="6">
        <f t="shared" si="5"/>
        <v>2056.5</v>
      </c>
      <c r="P63" s="2">
        <f t="shared" si="11"/>
        <v>125.124</v>
      </c>
    </row>
    <row r="64" spans="2:28" x14ac:dyDescent="0.3">
      <c r="B64" t="s">
        <v>25</v>
      </c>
      <c r="C64" t="s">
        <v>26</v>
      </c>
      <c r="D64" s="11">
        <v>21082</v>
      </c>
      <c r="E64" s="12">
        <v>123.358</v>
      </c>
      <c r="I64">
        <f t="shared" si="2"/>
        <v>1957.7166666666667</v>
      </c>
      <c r="J64">
        <f t="shared" si="3"/>
        <v>1957</v>
      </c>
      <c r="K64">
        <f t="shared" si="4"/>
        <v>123.358</v>
      </c>
      <c r="M64" s="1">
        <f t="shared" si="10"/>
        <v>57527</v>
      </c>
      <c r="N64" s="6">
        <f t="shared" si="5"/>
        <v>2057.5</v>
      </c>
      <c r="P64" s="2">
        <f t="shared" si="11"/>
        <v>125.095</v>
      </c>
    </row>
    <row r="65" spans="2:16" x14ac:dyDescent="0.3">
      <c r="B65" t="s">
        <v>25</v>
      </c>
      <c r="C65" t="s">
        <v>26</v>
      </c>
      <c r="D65" s="11">
        <v>21117</v>
      </c>
      <c r="E65" s="12">
        <v>123.345</v>
      </c>
      <c r="I65">
        <f t="shared" si="2"/>
        <v>1957.8138888888889</v>
      </c>
      <c r="J65">
        <f t="shared" si="3"/>
        <v>1957</v>
      </c>
      <c r="K65">
        <f t="shared" si="4"/>
        <v>123.345</v>
      </c>
      <c r="M65" s="1">
        <f t="shared" si="10"/>
        <v>57892</v>
      </c>
      <c r="N65" s="6">
        <f t="shared" si="5"/>
        <v>2058.5</v>
      </c>
      <c r="P65" s="2">
        <f t="shared" si="11"/>
        <v>125.068</v>
      </c>
    </row>
    <row r="66" spans="2:16" x14ac:dyDescent="0.3">
      <c r="B66" t="s">
        <v>25</v>
      </c>
      <c r="C66" t="s">
        <v>26</v>
      </c>
      <c r="D66" s="11">
        <v>21174</v>
      </c>
      <c r="E66" s="12">
        <v>123.51</v>
      </c>
      <c r="I66">
        <f t="shared" si="2"/>
        <v>1957.9694444444444</v>
      </c>
      <c r="J66">
        <f t="shared" si="3"/>
        <v>1957</v>
      </c>
      <c r="K66">
        <f t="shared" si="4"/>
        <v>123.51</v>
      </c>
      <c r="M66" s="1">
        <f t="shared" si="10"/>
        <v>58257</v>
      </c>
      <c r="N66" s="6">
        <f t="shared" si="5"/>
        <v>2059.5</v>
      </c>
      <c r="P66" s="2">
        <f t="shared" si="11"/>
        <v>125.04</v>
      </c>
    </row>
    <row r="67" spans="2:16" x14ac:dyDescent="0.3">
      <c r="B67" t="s">
        <v>25</v>
      </c>
      <c r="C67" t="s">
        <v>26</v>
      </c>
      <c r="D67" s="11">
        <v>21230</v>
      </c>
      <c r="E67" s="12">
        <v>123.477</v>
      </c>
      <c r="I67">
        <f t="shared" si="2"/>
        <v>1958.1194444444445</v>
      </c>
      <c r="J67">
        <f t="shared" si="3"/>
        <v>1958</v>
      </c>
      <c r="K67">
        <f t="shared" si="4"/>
        <v>123.477</v>
      </c>
      <c r="M67" s="1">
        <f t="shared" si="10"/>
        <v>58623</v>
      </c>
      <c r="N67" s="6">
        <f t="shared" si="5"/>
        <v>2060.5</v>
      </c>
      <c r="P67" s="2">
        <f t="shared" si="11"/>
        <v>125.012</v>
      </c>
    </row>
    <row r="68" spans="2:16" x14ac:dyDescent="0.3">
      <c r="B68" t="s">
        <v>25</v>
      </c>
      <c r="C68" t="s">
        <v>26</v>
      </c>
      <c r="D68" s="11">
        <v>21268</v>
      </c>
      <c r="E68" s="12">
        <v>123.51300000000001</v>
      </c>
      <c r="I68">
        <f t="shared" si="2"/>
        <v>1958.2305555555556</v>
      </c>
      <c r="J68">
        <f t="shared" si="3"/>
        <v>1958</v>
      </c>
      <c r="K68">
        <f t="shared" si="4"/>
        <v>123.51300000000001</v>
      </c>
      <c r="M68" s="1">
        <f t="shared" si="10"/>
        <v>58988</v>
      </c>
      <c r="N68" s="6">
        <f t="shared" si="5"/>
        <v>2061.5</v>
      </c>
      <c r="P68" s="2">
        <f t="shared" si="11"/>
        <v>124.985</v>
      </c>
    </row>
    <row r="69" spans="2:16" x14ac:dyDescent="0.3">
      <c r="B69" t="s">
        <v>25</v>
      </c>
      <c r="C69" t="s">
        <v>26</v>
      </c>
      <c r="D69" s="11">
        <v>21300</v>
      </c>
      <c r="E69" s="12">
        <v>123.51600000000001</v>
      </c>
      <c r="I69">
        <f t="shared" si="2"/>
        <v>1958.3166666666666</v>
      </c>
      <c r="J69">
        <f t="shared" si="3"/>
        <v>1958</v>
      </c>
      <c r="K69">
        <f t="shared" si="4"/>
        <v>123.51600000000001</v>
      </c>
      <c r="M69" s="1">
        <f t="shared" si="10"/>
        <v>59353</v>
      </c>
      <c r="N69" s="6">
        <f t="shared" si="5"/>
        <v>2062.5</v>
      </c>
      <c r="P69" s="2">
        <f t="shared" si="11"/>
        <v>124.958</v>
      </c>
    </row>
    <row r="70" spans="2:16" x14ac:dyDescent="0.3">
      <c r="B70" t="s">
        <v>25</v>
      </c>
      <c r="C70" t="s">
        <v>26</v>
      </c>
      <c r="D70" s="11">
        <v>21360</v>
      </c>
      <c r="E70" s="12">
        <v>123.51600000000001</v>
      </c>
      <c r="I70">
        <f t="shared" si="2"/>
        <v>1958.4805555555556</v>
      </c>
      <c r="J70">
        <f t="shared" si="3"/>
        <v>1958</v>
      </c>
      <c r="K70">
        <f t="shared" si="4"/>
        <v>123.51600000000001</v>
      </c>
      <c r="M70" s="1">
        <f t="shared" si="10"/>
        <v>59718</v>
      </c>
      <c r="N70" s="6">
        <f t="shared" si="5"/>
        <v>2063.5</v>
      </c>
      <c r="P70" s="2">
        <f t="shared" si="11"/>
        <v>124.931</v>
      </c>
    </row>
    <row r="71" spans="2:16" x14ac:dyDescent="0.3">
      <c r="B71" t="s">
        <v>25</v>
      </c>
      <c r="C71" t="s">
        <v>26</v>
      </c>
      <c r="D71" s="11">
        <v>21436</v>
      </c>
      <c r="E71" s="12">
        <v>123.629</v>
      </c>
      <c r="I71">
        <f t="shared" si="2"/>
        <v>1958.6861111111111</v>
      </c>
      <c r="J71">
        <f t="shared" si="3"/>
        <v>1958</v>
      </c>
      <c r="K71">
        <f t="shared" si="4"/>
        <v>123.629</v>
      </c>
      <c r="M71" s="1">
        <f t="shared" si="10"/>
        <v>60084</v>
      </c>
      <c r="N71" s="6">
        <f t="shared" si="5"/>
        <v>2064.5</v>
      </c>
      <c r="P71" s="2">
        <f t="shared" si="11"/>
        <v>124.904</v>
      </c>
    </row>
    <row r="72" spans="2:16" x14ac:dyDescent="0.3">
      <c r="B72" t="s">
        <v>25</v>
      </c>
      <c r="C72" t="s">
        <v>26</v>
      </c>
      <c r="D72" s="11">
        <v>21495</v>
      </c>
      <c r="E72" s="12">
        <v>123.714</v>
      </c>
      <c r="I72">
        <f t="shared" si="2"/>
        <v>1958.8472222222222</v>
      </c>
      <c r="J72">
        <f t="shared" si="3"/>
        <v>1958</v>
      </c>
      <c r="K72">
        <f t="shared" si="4"/>
        <v>123.714</v>
      </c>
      <c r="M72" s="1">
        <f t="shared" si="10"/>
        <v>60449</v>
      </c>
      <c r="N72" s="6">
        <f t="shared" si="5"/>
        <v>2065.5</v>
      </c>
      <c r="P72" s="2">
        <f t="shared" si="11"/>
        <v>124.878</v>
      </c>
    </row>
    <row r="73" spans="2:16" x14ac:dyDescent="0.3">
      <c r="B73" t="s">
        <v>25</v>
      </c>
      <c r="C73" t="s">
        <v>26</v>
      </c>
      <c r="D73" s="11">
        <v>21530</v>
      </c>
      <c r="E73" s="12">
        <v>123.678</v>
      </c>
      <c r="I73">
        <f t="shared" si="2"/>
        <v>1958.9444444444443</v>
      </c>
      <c r="J73">
        <f t="shared" si="3"/>
        <v>1958</v>
      </c>
      <c r="K73">
        <f t="shared" si="4"/>
        <v>123.678</v>
      </c>
      <c r="M73" s="1">
        <f t="shared" si="10"/>
        <v>60814</v>
      </c>
      <c r="N73" s="6">
        <f t="shared" si="5"/>
        <v>2066.5</v>
      </c>
      <c r="P73" s="2">
        <f t="shared" si="11"/>
        <v>124.851</v>
      </c>
    </row>
    <row r="74" spans="2:16" x14ac:dyDescent="0.3">
      <c r="B74" t="s">
        <v>25</v>
      </c>
      <c r="C74" t="s">
        <v>26</v>
      </c>
      <c r="D74" s="11">
        <v>21629</v>
      </c>
      <c r="E74" s="12">
        <v>123.675</v>
      </c>
      <c r="I74">
        <f t="shared" si="2"/>
        <v>1959.2194444444444</v>
      </c>
      <c r="J74">
        <f t="shared" si="3"/>
        <v>1959</v>
      </c>
      <c r="K74">
        <f t="shared" si="4"/>
        <v>123.675</v>
      </c>
      <c r="M74" s="1">
        <f t="shared" si="10"/>
        <v>61179</v>
      </c>
      <c r="N74" s="6">
        <f t="shared" si="5"/>
        <v>2067.5</v>
      </c>
      <c r="P74" s="2">
        <f t="shared" si="11"/>
        <v>124.825</v>
      </c>
    </row>
    <row r="75" spans="2:16" x14ac:dyDescent="0.3">
      <c r="B75" t="s">
        <v>25</v>
      </c>
      <c r="C75" t="s">
        <v>26</v>
      </c>
      <c r="D75" s="11">
        <v>21726</v>
      </c>
      <c r="E75" s="12">
        <v>123.76600000000001</v>
      </c>
      <c r="I75">
        <f t="shared" ref="I75:I138" si="12">YEARFRAC(DATEVALUE("1/1/"&amp;TEXT(YEAR(VALUE(D75)),0)),VALUE(D75))+YEAR(VALUE(D75))</f>
        <v>1959.4833333333333</v>
      </c>
      <c r="J75">
        <f t="shared" ref="J75:J138" si="13">INT(I75)</f>
        <v>1959</v>
      </c>
      <c r="K75">
        <f t="shared" ref="K75:K138" si="14">VALUE(E75)</f>
        <v>123.76600000000001</v>
      </c>
      <c r="M75" s="1">
        <f t="shared" si="10"/>
        <v>61545</v>
      </c>
      <c r="N75" s="6">
        <f t="shared" ref="N75:N138" si="15">YEAR(M75)+0.5</f>
        <v>2068.5</v>
      </c>
      <c r="P75" s="2">
        <f t="shared" si="11"/>
        <v>124.79900000000001</v>
      </c>
    </row>
    <row r="76" spans="2:16" x14ac:dyDescent="0.3">
      <c r="B76" t="s">
        <v>25</v>
      </c>
      <c r="C76" t="s">
        <v>26</v>
      </c>
      <c r="D76" s="11">
        <v>21822</v>
      </c>
      <c r="E76" s="12">
        <v>123.76900000000001</v>
      </c>
      <c r="I76">
        <f t="shared" si="12"/>
        <v>1959.7444444444445</v>
      </c>
      <c r="J76">
        <f t="shared" si="13"/>
        <v>1959</v>
      </c>
      <c r="K76">
        <f t="shared" si="14"/>
        <v>123.76900000000001</v>
      </c>
      <c r="M76" s="1">
        <f t="shared" si="10"/>
        <v>61910</v>
      </c>
      <c r="N76" s="6">
        <f t="shared" si="15"/>
        <v>2069.5</v>
      </c>
      <c r="P76" s="2">
        <f t="shared" si="11"/>
        <v>124.774</v>
      </c>
    </row>
    <row r="77" spans="2:16" x14ac:dyDescent="0.3">
      <c r="B77" t="s">
        <v>25</v>
      </c>
      <c r="C77" t="s">
        <v>26</v>
      </c>
      <c r="D77" s="11">
        <v>21906</v>
      </c>
      <c r="E77" s="12">
        <v>123.824</v>
      </c>
      <c r="I77">
        <f t="shared" si="12"/>
        <v>1959.9749999999999</v>
      </c>
      <c r="J77">
        <f t="shared" si="13"/>
        <v>1959</v>
      </c>
      <c r="K77">
        <f t="shared" si="14"/>
        <v>123.824</v>
      </c>
      <c r="M77" s="1">
        <f t="shared" si="10"/>
        <v>62275</v>
      </c>
      <c r="N77" s="6">
        <f t="shared" si="15"/>
        <v>2070.5</v>
      </c>
      <c r="P77" s="2">
        <f t="shared" si="11"/>
        <v>124.748</v>
      </c>
    </row>
    <row r="78" spans="2:16" x14ac:dyDescent="0.3">
      <c r="B78" t="s">
        <v>25</v>
      </c>
      <c r="C78" t="s">
        <v>26</v>
      </c>
      <c r="D78" s="11">
        <v>22005</v>
      </c>
      <c r="E78" s="12">
        <v>123.87</v>
      </c>
      <c r="I78">
        <f t="shared" si="12"/>
        <v>1960.2472222222223</v>
      </c>
      <c r="J78">
        <f t="shared" si="13"/>
        <v>1960</v>
      </c>
      <c r="K78">
        <f t="shared" si="14"/>
        <v>123.87</v>
      </c>
      <c r="M78" s="1">
        <f t="shared" si="10"/>
        <v>62640</v>
      </c>
      <c r="N78" s="6">
        <f t="shared" si="15"/>
        <v>2071.5</v>
      </c>
      <c r="P78" s="2">
        <f t="shared" si="11"/>
        <v>124.723</v>
      </c>
    </row>
    <row r="79" spans="2:16" x14ac:dyDescent="0.3">
      <c r="B79" t="s">
        <v>25</v>
      </c>
      <c r="C79" t="s">
        <v>26</v>
      </c>
      <c r="D79" s="11">
        <v>22096</v>
      </c>
      <c r="E79" s="12">
        <v>123.88500000000001</v>
      </c>
      <c r="I79">
        <f t="shared" si="12"/>
        <v>1960.4944444444445</v>
      </c>
      <c r="J79">
        <f t="shared" si="13"/>
        <v>1960</v>
      </c>
      <c r="K79">
        <f t="shared" si="14"/>
        <v>123.88500000000001</v>
      </c>
      <c r="M79" s="1">
        <f t="shared" si="10"/>
        <v>63006</v>
      </c>
      <c r="N79" s="6">
        <f t="shared" si="15"/>
        <v>2072.5</v>
      </c>
      <c r="P79" s="2">
        <f t="shared" si="11"/>
        <v>124.69799999999999</v>
      </c>
    </row>
    <row r="80" spans="2:16" x14ac:dyDescent="0.3">
      <c r="B80" t="s">
        <v>25</v>
      </c>
      <c r="C80" t="s">
        <v>26</v>
      </c>
      <c r="D80" s="11">
        <v>22186</v>
      </c>
      <c r="E80" s="12">
        <v>123.922</v>
      </c>
      <c r="I80">
        <f t="shared" si="12"/>
        <v>1960.7388888888888</v>
      </c>
      <c r="J80">
        <f t="shared" si="13"/>
        <v>1960</v>
      </c>
      <c r="K80">
        <f t="shared" si="14"/>
        <v>123.922</v>
      </c>
      <c r="M80" s="1">
        <f t="shared" si="10"/>
        <v>63371</v>
      </c>
      <c r="N80" s="6">
        <f t="shared" si="15"/>
        <v>2073.5</v>
      </c>
      <c r="P80" s="2">
        <f t="shared" si="11"/>
        <v>124.673</v>
      </c>
    </row>
    <row r="81" spans="2:16" x14ac:dyDescent="0.3">
      <c r="B81" t="s">
        <v>25</v>
      </c>
      <c r="C81" t="s">
        <v>26</v>
      </c>
      <c r="D81" s="11">
        <v>22263</v>
      </c>
      <c r="E81" s="12">
        <v>124.01300000000001</v>
      </c>
      <c r="I81">
        <f t="shared" si="12"/>
        <v>1960.95</v>
      </c>
      <c r="J81">
        <f t="shared" si="13"/>
        <v>1960</v>
      </c>
      <c r="K81">
        <f t="shared" si="14"/>
        <v>124.01300000000001</v>
      </c>
      <c r="M81" s="1">
        <f t="shared" si="10"/>
        <v>63736</v>
      </c>
      <c r="N81" s="6">
        <f t="shared" si="15"/>
        <v>2074.5</v>
      </c>
      <c r="P81" s="2">
        <f t="shared" si="11"/>
        <v>124.648</v>
      </c>
    </row>
    <row r="82" spans="2:16" x14ac:dyDescent="0.3">
      <c r="B82" t="s">
        <v>25</v>
      </c>
      <c r="C82" t="s">
        <v>26</v>
      </c>
      <c r="D82" s="11">
        <v>22361</v>
      </c>
      <c r="E82" s="12">
        <v>123.961</v>
      </c>
      <c r="I82">
        <f t="shared" si="12"/>
        <v>1961.2222222222222</v>
      </c>
      <c r="J82">
        <f t="shared" si="13"/>
        <v>1961</v>
      </c>
      <c r="K82">
        <f t="shared" si="14"/>
        <v>123.961</v>
      </c>
      <c r="M82" s="1">
        <f t="shared" si="10"/>
        <v>64101</v>
      </c>
      <c r="N82" s="6">
        <f t="shared" si="15"/>
        <v>2075.5</v>
      </c>
      <c r="P82" s="2">
        <f t="shared" si="11"/>
        <v>124.624</v>
      </c>
    </row>
    <row r="83" spans="2:16" x14ac:dyDescent="0.3">
      <c r="B83" t="s">
        <v>25</v>
      </c>
      <c r="C83" t="s">
        <v>26</v>
      </c>
      <c r="D83" s="11">
        <v>22461</v>
      </c>
      <c r="E83" s="12">
        <v>124.004</v>
      </c>
      <c r="I83">
        <f t="shared" si="12"/>
        <v>1961.4944444444445</v>
      </c>
      <c r="J83">
        <f t="shared" si="13"/>
        <v>1961</v>
      </c>
      <c r="K83">
        <f t="shared" si="14"/>
        <v>124.004</v>
      </c>
      <c r="M83" s="1">
        <f t="shared" si="10"/>
        <v>64467</v>
      </c>
      <c r="N83" s="6">
        <f t="shared" si="15"/>
        <v>2076.5</v>
      </c>
      <c r="P83" s="2">
        <f t="shared" si="11"/>
        <v>124.599</v>
      </c>
    </row>
    <row r="84" spans="2:16" x14ac:dyDescent="0.3">
      <c r="B84" t="s">
        <v>25</v>
      </c>
      <c r="C84" t="s">
        <v>26</v>
      </c>
      <c r="D84" s="11">
        <v>22627</v>
      </c>
      <c r="E84" s="12">
        <v>124.107</v>
      </c>
      <c r="I84">
        <f t="shared" si="12"/>
        <v>1961.9472222222223</v>
      </c>
      <c r="J84">
        <f t="shared" si="13"/>
        <v>1961</v>
      </c>
      <c r="K84">
        <f t="shared" si="14"/>
        <v>124.107</v>
      </c>
      <c r="M84" s="1">
        <f t="shared" si="10"/>
        <v>64832</v>
      </c>
      <c r="N84" s="6">
        <f t="shared" si="15"/>
        <v>2077.5</v>
      </c>
      <c r="P84" s="2">
        <f t="shared" si="11"/>
        <v>124.575</v>
      </c>
    </row>
    <row r="85" spans="2:16" x14ac:dyDescent="0.3">
      <c r="B85" t="s">
        <v>25</v>
      </c>
      <c r="C85" t="s">
        <v>26</v>
      </c>
      <c r="D85" s="11">
        <v>22704</v>
      </c>
      <c r="E85" s="12">
        <v>124.184</v>
      </c>
      <c r="I85">
        <f t="shared" si="12"/>
        <v>1962.1555555555556</v>
      </c>
      <c r="J85">
        <f t="shared" si="13"/>
        <v>1962</v>
      </c>
      <c r="K85">
        <f t="shared" si="14"/>
        <v>124.184</v>
      </c>
      <c r="M85" s="1">
        <f t="shared" si="10"/>
        <v>65197</v>
      </c>
      <c r="N85" s="6">
        <f t="shared" si="15"/>
        <v>2078.5</v>
      </c>
      <c r="P85" s="2">
        <f t="shared" si="11"/>
        <v>124.551</v>
      </c>
    </row>
    <row r="86" spans="2:16" x14ac:dyDescent="0.3">
      <c r="B86" t="s">
        <v>25</v>
      </c>
      <c r="C86" t="s">
        <v>26</v>
      </c>
      <c r="D86" s="11">
        <v>22851</v>
      </c>
      <c r="E86" s="12">
        <v>124.217</v>
      </c>
      <c r="I86">
        <f t="shared" si="12"/>
        <v>1962.5638888888889</v>
      </c>
      <c r="J86">
        <f t="shared" si="13"/>
        <v>1962</v>
      </c>
      <c r="K86">
        <f t="shared" si="14"/>
        <v>124.217</v>
      </c>
      <c r="M86" s="1">
        <f t="shared" si="10"/>
        <v>65562</v>
      </c>
      <c r="N86" s="6">
        <f t="shared" si="15"/>
        <v>2079.5</v>
      </c>
      <c r="P86" s="2">
        <f t="shared" si="11"/>
        <v>124.527</v>
      </c>
    </row>
    <row r="87" spans="2:16" x14ac:dyDescent="0.3">
      <c r="B87" t="s">
        <v>25</v>
      </c>
      <c r="C87" t="s">
        <v>26</v>
      </c>
      <c r="D87" s="11">
        <v>23026</v>
      </c>
      <c r="E87" s="12">
        <v>124.303</v>
      </c>
      <c r="I87">
        <f t="shared" si="12"/>
        <v>1963.0388888888888</v>
      </c>
      <c r="J87">
        <f t="shared" si="13"/>
        <v>1963</v>
      </c>
      <c r="K87">
        <f t="shared" si="14"/>
        <v>124.303</v>
      </c>
      <c r="M87" s="1">
        <f t="shared" si="10"/>
        <v>65928</v>
      </c>
      <c r="N87" s="6">
        <f t="shared" si="15"/>
        <v>2080.5</v>
      </c>
      <c r="P87" s="2">
        <f t="shared" si="11"/>
        <v>124.504</v>
      </c>
    </row>
    <row r="88" spans="2:16" x14ac:dyDescent="0.3">
      <c r="B88" t="s">
        <v>25</v>
      </c>
      <c r="C88" t="s">
        <v>26</v>
      </c>
      <c r="D88" s="11">
        <v>23223</v>
      </c>
      <c r="E88" s="12">
        <v>124.38200000000001</v>
      </c>
      <c r="I88">
        <f t="shared" si="12"/>
        <v>1963.5833333333333</v>
      </c>
      <c r="J88">
        <f t="shared" si="13"/>
        <v>1963</v>
      </c>
      <c r="K88">
        <f t="shared" si="14"/>
        <v>124.38200000000001</v>
      </c>
      <c r="M88" s="1">
        <f t="shared" si="10"/>
        <v>66293</v>
      </c>
      <c r="N88" s="6">
        <f t="shared" si="15"/>
        <v>2081.5</v>
      </c>
      <c r="P88" s="2">
        <f t="shared" si="11"/>
        <v>124.48</v>
      </c>
    </row>
    <row r="89" spans="2:16" x14ac:dyDescent="0.3">
      <c r="B89" t="s">
        <v>25</v>
      </c>
      <c r="C89" t="s">
        <v>26</v>
      </c>
      <c r="D89" s="11">
        <v>23361</v>
      </c>
      <c r="E89" s="12">
        <v>124.40900000000001</v>
      </c>
      <c r="I89">
        <f t="shared" si="12"/>
        <v>1963.9583333333333</v>
      </c>
      <c r="J89">
        <f t="shared" si="13"/>
        <v>1963</v>
      </c>
      <c r="K89">
        <f t="shared" si="14"/>
        <v>124.40900000000001</v>
      </c>
      <c r="M89" s="1">
        <f t="shared" si="10"/>
        <v>66658</v>
      </c>
      <c r="N89" s="6">
        <f t="shared" si="15"/>
        <v>2082.5</v>
      </c>
      <c r="P89" s="2">
        <f t="shared" si="11"/>
        <v>124.45699999999999</v>
      </c>
    </row>
    <row r="90" spans="2:16" x14ac:dyDescent="0.3">
      <c r="B90" t="s">
        <v>25</v>
      </c>
      <c r="C90" t="s">
        <v>26</v>
      </c>
      <c r="D90" s="11">
        <v>23586</v>
      </c>
      <c r="E90" s="12">
        <v>124.51600000000001</v>
      </c>
      <c r="I90">
        <f t="shared" si="12"/>
        <v>1964.575</v>
      </c>
      <c r="J90">
        <f t="shared" si="13"/>
        <v>1964</v>
      </c>
      <c r="K90">
        <f t="shared" si="14"/>
        <v>124.51600000000001</v>
      </c>
      <c r="M90" s="1">
        <f t="shared" si="10"/>
        <v>67023</v>
      </c>
      <c r="N90" s="6">
        <f t="shared" si="15"/>
        <v>2083.5</v>
      </c>
      <c r="P90" s="2">
        <f t="shared" si="11"/>
        <v>124.434</v>
      </c>
    </row>
    <row r="91" spans="2:16" x14ac:dyDescent="0.3">
      <c r="B91" t="s">
        <v>25</v>
      </c>
      <c r="C91" t="s">
        <v>26</v>
      </c>
      <c r="D91" s="11">
        <v>23757</v>
      </c>
      <c r="E91" s="12">
        <v>124.54900000000001</v>
      </c>
      <c r="I91">
        <f t="shared" si="12"/>
        <v>1965.0388888888888</v>
      </c>
      <c r="J91">
        <f t="shared" si="13"/>
        <v>1965</v>
      </c>
      <c r="K91">
        <f t="shared" si="14"/>
        <v>124.54900000000001</v>
      </c>
      <c r="M91" s="1">
        <f t="shared" ref="M91:M154" si="16">EOMONTH(M90,11)+1</f>
        <v>67389</v>
      </c>
      <c r="N91" s="6">
        <f t="shared" si="15"/>
        <v>2084.5</v>
      </c>
      <c r="P91" s="2">
        <f t="shared" si="11"/>
        <v>124.411</v>
      </c>
    </row>
    <row r="92" spans="2:16" x14ac:dyDescent="0.3">
      <c r="B92" t="s">
        <v>25</v>
      </c>
      <c r="C92" t="s">
        <v>26</v>
      </c>
      <c r="D92" s="11">
        <v>23973</v>
      </c>
      <c r="E92" s="12">
        <v>124.77200000000001</v>
      </c>
      <c r="I92">
        <f t="shared" si="12"/>
        <v>1965.6333333333334</v>
      </c>
      <c r="J92">
        <f t="shared" si="13"/>
        <v>1965</v>
      </c>
      <c r="K92">
        <f t="shared" si="14"/>
        <v>124.77200000000001</v>
      </c>
      <c r="M92" s="1">
        <f t="shared" si="16"/>
        <v>67754</v>
      </c>
      <c r="N92" s="6">
        <f t="shared" si="15"/>
        <v>2085.5</v>
      </c>
      <c r="P92" s="2">
        <f t="shared" si="11"/>
        <v>124.38800000000001</v>
      </c>
    </row>
    <row r="93" spans="2:16" x14ac:dyDescent="0.3">
      <c r="B93" t="s">
        <v>25</v>
      </c>
      <c r="C93" t="s">
        <v>26</v>
      </c>
      <c r="D93" s="11">
        <v>24008</v>
      </c>
      <c r="E93" s="12">
        <v>124.72</v>
      </c>
      <c r="I93">
        <f t="shared" si="12"/>
        <v>1965.7277777777779</v>
      </c>
      <c r="J93">
        <f t="shared" si="13"/>
        <v>1965</v>
      </c>
      <c r="K93">
        <f t="shared" si="14"/>
        <v>124.72</v>
      </c>
      <c r="M93" s="1">
        <f t="shared" si="16"/>
        <v>68119</v>
      </c>
      <c r="N93" s="6">
        <f t="shared" si="15"/>
        <v>2086.5</v>
      </c>
      <c r="P93" s="2">
        <f t="shared" si="11"/>
        <v>124.366</v>
      </c>
    </row>
    <row r="94" spans="2:16" x14ac:dyDescent="0.3">
      <c r="B94" t="s">
        <v>25</v>
      </c>
      <c r="C94" t="s">
        <v>26</v>
      </c>
      <c r="D94" s="11">
        <v>24103</v>
      </c>
      <c r="E94" s="12">
        <v>124.92400000000001</v>
      </c>
      <c r="I94">
        <f t="shared" si="12"/>
        <v>1965.9888888888888</v>
      </c>
      <c r="J94">
        <f t="shared" si="13"/>
        <v>1965</v>
      </c>
      <c r="K94">
        <f t="shared" si="14"/>
        <v>124.92400000000001</v>
      </c>
      <c r="M94" s="1">
        <f t="shared" si="16"/>
        <v>68484</v>
      </c>
      <c r="N94" s="6">
        <f t="shared" si="15"/>
        <v>2087.5</v>
      </c>
      <c r="P94" s="2">
        <f t="shared" si="11"/>
        <v>124.34399999999999</v>
      </c>
    </row>
    <row r="95" spans="2:16" x14ac:dyDescent="0.3">
      <c r="B95" t="s">
        <v>25</v>
      </c>
      <c r="C95" t="s">
        <v>26</v>
      </c>
      <c r="D95" s="11">
        <v>24169</v>
      </c>
      <c r="E95" s="12">
        <v>124.68</v>
      </c>
      <c r="I95">
        <f t="shared" si="12"/>
        <v>1966.1722222222222</v>
      </c>
      <c r="J95">
        <f t="shared" si="13"/>
        <v>1966</v>
      </c>
      <c r="K95">
        <f t="shared" si="14"/>
        <v>124.68</v>
      </c>
      <c r="M95" s="1">
        <f t="shared" si="16"/>
        <v>68850</v>
      </c>
      <c r="N95" s="6">
        <f t="shared" si="15"/>
        <v>2088.5</v>
      </c>
      <c r="P95" s="2">
        <f t="shared" si="11"/>
        <v>124.321</v>
      </c>
    </row>
    <row r="96" spans="2:16" x14ac:dyDescent="0.3">
      <c r="B96" t="s">
        <v>25</v>
      </c>
      <c r="C96" t="s">
        <v>26</v>
      </c>
      <c r="D96" s="11">
        <v>24210</v>
      </c>
      <c r="E96" s="12">
        <v>124.67700000000001</v>
      </c>
      <c r="I96">
        <f t="shared" si="12"/>
        <v>1966.2833333333333</v>
      </c>
      <c r="J96">
        <f t="shared" si="13"/>
        <v>1966</v>
      </c>
      <c r="K96">
        <f t="shared" si="14"/>
        <v>124.67700000000001</v>
      </c>
      <c r="M96" s="1">
        <f t="shared" si="16"/>
        <v>69215</v>
      </c>
      <c r="N96" s="6">
        <f t="shared" si="15"/>
        <v>2089.5</v>
      </c>
      <c r="P96" s="2">
        <f t="shared" si="11"/>
        <v>124.29900000000001</v>
      </c>
    </row>
    <row r="97" spans="2:16" x14ac:dyDescent="0.3">
      <c r="B97" t="s">
        <v>25</v>
      </c>
      <c r="C97" t="s">
        <v>26</v>
      </c>
      <c r="D97" s="11">
        <v>24244</v>
      </c>
      <c r="E97" s="12">
        <v>124.714</v>
      </c>
      <c r="I97">
        <f t="shared" si="12"/>
        <v>1966.3777777777777</v>
      </c>
      <c r="J97">
        <f t="shared" si="13"/>
        <v>1966</v>
      </c>
      <c r="K97">
        <f t="shared" si="14"/>
        <v>124.714</v>
      </c>
      <c r="M97" s="1">
        <f t="shared" si="16"/>
        <v>69580</v>
      </c>
      <c r="N97" s="6">
        <f t="shared" si="15"/>
        <v>2090.5</v>
      </c>
      <c r="P97" s="2">
        <f t="shared" si="11"/>
        <v>124.277</v>
      </c>
    </row>
    <row r="98" spans="2:16" x14ac:dyDescent="0.3">
      <c r="B98" t="s">
        <v>25</v>
      </c>
      <c r="C98" t="s">
        <v>26</v>
      </c>
      <c r="D98" s="11">
        <v>24313</v>
      </c>
      <c r="E98" s="12">
        <v>124.818</v>
      </c>
      <c r="I98">
        <f t="shared" si="12"/>
        <v>1966.5666666666666</v>
      </c>
      <c r="J98">
        <f t="shared" si="13"/>
        <v>1966</v>
      </c>
      <c r="K98">
        <f t="shared" si="14"/>
        <v>124.818</v>
      </c>
      <c r="M98" s="1">
        <f t="shared" si="16"/>
        <v>69945</v>
      </c>
      <c r="N98" s="6">
        <f t="shared" si="15"/>
        <v>2091.5</v>
      </c>
      <c r="P98" s="2">
        <f t="shared" ref="P98:P161" si="17">ROUND($T$11+EXP(-$T$12*(N98-$N$10))*($T$10-$T$11),3)</f>
        <v>124.256</v>
      </c>
    </row>
    <row r="99" spans="2:16" x14ac:dyDescent="0.3">
      <c r="B99" t="s">
        <v>25</v>
      </c>
      <c r="C99" t="s">
        <v>26</v>
      </c>
      <c r="D99" s="11">
        <v>24412</v>
      </c>
      <c r="E99" s="12">
        <v>124.88800000000001</v>
      </c>
      <c r="I99">
        <f t="shared" si="12"/>
        <v>1966.8333333333333</v>
      </c>
      <c r="J99">
        <f t="shared" si="13"/>
        <v>1966</v>
      </c>
      <c r="K99">
        <f t="shared" si="14"/>
        <v>124.88800000000001</v>
      </c>
      <c r="M99" s="1">
        <f t="shared" si="16"/>
        <v>70311</v>
      </c>
      <c r="N99" s="6">
        <f t="shared" si="15"/>
        <v>2092.5</v>
      </c>
      <c r="P99" s="2">
        <f t="shared" si="17"/>
        <v>124.23399999999999</v>
      </c>
    </row>
    <row r="100" spans="2:16" x14ac:dyDescent="0.3">
      <c r="B100" t="s">
        <v>25</v>
      </c>
      <c r="C100" t="s">
        <v>26</v>
      </c>
      <c r="D100" s="11">
        <v>24475</v>
      </c>
      <c r="E100" s="12">
        <v>124.92100000000001</v>
      </c>
      <c r="I100">
        <f t="shared" si="12"/>
        <v>1967.0055555555555</v>
      </c>
      <c r="J100">
        <f t="shared" si="13"/>
        <v>1967</v>
      </c>
      <c r="K100">
        <f t="shared" si="14"/>
        <v>124.92100000000001</v>
      </c>
      <c r="M100" s="1">
        <f t="shared" si="16"/>
        <v>70676</v>
      </c>
      <c r="N100" s="6">
        <f t="shared" si="15"/>
        <v>2093.5</v>
      </c>
      <c r="P100" s="2">
        <f t="shared" si="17"/>
        <v>124.21299999999999</v>
      </c>
    </row>
    <row r="101" spans="2:16" x14ac:dyDescent="0.3">
      <c r="B101" t="s">
        <v>25</v>
      </c>
      <c r="C101" t="s">
        <v>26</v>
      </c>
      <c r="D101" s="11">
        <v>24555</v>
      </c>
      <c r="E101" s="12">
        <v>124.89100000000001</v>
      </c>
      <c r="I101">
        <f t="shared" si="12"/>
        <v>1967.2305555555556</v>
      </c>
      <c r="J101">
        <f t="shared" si="13"/>
        <v>1967</v>
      </c>
      <c r="K101">
        <f t="shared" si="14"/>
        <v>124.89100000000001</v>
      </c>
      <c r="M101" s="1">
        <f t="shared" si="16"/>
        <v>71041</v>
      </c>
      <c r="N101" s="6">
        <f t="shared" si="15"/>
        <v>2094.5</v>
      </c>
      <c r="P101" s="2">
        <f t="shared" si="17"/>
        <v>124.19199999999999</v>
      </c>
    </row>
    <row r="102" spans="2:16" x14ac:dyDescent="0.3">
      <c r="B102" t="s">
        <v>25</v>
      </c>
      <c r="C102" t="s">
        <v>26</v>
      </c>
      <c r="D102" s="11">
        <v>24763</v>
      </c>
      <c r="E102" s="12">
        <v>125.077</v>
      </c>
      <c r="I102">
        <f t="shared" si="12"/>
        <v>1967.7972222222222</v>
      </c>
      <c r="J102">
        <f t="shared" si="13"/>
        <v>1967</v>
      </c>
      <c r="K102">
        <f t="shared" si="14"/>
        <v>125.077</v>
      </c>
      <c r="M102" s="1">
        <f t="shared" si="16"/>
        <v>71406</v>
      </c>
      <c r="N102" s="6">
        <f t="shared" si="15"/>
        <v>2095.5</v>
      </c>
      <c r="P102" s="2">
        <f t="shared" si="17"/>
        <v>124.17100000000001</v>
      </c>
    </row>
    <row r="103" spans="2:16" x14ac:dyDescent="0.3">
      <c r="B103" t="s">
        <v>25</v>
      </c>
      <c r="C103" t="s">
        <v>26</v>
      </c>
      <c r="D103" s="11">
        <v>24916</v>
      </c>
      <c r="E103" s="12">
        <v>124.973</v>
      </c>
      <c r="I103">
        <f t="shared" si="12"/>
        <v>1968.2166666666667</v>
      </c>
      <c r="J103">
        <f t="shared" si="13"/>
        <v>1968</v>
      </c>
      <c r="K103">
        <f t="shared" si="14"/>
        <v>124.973</v>
      </c>
      <c r="M103" s="1">
        <f t="shared" si="16"/>
        <v>71772</v>
      </c>
      <c r="N103" s="6">
        <f t="shared" si="15"/>
        <v>2096.5</v>
      </c>
      <c r="P103" s="2">
        <f t="shared" si="17"/>
        <v>124.15</v>
      </c>
    </row>
    <row r="104" spans="2:16" x14ac:dyDescent="0.3">
      <c r="B104" t="s">
        <v>25</v>
      </c>
      <c r="C104" t="s">
        <v>26</v>
      </c>
      <c r="D104" s="11">
        <v>25317</v>
      </c>
      <c r="E104" s="12">
        <v>125.16500000000001</v>
      </c>
      <c r="I104">
        <f t="shared" si="12"/>
        <v>1969.3138888888889</v>
      </c>
      <c r="J104">
        <f t="shared" si="13"/>
        <v>1969</v>
      </c>
      <c r="K104">
        <f t="shared" si="14"/>
        <v>125.16500000000001</v>
      </c>
      <c r="M104" s="1">
        <f t="shared" si="16"/>
        <v>72137</v>
      </c>
      <c r="N104" s="6">
        <f t="shared" si="15"/>
        <v>2097.5</v>
      </c>
      <c r="P104" s="2">
        <f t="shared" si="17"/>
        <v>124.129</v>
      </c>
    </row>
    <row r="105" spans="2:16" x14ac:dyDescent="0.3">
      <c r="B105" t="s">
        <v>25</v>
      </c>
      <c r="C105" t="s">
        <v>26</v>
      </c>
      <c r="D105" s="11">
        <v>25701</v>
      </c>
      <c r="E105" s="12">
        <v>125.375</v>
      </c>
      <c r="I105">
        <f t="shared" si="12"/>
        <v>1970.3666666666666</v>
      </c>
      <c r="J105">
        <f t="shared" si="13"/>
        <v>1970</v>
      </c>
      <c r="K105">
        <f t="shared" si="14"/>
        <v>125.375</v>
      </c>
      <c r="M105" s="1">
        <f t="shared" si="16"/>
        <v>72502</v>
      </c>
      <c r="N105" s="6">
        <f t="shared" si="15"/>
        <v>2098.5</v>
      </c>
      <c r="P105" s="2">
        <f t="shared" si="17"/>
        <v>124.10899999999999</v>
      </c>
    </row>
    <row r="106" spans="2:16" x14ac:dyDescent="0.3">
      <c r="B106" t="s">
        <v>25</v>
      </c>
      <c r="C106" t="s">
        <v>26</v>
      </c>
      <c r="D106" s="11">
        <v>26190</v>
      </c>
      <c r="E106" s="12">
        <v>125.586</v>
      </c>
      <c r="I106">
        <f t="shared" si="12"/>
        <v>1971.7027777777778</v>
      </c>
      <c r="J106">
        <f t="shared" si="13"/>
        <v>1971</v>
      </c>
      <c r="K106">
        <f t="shared" si="14"/>
        <v>125.586</v>
      </c>
      <c r="M106" s="1">
        <f t="shared" si="16"/>
        <v>72867</v>
      </c>
      <c r="N106" s="6">
        <f t="shared" si="15"/>
        <v>2099.5</v>
      </c>
      <c r="P106" s="2">
        <f t="shared" si="17"/>
        <v>124.08799999999999</v>
      </c>
    </row>
    <row r="107" spans="2:16" x14ac:dyDescent="0.3">
      <c r="B107" t="s">
        <v>25</v>
      </c>
      <c r="C107" t="s">
        <v>26</v>
      </c>
      <c r="D107" s="11">
        <v>26366</v>
      </c>
      <c r="E107" s="12">
        <v>126</v>
      </c>
      <c r="I107">
        <f t="shared" si="12"/>
        <v>1972.1861111111111</v>
      </c>
      <c r="J107">
        <f t="shared" si="13"/>
        <v>1972</v>
      </c>
      <c r="K107">
        <f t="shared" si="14"/>
        <v>126</v>
      </c>
      <c r="M107" s="1">
        <f t="shared" si="16"/>
        <v>73232</v>
      </c>
      <c r="N107" s="6">
        <f t="shared" si="15"/>
        <v>2100.5</v>
      </c>
      <c r="P107" s="2">
        <f t="shared" si="17"/>
        <v>124.068</v>
      </c>
    </row>
    <row r="108" spans="2:16" x14ac:dyDescent="0.3">
      <c r="B108" t="s">
        <v>25</v>
      </c>
      <c r="C108" t="s">
        <v>26</v>
      </c>
      <c r="D108" s="11">
        <v>26485</v>
      </c>
      <c r="E108" s="12">
        <v>125.78400000000001</v>
      </c>
      <c r="I108">
        <f t="shared" si="12"/>
        <v>1972.5111111111112</v>
      </c>
      <c r="J108">
        <f t="shared" si="13"/>
        <v>1972</v>
      </c>
      <c r="K108">
        <f t="shared" si="14"/>
        <v>125.78400000000001</v>
      </c>
      <c r="M108" s="1">
        <f t="shared" si="16"/>
        <v>73597</v>
      </c>
      <c r="N108" s="6">
        <f t="shared" si="15"/>
        <v>2101.5</v>
      </c>
      <c r="P108" s="2">
        <f t="shared" si="17"/>
        <v>124.048</v>
      </c>
    </row>
    <row r="109" spans="2:16" x14ac:dyDescent="0.3">
      <c r="B109" t="s">
        <v>25</v>
      </c>
      <c r="C109" t="s">
        <v>26</v>
      </c>
      <c r="D109" s="11">
        <v>26576</v>
      </c>
      <c r="E109" s="12">
        <v>125.738</v>
      </c>
      <c r="I109">
        <f t="shared" si="12"/>
        <v>1972.7583333333334</v>
      </c>
      <c r="J109">
        <f t="shared" si="13"/>
        <v>1972</v>
      </c>
      <c r="K109">
        <f t="shared" si="14"/>
        <v>125.738</v>
      </c>
      <c r="M109" s="1">
        <f t="shared" si="16"/>
        <v>73962</v>
      </c>
      <c r="N109" s="6">
        <f t="shared" si="15"/>
        <v>2102.5</v>
      </c>
      <c r="P109" s="2">
        <f t="shared" si="17"/>
        <v>124.02800000000001</v>
      </c>
    </row>
    <row r="110" spans="2:16" x14ac:dyDescent="0.3">
      <c r="B110" t="s">
        <v>25</v>
      </c>
      <c r="C110" t="s">
        <v>26</v>
      </c>
      <c r="D110" s="11">
        <v>26667</v>
      </c>
      <c r="E110" s="12">
        <v>125.77800000000001</v>
      </c>
      <c r="I110">
        <f t="shared" si="12"/>
        <v>1973.0055555555555</v>
      </c>
      <c r="J110">
        <f t="shared" si="13"/>
        <v>1973</v>
      </c>
      <c r="K110">
        <f t="shared" si="14"/>
        <v>125.77800000000001</v>
      </c>
      <c r="M110" s="1">
        <f t="shared" si="16"/>
        <v>74327</v>
      </c>
      <c r="N110" s="6">
        <f t="shared" si="15"/>
        <v>2103.5</v>
      </c>
      <c r="P110" s="2">
        <f t="shared" si="17"/>
        <v>124.008</v>
      </c>
    </row>
    <row r="111" spans="2:16" x14ac:dyDescent="0.3">
      <c r="B111" t="s">
        <v>25</v>
      </c>
      <c r="C111" t="s">
        <v>26</v>
      </c>
      <c r="D111" s="11">
        <v>26755</v>
      </c>
      <c r="E111" s="12">
        <v>125.88800000000001</v>
      </c>
      <c r="I111">
        <f t="shared" si="12"/>
        <v>1973.25</v>
      </c>
      <c r="J111">
        <f t="shared" si="13"/>
        <v>1973</v>
      </c>
      <c r="K111">
        <f t="shared" si="14"/>
        <v>125.88800000000001</v>
      </c>
      <c r="M111" s="1">
        <f t="shared" si="16"/>
        <v>74693</v>
      </c>
      <c r="N111" s="6">
        <f t="shared" si="15"/>
        <v>2104.5</v>
      </c>
      <c r="P111" s="2">
        <f t="shared" si="17"/>
        <v>123.989</v>
      </c>
    </row>
    <row r="112" spans="2:16" x14ac:dyDescent="0.3">
      <c r="B112" t="s">
        <v>25</v>
      </c>
      <c r="C112" t="s">
        <v>26</v>
      </c>
      <c r="D112" s="11">
        <v>26861</v>
      </c>
      <c r="E112" s="12">
        <v>125.91200000000001</v>
      </c>
      <c r="I112">
        <f t="shared" si="12"/>
        <v>1973.5416666666667</v>
      </c>
      <c r="J112">
        <f t="shared" si="13"/>
        <v>1973</v>
      </c>
      <c r="K112">
        <f t="shared" si="14"/>
        <v>125.91200000000001</v>
      </c>
      <c r="M112" s="1">
        <f t="shared" si="16"/>
        <v>75058</v>
      </c>
      <c r="N112" s="6">
        <f t="shared" si="15"/>
        <v>2105.5</v>
      </c>
      <c r="P112" s="2">
        <f t="shared" si="17"/>
        <v>123.96899999999999</v>
      </c>
    </row>
    <row r="113" spans="2:16" x14ac:dyDescent="0.3">
      <c r="B113" t="s">
        <v>25</v>
      </c>
      <c r="C113" t="s">
        <v>26</v>
      </c>
      <c r="D113" s="11">
        <v>26903</v>
      </c>
      <c r="E113" s="12">
        <v>125.92700000000001</v>
      </c>
      <c r="I113">
        <f t="shared" si="12"/>
        <v>1973.6555555555556</v>
      </c>
      <c r="J113">
        <f t="shared" si="13"/>
        <v>1973</v>
      </c>
      <c r="K113">
        <f t="shared" si="14"/>
        <v>125.92700000000001</v>
      </c>
      <c r="M113" s="1">
        <f t="shared" si="16"/>
        <v>75423</v>
      </c>
      <c r="N113" s="6">
        <f t="shared" si="15"/>
        <v>2106.5</v>
      </c>
      <c r="P113" s="2">
        <f t="shared" si="17"/>
        <v>123.95</v>
      </c>
    </row>
    <row r="114" spans="2:16" x14ac:dyDescent="0.3">
      <c r="B114" t="s">
        <v>25</v>
      </c>
      <c r="C114" t="s">
        <v>26</v>
      </c>
      <c r="D114" s="11">
        <v>26918</v>
      </c>
      <c r="E114" s="12">
        <v>125.93899999999999</v>
      </c>
      <c r="I114">
        <f t="shared" si="12"/>
        <v>1973.6944444444443</v>
      </c>
      <c r="J114">
        <f t="shared" si="13"/>
        <v>1973</v>
      </c>
      <c r="K114">
        <f t="shared" si="14"/>
        <v>125.93899999999999</v>
      </c>
      <c r="M114" s="1">
        <f t="shared" si="16"/>
        <v>75788</v>
      </c>
      <c r="N114" s="6">
        <f t="shared" si="15"/>
        <v>2107.5</v>
      </c>
      <c r="P114" s="2">
        <f t="shared" si="17"/>
        <v>123.931</v>
      </c>
    </row>
    <row r="115" spans="2:16" x14ac:dyDescent="0.3">
      <c r="B115" t="s">
        <v>25</v>
      </c>
      <c r="C115" t="s">
        <v>26</v>
      </c>
      <c r="D115" s="11">
        <v>26937</v>
      </c>
      <c r="E115" s="12">
        <v>125.89100000000001</v>
      </c>
      <c r="I115">
        <f t="shared" si="12"/>
        <v>1973.7472222222223</v>
      </c>
      <c r="J115">
        <f t="shared" si="13"/>
        <v>1973</v>
      </c>
      <c r="K115">
        <f t="shared" si="14"/>
        <v>125.89100000000001</v>
      </c>
      <c r="M115" s="1">
        <f t="shared" si="16"/>
        <v>76154</v>
      </c>
      <c r="N115" s="6">
        <f t="shared" si="15"/>
        <v>2108.5</v>
      </c>
      <c r="P115" s="2">
        <f t="shared" si="17"/>
        <v>123.91200000000001</v>
      </c>
    </row>
    <row r="116" spans="2:16" x14ac:dyDescent="0.3">
      <c r="B116" t="s">
        <v>25</v>
      </c>
      <c r="C116" t="s">
        <v>26</v>
      </c>
      <c r="D116" s="11">
        <v>26953</v>
      </c>
      <c r="E116" s="12">
        <v>125.884</v>
      </c>
      <c r="I116">
        <f t="shared" si="12"/>
        <v>1973.7916666666667</v>
      </c>
      <c r="J116">
        <f t="shared" si="13"/>
        <v>1973</v>
      </c>
      <c r="K116">
        <f t="shared" si="14"/>
        <v>125.884</v>
      </c>
      <c r="M116" s="1">
        <f t="shared" si="16"/>
        <v>76519</v>
      </c>
      <c r="N116" s="6">
        <f t="shared" si="15"/>
        <v>2109.5</v>
      </c>
      <c r="P116" s="2">
        <f t="shared" si="17"/>
        <v>123.893</v>
      </c>
    </row>
    <row r="117" spans="2:16" x14ac:dyDescent="0.3">
      <c r="B117" t="s">
        <v>25</v>
      </c>
      <c r="C117" t="s">
        <v>26</v>
      </c>
      <c r="D117" s="11">
        <v>27129</v>
      </c>
      <c r="E117" s="12">
        <v>126.04600000000001</v>
      </c>
      <c r="I117">
        <f t="shared" si="12"/>
        <v>1974.2750000000001</v>
      </c>
      <c r="J117">
        <f t="shared" si="13"/>
        <v>1974</v>
      </c>
      <c r="K117">
        <f t="shared" si="14"/>
        <v>126.04600000000001</v>
      </c>
      <c r="M117" s="1">
        <f t="shared" si="16"/>
        <v>76884</v>
      </c>
      <c r="N117" s="6">
        <f t="shared" si="15"/>
        <v>2110.5</v>
      </c>
      <c r="P117" s="2">
        <f t="shared" si="17"/>
        <v>123.874</v>
      </c>
    </row>
    <row r="118" spans="2:16" x14ac:dyDescent="0.3">
      <c r="B118" t="s">
        <v>25</v>
      </c>
      <c r="C118" t="s">
        <v>26</v>
      </c>
      <c r="D118" s="11">
        <v>27218</v>
      </c>
      <c r="E118" s="12">
        <v>125.964</v>
      </c>
      <c r="I118">
        <f t="shared" si="12"/>
        <v>1974.5194444444444</v>
      </c>
      <c r="J118">
        <f t="shared" si="13"/>
        <v>1974</v>
      </c>
      <c r="K118">
        <f t="shared" si="14"/>
        <v>125.964</v>
      </c>
      <c r="M118" s="1">
        <f t="shared" si="16"/>
        <v>77249</v>
      </c>
      <c r="N118" s="6">
        <f t="shared" si="15"/>
        <v>2111.5</v>
      </c>
      <c r="P118" s="2">
        <f t="shared" si="17"/>
        <v>123.855</v>
      </c>
    </row>
    <row r="119" spans="2:16" x14ac:dyDescent="0.3">
      <c r="B119" t="s">
        <v>25</v>
      </c>
      <c r="C119" t="s">
        <v>26</v>
      </c>
      <c r="D119" s="11">
        <v>27320</v>
      </c>
      <c r="E119" s="12">
        <v>125.985</v>
      </c>
      <c r="I119">
        <f t="shared" si="12"/>
        <v>1974.7972222222222</v>
      </c>
      <c r="J119">
        <f t="shared" si="13"/>
        <v>1974</v>
      </c>
      <c r="K119">
        <f t="shared" si="14"/>
        <v>125.985</v>
      </c>
      <c r="M119" s="1">
        <f t="shared" si="16"/>
        <v>77615</v>
      </c>
      <c r="N119" s="6">
        <f t="shared" si="15"/>
        <v>2112.5</v>
      </c>
      <c r="P119" s="2">
        <f t="shared" si="17"/>
        <v>123.837</v>
      </c>
    </row>
    <row r="120" spans="2:16" x14ac:dyDescent="0.3">
      <c r="B120" t="s">
        <v>25</v>
      </c>
      <c r="C120" t="s">
        <v>26</v>
      </c>
      <c r="D120" s="11">
        <v>27402</v>
      </c>
      <c r="E120" s="12">
        <v>125.985</v>
      </c>
      <c r="I120">
        <f t="shared" si="12"/>
        <v>1975.0194444444444</v>
      </c>
      <c r="J120">
        <f t="shared" si="13"/>
        <v>1975</v>
      </c>
      <c r="K120">
        <f t="shared" si="14"/>
        <v>125.985</v>
      </c>
      <c r="M120" s="1">
        <f t="shared" si="16"/>
        <v>77980</v>
      </c>
      <c r="N120" s="6">
        <f t="shared" si="15"/>
        <v>2113.5</v>
      </c>
      <c r="P120" s="2">
        <f t="shared" si="17"/>
        <v>123.819</v>
      </c>
    </row>
    <row r="121" spans="2:16" x14ac:dyDescent="0.3">
      <c r="B121" t="s">
        <v>25</v>
      </c>
      <c r="C121" t="s">
        <v>26</v>
      </c>
      <c r="D121" s="11">
        <v>27498</v>
      </c>
      <c r="E121" s="12">
        <v>126.07299999999999</v>
      </c>
      <c r="I121">
        <f t="shared" si="12"/>
        <v>1975.286111111111</v>
      </c>
      <c r="J121">
        <f t="shared" si="13"/>
        <v>1975</v>
      </c>
      <c r="K121">
        <f t="shared" si="14"/>
        <v>126.07299999999999</v>
      </c>
      <c r="M121" s="1">
        <f t="shared" si="16"/>
        <v>78345</v>
      </c>
      <c r="N121" s="6">
        <f t="shared" si="15"/>
        <v>2114.5</v>
      </c>
      <c r="P121" s="2">
        <f t="shared" si="17"/>
        <v>123.8</v>
      </c>
    </row>
    <row r="122" spans="2:16" x14ac:dyDescent="0.3">
      <c r="B122" t="s">
        <v>25</v>
      </c>
      <c r="C122" t="s">
        <v>26</v>
      </c>
      <c r="D122" s="11">
        <v>27582</v>
      </c>
      <c r="E122" s="12">
        <v>126.06399999999999</v>
      </c>
      <c r="I122">
        <f t="shared" si="12"/>
        <v>1975.5166666666667</v>
      </c>
      <c r="J122">
        <f t="shared" si="13"/>
        <v>1975</v>
      </c>
      <c r="K122">
        <f t="shared" si="14"/>
        <v>126.06399999999999</v>
      </c>
      <c r="M122" s="1">
        <f t="shared" si="16"/>
        <v>78710</v>
      </c>
      <c r="N122" s="6">
        <f t="shared" si="15"/>
        <v>2115.5</v>
      </c>
      <c r="P122" s="2">
        <f t="shared" si="17"/>
        <v>123.782</v>
      </c>
    </row>
    <row r="123" spans="2:16" x14ac:dyDescent="0.3">
      <c r="B123" t="s">
        <v>25</v>
      </c>
      <c r="C123" t="s">
        <v>26</v>
      </c>
      <c r="D123" s="11">
        <v>27731</v>
      </c>
      <c r="E123" s="12">
        <v>126.098</v>
      </c>
      <c r="I123">
        <f t="shared" si="12"/>
        <v>1975.9222222222222</v>
      </c>
      <c r="J123">
        <f t="shared" si="13"/>
        <v>1975</v>
      </c>
      <c r="K123">
        <f t="shared" si="14"/>
        <v>126.098</v>
      </c>
      <c r="M123" s="1">
        <f t="shared" si="16"/>
        <v>79076</v>
      </c>
      <c r="N123" s="6">
        <f t="shared" si="15"/>
        <v>2116.5</v>
      </c>
      <c r="P123" s="2">
        <f t="shared" si="17"/>
        <v>123.764</v>
      </c>
    </row>
    <row r="124" spans="2:16" x14ac:dyDescent="0.3">
      <c r="B124" t="s">
        <v>25</v>
      </c>
      <c r="C124" t="s">
        <v>26</v>
      </c>
      <c r="D124" s="11">
        <v>27926</v>
      </c>
      <c r="E124" s="12">
        <v>126.107</v>
      </c>
      <c r="I124">
        <f t="shared" si="12"/>
        <v>1976.4555555555555</v>
      </c>
      <c r="J124">
        <f t="shared" si="13"/>
        <v>1976</v>
      </c>
      <c r="K124">
        <f t="shared" si="14"/>
        <v>126.107</v>
      </c>
      <c r="M124" s="1">
        <f t="shared" si="16"/>
        <v>79441</v>
      </c>
      <c r="N124" s="6">
        <f t="shared" si="15"/>
        <v>2117.5</v>
      </c>
      <c r="P124" s="2">
        <f t="shared" si="17"/>
        <v>123.747</v>
      </c>
    </row>
    <row r="125" spans="2:16" x14ac:dyDescent="0.3">
      <c r="B125" t="s">
        <v>25</v>
      </c>
      <c r="C125" t="s">
        <v>26</v>
      </c>
      <c r="D125" s="11">
        <v>28102</v>
      </c>
      <c r="E125" s="12">
        <v>126.18</v>
      </c>
      <c r="I125">
        <f t="shared" si="12"/>
        <v>1976.9361111111111</v>
      </c>
      <c r="J125">
        <f t="shared" si="13"/>
        <v>1976</v>
      </c>
      <c r="K125">
        <f t="shared" si="14"/>
        <v>126.18</v>
      </c>
      <c r="M125" s="1">
        <f t="shared" si="16"/>
        <v>79806</v>
      </c>
      <c r="N125" s="6">
        <f t="shared" si="15"/>
        <v>2118.5</v>
      </c>
      <c r="P125" s="2">
        <f t="shared" si="17"/>
        <v>123.729</v>
      </c>
    </row>
    <row r="126" spans="2:16" x14ac:dyDescent="0.3">
      <c r="B126" t="s">
        <v>25</v>
      </c>
      <c r="C126" t="s">
        <v>26</v>
      </c>
      <c r="D126" s="11">
        <v>28307</v>
      </c>
      <c r="E126" s="12">
        <v>126.26900000000001</v>
      </c>
      <c r="I126">
        <f t="shared" si="12"/>
        <v>1977.5</v>
      </c>
      <c r="J126">
        <f t="shared" si="13"/>
        <v>1977</v>
      </c>
      <c r="K126">
        <f t="shared" si="14"/>
        <v>126.26900000000001</v>
      </c>
      <c r="M126" s="1">
        <f t="shared" si="16"/>
        <v>80171</v>
      </c>
      <c r="N126" s="6">
        <f t="shared" si="15"/>
        <v>2119.5</v>
      </c>
      <c r="P126" s="2">
        <f t="shared" si="17"/>
        <v>123.712</v>
      </c>
    </row>
    <row r="127" spans="2:16" x14ac:dyDescent="0.3">
      <c r="B127" t="s">
        <v>25</v>
      </c>
      <c r="C127" t="s">
        <v>26</v>
      </c>
      <c r="D127" s="11">
        <v>28466</v>
      </c>
      <c r="E127" s="12">
        <v>126.256</v>
      </c>
      <c r="I127">
        <f t="shared" si="12"/>
        <v>1977.9333333333334</v>
      </c>
      <c r="J127">
        <f t="shared" si="13"/>
        <v>1977</v>
      </c>
      <c r="K127">
        <f t="shared" si="14"/>
        <v>126.256</v>
      </c>
      <c r="M127" s="1">
        <f t="shared" si="16"/>
        <v>80537</v>
      </c>
      <c r="N127" s="6">
        <f t="shared" si="15"/>
        <v>2120.5</v>
      </c>
      <c r="P127" s="2">
        <f t="shared" si="17"/>
        <v>123.694</v>
      </c>
    </row>
    <row r="128" spans="2:16" x14ac:dyDescent="0.3">
      <c r="B128" t="s">
        <v>25</v>
      </c>
      <c r="C128" t="s">
        <v>26</v>
      </c>
      <c r="D128" s="11">
        <v>28642</v>
      </c>
      <c r="E128" s="12">
        <v>126.30200000000001</v>
      </c>
      <c r="I128">
        <f t="shared" si="12"/>
        <v>1978.4166666666667</v>
      </c>
      <c r="J128">
        <f t="shared" si="13"/>
        <v>1978</v>
      </c>
      <c r="K128">
        <f t="shared" si="14"/>
        <v>126.30200000000001</v>
      </c>
      <c r="M128" s="1">
        <f t="shared" si="16"/>
        <v>80902</v>
      </c>
      <c r="N128" s="6">
        <f t="shared" si="15"/>
        <v>2121.5</v>
      </c>
      <c r="P128" s="2">
        <f t="shared" si="17"/>
        <v>123.67700000000001</v>
      </c>
    </row>
    <row r="129" spans="2:16" x14ac:dyDescent="0.3">
      <c r="B129" t="s">
        <v>25</v>
      </c>
      <c r="C129" t="s">
        <v>26</v>
      </c>
      <c r="D129" s="11">
        <v>28825</v>
      </c>
      <c r="E129" s="12">
        <v>126.29900000000001</v>
      </c>
      <c r="I129">
        <f t="shared" si="12"/>
        <v>1978.9166666666667</v>
      </c>
      <c r="J129">
        <f t="shared" si="13"/>
        <v>1978</v>
      </c>
      <c r="K129">
        <f t="shared" si="14"/>
        <v>126.29900000000001</v>
      </c>
      <c r="M129" s="1">
        <f t="shared" si="16"/>
        <v>81267</v>
      </c>
      <c r="N129" s="6">
        <f t="shared" si="15"/>
        <v>2122.5</v>
      </c>
      <c r="P129" s="2">
        <f t="shared" si="17"/>
        <v>123.66</v>
      </c>
    </row>
    <row r="130" spans="2:16" x14ac:dyDescent="0.3">
      <c r="B130" t="s">
        <v>25</v>
      </c>
      <c r="C130" t="s">
        <v>26</v>
      </c>
      <c r="D130" s="11">
        <v>29373</v>
      </c>
      <c r="E130" s="12">
        <v>126.42700000000001</v>
      </c>
      <c r="I130">
        <f t="shared" si="12"/>
        <v>1980.4166666666667</v>
      </c>
      <c r="J130">
        <f t="shared" si="13"/>
        <v>1980</v>
      </c>
      <c r="K130">
        <f t="shared" si="14"/>
        <v>126.42700000000001</v>
      </c>
      <c r="M130" s="1">
        <f t="shared" si="16"/>
        <v>81632</v>
      </c>
      <c r="N130" s="6">
        <f t="shared" si="15"/>
        <v>2123.5</v>
      </c>
      <c r="P130" s="2">
        <f t="shared" si="17"/>
        <v>123.643</v>
      </c>
    </row>
    <row r="131" spans="2:16" x14ac:dyDescent="0.3">
      <c r="B131" t="s">
        <v>25</v>
      </c>
      <c r="C131" t="s">
        <v>26</v>
      </c>
      <c r="D131" s="11">
        <v>29556</v>
      </c>
      <c r="E131" s="12">
        <v>126.43300000000001</v>
      </c>
      <c r="I131">
        <f t="shared" si="12"/>
        <v>1980.9166666666667</v>
      </c>
      <c r="J131">
        <f t="shared" si="13"/>
        <v>1980</v>
      </c>
      <c r="K131">
        <f t="shared" si="14"/>
        <v>126.43300000000001</v>
      </c>
      <c r="M131" s="1">
        <f t="shared" si="16"/>
        <v>81998</v>
      </c>
      <c r="N131" s="6">
        <f t="shared" si="15"/>
        <v>2124.5</v>
      </c>
      <c r="P131" s="2">
        <f t="shared" si="17"/>
        <v>123.626</v>
      </c>
    </row>
    <row r="132" spans="2:16" x14ac:dyDescent="0.3">
      <c r="B132" t="s">
        <v>25</v>
      </c>
      <c r="C132" t="s">
        <v>26</v>
      </c>
      <c r="D132" s="11">
        <v>31017</v>
      </c>
      <c r="E132" s="12">
        <v>126.771</v>
      </c>
      <c r="I132">
        <f t="shared" si="12"/>
        <v>1984.9166666666667</v>
      </c>
      <c r="J132">
        <f t="shared" si="13"/>
        <v>1984</v>
      </c>
      <c r="K132">
        <f t="shared" si="14"/>
        <v>126.771</v>
      </c>
      <c r="M132" s="1">
        <f t="shared" si="16"/>
        <v>82363</v>
      </c>
      <c r="N132" s="6">
        <f t="shared" si="15"/>
        <v>2125.5</v>
      </c>
      <c r="P132" s="2">
        <f t="shared" si="17"/>
        <v>123.61</v>
      </c>
    </row>
    <row r="133" spans="2:16" x14ac:dyDescent="0.3">
      <c r="B133" t="s">
        <v>25</v>
      </c>
      <c r="C133" t="s">
        <v>26</v>
      </c>
      <c r="D133" s="11">
        <v>31218</v>
      </c>
      <c r="E133" s="12">
        <v>126.667</v>
      </c>
      <c r="I133">
        <f t="shared" si="12"/>
        <v>1985.4694444444444</v>
      </c>
      <c r="J133">
        <f t="shared" si="13"/>
        <v>1985</v>
      </c>
      <c r="K133">
        <f t="shared" si="14"/>
        <v>126.667</v>
      </c>
      <c r="M133" s="1">
        <f t="shared" si="16"/>
        <v>82728</v>
      </c>
      <c r="N133" s="6">
        <f t="shared" si="15"/>
        <v>2126.5</v>
      </c>
      <c r="P133" s="2">
        <f t="shared" si="17"/>
        <v>123.593</v>
      </c>
    </row>
    <row r="134" spans="2:16" x14ac:dyDescent="0.3">
      <c r="B134" t="s">
        <v>25</v>
      </c>
      <c r="C134" t="s">
        <v>26</v>
      </c>
      <c r="D134" s="11">
        <v>31407</v>
      </c>
      <c r="E134" s="12">
        <v>126.765</v>
      </c>
      <c r="I134">
        <f t="shared" si="12"/>
        <v>1985.9861111111111</v>
      </c>
      <c r="J134">
        <f t="shared" si="13"/>
        <v>1985</v>
      </c>
      <c r="K134">
        <f t="shared" si="14"/>
        <v>126.765</v>
      </c>
      <c r="M134" s="1">
        <f t="shared" si="16"/>
        <v>83093</v>
      </c>
      <c r="N134" s="6">
        <f t="shared" si="15"/>
        <v>2127.5</v>
      </c>
      <c r="P134" s="2">
        <f t="shared" si="17"/>
        <v>123.577</v>
      </c>
    </row>
    <row r="135" spans="2:16" x14ac:dyDescent="0.3">
      <c r="B135" t="s">
        <v>25</v>
      </c>
      <c r="C135" t="s">
        <v>26</v>
      </c>
      <c r="D135" s="11">
        <v>31761</v>
      </c>
      <c r="E135" s="12">
        <v>126.759</v>
      </c>
      <c r="I135">
        <f t="shared" si="12"/>
        <v>1986.9555555555555</v>
      </c>
      <c r="J135">
        <f t="shared" si="13"/>
        <v>1986</v>
      </c>
      <c r="K135">
        <f t="shared" si="14"/>
        <v>126.759</v>
      </c>
      <c r="M135" s="1">
        <f t="shared" si="16"/>
        <v>83459</v>
      </c>
      <c r="N135" s="6">
        <f t="shared" si="15"/>
        <v>2128.5</v>
      </c>
      <c r="P135" s="2">
        <f t="shared" si="17"/>
        <v>123.56</v>
      </c>
    </row>
    <row r="136" spans="2:16" x14ac:dyDescent="0.3">
      <c r="B136" t="s">
        <v>25</v>
      </c>
      <c r="C136" t="s">
        <v>26</v>
      </c>
      <c r="D136" s="11">
        <v>32112</v>
      </c>
      <c r="E136" s="12">
        <v>126.887</v>
      </c>
      <c r="I136">
        <f t="shared" si="12"/>
        <v>1987.9166666666667</v>
      </c>
      <c r="J136">
        <f t="shared" si="13"/>
        <v>1987</v>
      </c>
      <c r="K136">
        <f t="shared" si="14"/>
        <v>126.887</v>
      </c>
      <c r="M136" s="1">
        <f t="shared" si="16"/>
        <v>83824</v>
      </c>
      <c r="N136" s="6">
        <f t="shared" si="15"/>
        <v>2129.5</v>
      </c>
      <c r="P136" s="2">
        <f t="shared" si="17"/>
        <v>123.544</v>
      </c>
    </row>
    <row r="137" spans="2:16" x14ac:dyDescent="0.3">
      <c r="B137" t="s">
        <v>25</v>
      </c>
      <c r="C137" t="s">
        <v>26</v>
      </c>
      <c r="D137" s="11">
        <v>32127</v>
      </c>
      <c r="E137" s="12">
        <v>126.887</v>
      </c>
      <c r="I137">
        <f t="shared" si="12"/>
        <v>1987.9583333333333</v>
      </c>
      <c r="J137">
        <f t="shared" si="13"/>
        <v>1987</v>
      </c>
      <c r="K137">
        <f t="shared" si="14"/>
        <v>126.887</v>
      </c>
      <c r="M137" s="1">
        <f t="shared" si="16"/>
        <v>84189</v>
      </c>
      <c r="N137" s="6">
        <f t="shared" si="15"/>
        <v>2130.5</v>
      </c>
      <c r="P137" s="2">
        <f t="shared" si="17"/>
        <v>123.52800000000001</v>
      </c>
    </row>
    <row r="138" spans="2:16" x14ac:dyDescent="0.3">
      <c r="B138" t="s">
        <v>25</v>
      </c>
      <c r="C138" t="s">
        <v>26</v>
      </c>
      <c r="D138" s="11">
        <v>32171.552083333332</v>
      </c>
      <c r="E138" s="12">
        <v>126.902</v>
      </c>
      <c r="I138">
        <f t="shared" si="12"/>
        <v>1988.0777777777778</v>
      </c>
      <c r="J138">
        <f t="shared" si="13"/>
        <v>1988</v>
      </c>
      <c r="K138">
        <f t="shared" si="14"/>
        <v>126.902</v>
      </c>
      <c r="M138" s="1">
        <f t="shared" si="16"/>
        <v>84554</v>
      </c>
      <c r="N138" s="6">
        <f t="shared" si="15"/>
        <v>2131.5</v>
      </c>
      <c r="P138" s="2">
        <f t="shared" si="17"/>
        <v>123.512</v>
      </c>
    </row>
    <row r="139" spans="2:16" x14ac:dyDescent="0.3">
      <c r="B139" t="s">
        <v>25</v>
      </c>
      <c r="C139" t="s">
        <v>26</v>
      </c>
      <c r="D139" s="11">
        <v>33359</v>
      </c>
      <c r="E139" s="12">
        <v>126.887</v>
      </c>
      <c r="I139">
        <f t="shared" ref="I139:I202" si="18">YEARFRAC(DATEVALUE("1/1/"&amp;TEXT(YEAR(VALUE(D139)),0)),VALUE(D139))+YEAR(VALUE(D139))</f>
        <v>1991.3333333333333</v>
      </c>
      <c r="J139">
        <f t="shared" ref="J139:J202" si="19">INT(I139)</f>
        <v>1991</v>
      </c>
      <c r="K139">
        <f t="shared" ref="K139:K202" si="20">VALUE(E139)</f>
        <v>126.887</v>
      </c>
      <c r="M139" s="1">
        <f t="shared" si="16"/>
        <v>84920</v>
      </c>
      <c r="N139" s="6">
        <f t="shared" ref="N139:N202" si="21">YEAR(M139)+0.5</f>
        <v>2132.5</v>
      </c>
      <c r="P139" s="2">
        <f t="shared" si="17"/>
        <v>123.496</v>
      </c>
    </row>
    <row r="140" spans="2:16" x14ac:dyDescent="0.3">
      <c r="B140" t="s">
        <v>25</v>
      </c>
      <c r="C140" t="s">
        <v>26</v>
      </c>
      <c r="D140" s="11">
        <v>33401</v>
      </c>
      <c r="E140" s="12">
        <v>126.96899999999999</v>
      </c>
      <c r="I140">
        <f t="shared" si="18"/>
        <v>1991.4472222222223</v>
      </c>
      <c r="J140">
        <f t="shared" si="19"/>
        <v>1991</v>
      </c>
      <c r="K140">
        <f t="shared" si="20"/>
        <v>126.96899999999999</v>
      </c>
      <c r="M140" s="1">
        <f t="shared" si="16"/>
        <v>85285</v>
      </c>
      <c r="N140" s="6">
        <f t="shared" si="21"/>
        <v>2133.5</v>
      </c>
      <c r="P140" s="2">
        <f t="shared" si="17"/>
        <v>123.48099999999999</v>
      </c>
    </row>
    <row r="141" spans="2:16" x14ac:dyDescent="0.3">
      <c r="B141" t="s">
        <v>25</v>
      </c>
      <c r="C141" t="s">
        <v>26</v>
      </c>
      <c r="D141" s="11">
        <v>33581.513888888891</v>
      </c>
      <c r="E141" s="12">
        <v>127.021</v>
      </c>
      <c r="I141">
        <f t="shared" si="18"/>
        <v>1991.9388888888889</v>
      </c>
      <c r="J141">
        <f t="shared" si="19"/>
        <v>1991</v>
      </c>
      <c r="K141">
        <f t="shared" si="20"/>
        <v>127.021</v>
      </c>
      <c r="M141" s="1">
        <f t="shared" si="16"/>
        <v>85650</v>
      </c>
      <c r="N141" s="6">
        <f t="shared" si="21"/>
        <v>2134.5</v>
      </c>
      <c r="P141" s="2">
        <f t="shared" si="17"/>
        <v>123.465</v>
      </c>
    </row>
    <row r="142" spans="2:16" x14ac:dyDescent="0.3">
      <c r="B142" t="s">
        <v>25</v>
      </c>
      <c r="C142" t="s">
        <v>26</v>
      </c>
      <c r="D142" s="11">
        <v>33763</v>
      </c>
      <c r="E142" s="12">
        <v>126.99</v>
      </c>
      <c r="I142">
        <f t="shared" si="18"/>
        <v>1992.4361111111111</v>
      </c>
      <c r="J142">
        <f t="shared" si="19"/>
        <v>1992</v>
      </c>
      <c r="K142">
        <f t="shared" si="20"/>
        <v>126.99</v>
      </c>
      <c r="M142" s="1">
        <f t="shared" si="16"/>
        <v>86015</v>
      </c>
      <c r="N142" s="6">
        <f t="shared" si="21"/>
        <v>2135.5</v>
      </c>
      <c r="P142" s="2">
        <f t="shared" si="17"/>
        <v>123.449</v>
      </c>
    </row>
    <row r="143" spans="2:16" x14ac:dyDescent="0.3">
      <c r="B143" t="s">
        <v>25</v>
      </c>
      <c r="C143" t="s">
        <v>26</v>
      </c>
      <c r="D143" s="11">
        <v>34121</v>
      </c>
      <c r="E143" s="12">
        <v>127.018</v>
      </c>
      <c r="I143">
        <f t="shared" si="18"/>
        <v>1993.4166666666667</v>
      </c>
      <c r="J143">
        <f t="shared" si="19"/>
        <v>1993</v>
      </c>
      <c r="K143">
        <f t="shared" si="20"/>
        <v>127.018</v>
      </c>
      <c r="M143" s="1">
        <f t="shared" si="16"/>
        <v>86381</v>
      </c>
      <c r="N143" s="6">
        <f t="shared" si="21"/>
        <v>2136.5</v>
      </c>
      <c r="P143" s="2">
        <f t="shared" si="17"/>
        <v>123.434</v>
      </c>
    </row>
    <row r="144" spans="2:16" x14ac:dyDescent="0.3">
      <c r="B144" t="s">
        <v>25</v>
      </c>
      <c r="C144" t="s">
        <v>26</v>
      </c>
      <c r="D144" s="11">
        <v>34486.423611111109</v>
      </c>
      <c r="E144" s="12">
        <v>126.97199999999999</v>
      </c>
      <c r="I144">
        <f t="shared" si="18"/>
        <v>1994.4166666666667</v>
      </c>
      <c r="J144">
        <f t="shared" si="19"/>
        <v>1994</v>
      </c>
      <c r="K144">
        <f t="shared" si="20"/>
        <v>126.97199999999999</v>
      </c>
      <c r="M144" s="1">
        <f t="shared" si="16"/>
        <v>86746</v>
      </c>
      <c r="N144" s="6">
        <f t="shared" si="21"/>
        <v>2137.5</v>
      </c>
      <c r="P144" s="2">
        <f t="shared" si="17"/>
        <v>123.419</v>
      </c>
    </row>
    <row r="145" spans="2:16" x14ac:dyDescent="0.3">
      <c r="B145" t="s">
        <v>25</v>
      </c>
      <c r="C145" t="s">
        <v>26</v>
      </c>
      <c r="D145" s="11">
        <v>34514</v>
      </c>
      <c r="E145" s="12">
        <v>127.07599999999999</v>
      </c>
      <c r="I145">
        <f t="shared" si="18"/>
        <v>1994.4944444444445</v>
      </c>
      <c r="J145">
        <f t="shared" si="19"/>
        <v>1994</v>
      </c>
      <c r="K145">
        <f t="shared" si="20"/>
        <v>127.07599999999999</v>
      </c>
      <c r="M145" s="1">
        <f t="shared" si="16"/>
        <v>87111</v>
      </c>
      <c r="N145" s="6">
        <f t="shared" si="21"/>
        <v>2138.5</v>
      </c>
      <c r="P145" s="2">
        <f t="shared" si="17"/>
        <v>123.404</v>
      </c>
    </row>
    <row r="146" spans="2:16" x14ac:dyDescent="0.3">
      <c r="B146" t="s">
        <v>25</v>
      </c>
      <c r="C146" t="s">
        <v>26</v>
      </c>
      <c r="D146" s="11">
        <v>34561.418749999997</v>
      </c>
      <c r="E146" s="12">
        <v>127.045</v>
      </c>
      <c r="I146">
        <f t="shared" si="18"/>
        <v>1994.6222222222223</v>
      </c>
      <c r="J146">
        <f t="shared" si="19"/>
        <v>1994</v>
      </c>
      <c r="K146">
        <f t="shared" si="20"/>
        <v>127.045</v>
      </c>
      <c r="M146" s="1">
        <f t="shared" si="16"/>
        <v>87476</v>
      </c>
      <c r="N146" s="6">
        <f t="shared" si="21"/>
        <v>2139.5</v>
      </c>
      <c r="P146" s="2">
        <f t="shared" si="17"/>
        <v>123.389</v>
      </c>
    </row>
    <row r="147" spans="2:16" x14ac:dyDescent="0.3">
      <c r="B147" t="s">
        <v>25</v>
      </c>
      <c r="C147" t="s">
        <v>26</v>
      </c>
      <c r="D147" s="11">
        <v>34673.34375</v>
      </c>
      <c r="E147" s="12">
        <v>127.039</v>
      </c>
      <c r="I147">
        <f t="shared" si="18"/>
        <v>1994.9277777777777</v>
      </c>
      <c r="J147">
        <f t="shared" si="19"/>
        <v>1994</v>
      </c>
      <c r="K147">
        <f t="shared" si="20"/>
        <v>127.039</v>
      </c>
      <c r="M147" s="1">
        <f t="shared" si="16"/>
        <v>87842</v>
      </c>
      <c r="N147" s="6">
        <f t="shared" si="21"/>
        <v>2140.5</v>
      </c>
      <c r="P147" s="2">
        <f t="shared" si="17"/>
        <v>123.374</v>
      </c>
    </row>
    <row r="148" spans="2:16" x14ac:dyDescent="0.3">
      <c r="B148" t="s">
        <v>25</v>
      </c>
      <c r="C148" t="s">
        <v>26</v>
      </c>
      <c r="D148" s="11">
        <v>34680</v>
      </c>
      <c r="E148" s="12">
        <v>127.06</v>
      </c>
      <c r="I148">
        <f t="shared" si="18"/>
        <v>1994.9472222222223</v>
      </c>
      <c r="J148">
        <f t="shared" si="19"/>
        <v>1994</v>
      </c>
      <c r="K148">
        <f t="shared" si="20"/>
        <v>127.06</v>
      </c>
      <c r="M148" s="1">
        <f t="shared" si="16"/>
        <v>88207</v>
      </c>
      <c r="N148" s="6">
        <f t="shared" si="21"/>
        <v>2141.5</v>
      </c>
      <c r="P148" s="2">
        <f t="shared" si="17"/>
        <v>123.35899999999999</v>
      </c>
    </row>
    <row r="149" spans="2:16" x14ac:dyDescent="0.3">
      <c r="B149" t="s">
        <v>25</v>
      </c>
      <c r="C149" t="s">
        <v>26</v>
      </c>
      <c r="D149" s="11">
        <v>34878.520833333336</v>
      </c>
      <c r="E149" s="12">
        <v>127.009</v>
      </c>
      <c r="I149">
        <f t="shared" si="18"/>
        <v>1995.4916666666666</v>
      </c>
      <c r="J149">
        <f t="shared" si="19"/>
        <v>1995</v>
      </c>
      <c r="K149">
        <f t="shared" si="20"/>
        <v>127.009</v>
      </c>
      <c r="M149" s="1">
        <f t="shared" si="16"/>
        <v>88572</v>
      </c>
      <c r="N149" s="6">
        <f t="shared" si="21"/>
        <v>2142.5</v>
      </c>
      <c r="P149" s="2">
        <f t="shared" si="17"/>
        <v>123.345</v>
      </c>
    </row>
    <row r="150" spans="2:16" x14ac:dyDescent="0.3">
      <c r="B150" t="s">
        <v>25</v>
      </c>
      <c r="C150" t="s">
        <v>26</v>
      </c>
      <c r="D150" s="11">
        <v>34879.48541666667</v>
      </c>
      <c r="E150" s="12">
        <v>127.08799999999999</v>
      </c>
      <c r="I150">
        <f t="shared" si="18"/>
        <v>1995.4944444444445</v>
      </c>
      <c r="J150">
        <f t="shared" si="19"/>
        <v>1995</v>
      </c>
      <c r="K150">
        <f t="shared" si="20"/>
        <v>127.08799999999999</v>
      </c>
      <c r="M150" s="1">
        <f t="shared" si="16"/>
        <v>88937</v>
      </c>
      <c r="N150" s="6">
        <f t="shared" si="21"/>
        <v>2143.5</v>
      </c>
      <c r="P150" s="2">
        <f t="shared" si="17"/>
        <v>123.33</v>
      </c>
    </row>
    <row r="151" spans="2:16" x14ac:dyDescent="0.3">
      <c r="B151" t="s">
        <v>25</v>
      </c>
      <c r="C151" t="s">
        <v>26</v>
      </c>
      <c r="D151" s="11">
        <v>35061.538888888892</v>
      </c>
      <c r="E151" s="12">
        <v>127.07899999999999</v>
      </c>
      <c r="I151">
        <f t="shared" si="18"/>
        <v>1995.9916666666666</v>
      </c>
      <c r="J151">
        <f t="shared" si="19"/>
        <v>1995</v>
      </c>
      <c r="K151">
        <f t="shared" si="20"/>
        <v>127.07899999999999</v>
      </c>
      <c r="M151" s="1">
        <f t="shared" si="16"/>
        <v>89303</v>
      </c>
      <c r="N151" s="6">
        <f t="shared" si="21"/>
        <v>2144.5</v>
      </c>
      <c r="P151" s="2">
        <f t="shared" si="17"/>
        <v>123.316</v>
      </c>
    </row>
    <row r="152" spans="2:16" x14ac:dyDescent="0.3">
      <c r="B152" t="s">
        <v>25</v>
      </c>
      <c r="C152" t="s">
        <v>26</v>
      </c>
      <c r="D152" s="11">
        <v>35226.548611111109</v>
      </c>
      <c r="E152" s="12">
        <v>127.054</v>
      </c>
      <c r="I152">
        <f t="shared" si="18"/>
        <v>1996.4416666666666</v>
      </c>
      <c r="J152">
        <f t="shared" si="19"/>
        <v>1996</v>
      </c>
      <c r="K152">
        <f t="shared" si="20"/>
        <v>127.054</v>
      </c>
      <c r="M152" s="1">
        <f t="shared" si="16"/>
        <v>89668</v>
      </c>
      <c r="N152" s="6">
        <f t="shared" si="21"/>
        <v>2145.5</v>
      </c>
      <c r="P152" s="2">
        <f t="shared" si="17"/>
        <v>123.301</v>
      </c>
    </row>
    <row r="153" spans="2:16" x14ac:dyDescent="0.3">
      <c r="B153" t="s">
        <v>25</v>
      </c>
      <c r="C153" t="s">
        <v>26</v>
      </c>
      <c r="D153" s="11">
        <v>35234.574999999997</v>
      </c>
      <c r="E153" s="12">
        <v>127.04300000000001</v>
      </c>
      <c r="I153">
        <f t="shared" si="18"/>
        <v>1996.463888888889</v>
      </c>
      <c r="J153">
        <f t="shared" si="19"/>
        <v>1996</v>
      </c>
      <c r="K153">
        <f t="shared" si="20"/>
        <v>127.04300000000001</v>
      </c>
      <c r="M153" s="1">
        <f t="shared" si="16"/>
        <v>90033</v>
      </c>
      <c r="N153" s="6">
        <f t="shared" si="21"/>
        <v>2146.5</v>
      </c>
      <c r="P153" s="2">
        <f t="shared" si="17"/>
        <v>123.28700000000001</v>
      </c>
    </row>
    <row r="154" spans="2:16" x14ac:dyDescent="0.3">
      <c r="B154" t="s">
        <v>25</v>
      </c>
      <c r="C154" t="s">
        <v>26</v>
      </c>
      <c r="D154" s="11">
        <v>35604.661805555559</v>
      </c>
      <c r="E154" s="12">
        <v>127.012</v>
      </c>
      <c r="I154">
        <f t="shared" si="18"/>
        <v>1997.4777777777779</v>
      </c>
      <c r="J154">
        <f t="shared" si="19"/>
        <v>1997</v>
      </c>
      <c r="K154">
        <f t="shared" si="20"/>
        <v>127.012</v>
      </c>
      <c r="M154" s="1">
        <f t="shared" si="16"/>
        <v>90398</v>
      </c>
      <c r="N154" s="6">
        <f t="shared" si="21"/>
        <v>2147.5</v>
      </c>
      <c r="P154" s="2">
        <f t="shared" si="17"/>
        <v>123.273</v>
      </c>
    </row>
    <row r="155" spans="2:16" x14ac:dyDescent="0.3">
      <c r="B155" t="s">
        <v>25</v>
      </c>
      <c r="C155" t="s">
        <v>26</v>
      </c>
      <c r="D155" s="11">
        <v>35968.624305555553</v>
      </c>
      <c r="E155" s="12">
        <v>127.124</v>
      </c>
      <c r="I155">
        <f t="shared" si="18"/>
        <v>1998.4749999999999</v>
      </c>
      <c r="J155">
        <f t="shared" si="19"/>
        <v>1998</v>
      </c>
      <c r="K155">
        <f t="shared" si="20"/>
        <v>127.124</v>
      </c>
      <c r="M155" s="1">
        <f t="shared" ref="M155:M218" si="22">EOMONTH(M154,11)+1</f>
        <v>90764</v>
      </c>
      <c r="N155" s="6">
        <f t="shared" si="21"/>
        <v>2148.5</v>
      </c>
      <c r="P155" s="2">
        <f t="shared" si="17"/>
        <v>123.259</v>
      </c>
    </row>
    <row r="156" spans="2:16" x14ac:dyDescent="0.3">
      <c r="B156" t="s">
        <v>25</v>
      </c>
      <c r="C156" t="s">
        <v>26</v>
      </c>
      <c r="D156" s="11">
        <v>36227.529166666667</v>
      </c>
      <c r="E156" s="12">
        <v>127.07599999999999</v>
      </c>
      <c r="I156">
        <f t="shared" si="18"/>
        <v>1999.1861111111111</v>
      </c>
      <c r="J156">
        <f t="shared" si="19"/>
        <v>1999</v>
      </c>
      <c r="K156">
        <f t="shared" si="20"/>
        <v>127.07599999999999</v>
      </c>
      <c r="M156" s="1">
        <f t="shared" si="22"/>
        <v>91129</v>
      </c>
      <c r="N156" s="6">
        <f t="shared" si="21"/>
        <v>2149.5</v>
      </c>
      <c r="P156" s="2">
        <f t="shared" si="17"/>
        <v>123.245</v>
      </c>
    </row>
    <row r="157" spans="2:16" x14ac:dyDescent="0.3">
      <c r="B157" t="s">
        <v>25</v>
      </c>
      <c r="C157" t="s">
        <v>26</v>
      </c>
      <c r="D157" s="11">
        <v>36241.46875</v>
      </c>
      <c r="E157" s="12">
        <v>127.048</v>
      </c>
      <c r="I157">
        <f t="shared" si="18"/>
        <v>1999.2249999999999</v>
      </c>
      <c r="J157">
        <f t="shared" si="19"/>
        <v>1999</v>
      </c>
      <c r="K157">
        <f t="shared" si="20"/>
        <v>127.048</v>
      </c>
      <c r="M157" s="1">
        <f t="shared" si="22"/>
        <v>91494</v>
      </c>
      <c r="N157" s="6">
        <f t="shared" si="21"/>
        <v>2150.5</v>
      </c>
      <c r="P157" s="2">
        <f t="shared" si="17"/>
        <v>123.23099999999999</v>
      </c>
    </row>
    <row r="158" spans="2:16" x14ac:dyDescent="0.3">
      <c r="B158" t="s">
        <v>25</v>
      </c>
      <c r="C158" t="s">
        <v>26</v>
      </c>
      <c r="D158" s="11">
        <v>36560.451388888891</v>
      </c>
      <c r="E158" s="12">
        <v>127.10299999999999</v>
      </c>
      <c r="I158">
        <f t="shared" si="18"/>
        <v>2000.0916666666667</v>
      </c>
      <c r="J158">
        <f t="shared" si="19"/>
        <v>2000</v>
      </c>
      <c r="K158">
        <f t="shared" si="20"/>
        <v>127.10299999999999</v>
      </c>
      <c r="M158" s="1">
        <f t="shared" si="22"/>
        <v>91859</v>
      </c>
      <c r="N158" s="6">
        <f t="shared" si="21"/>
        <v>2151.5</v>
      </c>
      <c r="P158" s="2">
        <f t="shared" si="17"/>
        <v>123.218</v>
      </c>
    </row>
    <row r="159" spans="2:16" x14ac:dyDescent="0.3">
      <c r="B159" t="s">
        <v>25</v>
      </c>
      <c r="C159" t="s">
        <v>26</v>
      </c>
      <c r="D159" s="11">
        <v>36623.482638888891</v>
      </c>
      <c r="E159" s="12">
        <v>126.96</v>
      </c>
      <c r="I159">
        <f t="shared" si="18"/>
        <v>2000.2666666666667</v>
      </c>
      <c r="J159">
        <f t="shared" si="19"/>
        <v>2000</v>
      </c>
      <c r="K159">
        <f t="shared" si="20"/>
        <v>126.96</v>
      </c>
      <c r="M159" s="1">
        <f t="shared" si="22"/>
        <v>92225</v>
      </c>
      <c r="N159" s="6">
        <f t="shared" si="21"/>
        <v>2152.5</v>
      </c>
      <c r="P159" s="2">
        <f t="shared" si="17"/>
        <v>123.20399999999999</v>
      </c>
    </row>
    <row r="160" spans="2:16" x14ac:dyDescent="0.3">
      <c r="B160" t="s">
        <v>25</v>
      </c>
      <c r="C160" t="s">
        <v>26</v>
      </c>
      <c r="D160" s="11">
        <v>36978.527777777781</v>
      </c>
      <c r="E160" s="12">
        <v>127.054</v>
      </c>
      <c r="I160">
        <f t="shared" si="18"/>
        <v>2001.2416666666666</v>
      </c>
      <c r="J160">
        <f t="shared" si="19"/>
        <v>2001</v>
      </c>
      <c r="K160">
        <f t="shared" si="20"/>
        <v>127.054</v>
      </c>
      <c r="M160" s="1">
        <f t="shared" si="22"/>
        <v>92590</v>
      </c>
      <c r="N160" s="6">
        <f t="shared" si="21"/>
        <v>2153.5</v>
      </c>
      <c r="P160" s="2">
        <f t="shared" si="17"/>
        <v>123.191</v>
      </c>
    </row>
    <row r="161" spans="2:16" x14ac:dyDescent="0.3">
      <c r="B161" t="s">
        <v>25</v>
      </c>
      <c r="C161" t="s">
        <v>26</v>
      </c>
      <c r="D161" s="11">
        <v>37056.3125</v>
      </c>
      <c r="E161" s="12">
        <v>127.057</v>
      </c>
      <c r="I161">
        <f t="shared" si="18"/>
        <v>2001.4527777777778</v>
      </c>
      <c r="J161">
        <f t="shared" si="19"/>
        <v>2001</v>
      </c>
      <c r="K161">
        <f t="shared" si="20"/>
        <v>127.057</v>
      </c>
      <c r="M161" s="1">
        <f t="shared" si="22"/>
        <v>92955</v>
      </c>
      <c r="N161" s="6">
        <f t="shared" si="21"/>
        <v>2154.5</v>
      </c>
      <c r="P161" s="2">
        <f t="shared" si="17"/>
        <v>123.17700000000001</v>
      </c>
    </row>
    <row r="162" spans="2:16" x14ac:dyDescent="0.3">
      <c r="B162" t="s">
        <v>25</v>
      </c>
      <c r="C162" t="s">
        <v>26</v>
      </c>
      <c r="D162" s="11">
        <v>37349.397222222222</v>
      </c>
      <c r="E162" s="12">
        <v>127.024</v>
      </c>
      <c r="I162">
        <f t="shared" si="18"/>
        <v>2002.2555555555555</v>
      </c>
      <c r="J162">
        <f t="shared" si="19"/>
        <v>2002</v>
      </c>
      <c r="K162">
        <f t="shared" si="20"/>
        <v>127.024</v>
      </c>
      <c r="M162" s="1">
        <f t="shared" si="22"/>
        <v>93320</v>
      </c>
      <c r="N162" s="6">
        <f t="shared" si="21"/>
        <v>2155.5</v>
      </c>
      <c r="P162" s="2">
        <f t="shared" ref="P162:P225" si="23">ROUND($T$11+EXP(-$T$12*(N162-$N$10))*($T$10-$T$11),3)</f>
        <v>123.164</v>
      </c>
    </row>
    <row r="163" spans="2:16" x14ac:dyDescent="0.3">
      <c r="B163" t="s">
        <v>25</v>
      </c>
      <c r="C163" t="s">
        <v>26</v>
      </c>
      <c r="D163" s="11">
        <v>37445.423611111109</v>
      </c>
      <c r="E163" s="12">
        <v>126.94799999999999</v>
      </c>
      <c r="I163">
        <f t="shared" si="18"/>
        <v>2002.5194444444444</v>
      </c>
      <c r="J163">
        <f t="shared" si="19"/>
        <v>2002</v>
      </c>
      <c r="K163">
        <f t="shared" si="20"/>
        <v>126.94799999999999</v>
      </c>
      <c r="M163" s="1">
        <f t="shared" si="22"/>
        <v>93686</v>
      </c>
      <c r="N163" s="6">
        <f t="shared" si="21"/>
        <v>2156.5</v>
      </c>
      <c r="P163" s="2">
        <f t="shared" si="23"/>
        <v>123.151</v>
      </c>
    </row>
    <row r="164" spans="2:16" x14ac:dyDescent="0.3">
      <c r="B164" t="s">
        <v>25</v>
      </c>
      <c r="C164" t="s">
        <v>26</v>
      </c>
      <c r="D164" s="11">
        <v>37711.459722222222</v>
      </c>
      <c r="E164" s="12">
        <v>127.09699999999999</v>
      </c>
      <c r="I164">
        <f t="shared" si="18"/>
        <v>2003.25</v>
      </c>
      <c r="J164">
        <f t="shared" si="19"/>
        <v>2003</v>
      </c>
      <c r="K164">
        <f t="shared" si="20"/>
        <v>127.09699999999999</v>
      </c>
      <c r="M164" s="1">
        <f t="shared" si="22"/>
        <v>94051</v>
      </c>
      <c r="N164" s="6">
        <f t="shared" si="21"/>
        <v>2157.5</v>
      </c>
      <c r="P164" s="2">
        <f t="shared" si="23"/>
        <v>123.13800000000001</v>
      </c>
    </row>
    <row r="165" spans="2:16" x14ac:dyDescent="0.3">
      <c r="B165" t="s">
        <v>25</v>
      </c>
      <c r="C165" t="s">
        <v>26</v>
      </c>
      <c r="D165" s="11">
        <v>38021.460416666669</v>
      </c>
      <c r="E165" s="12">
        <v>126.93300000000001</v>
      </c>
      <c r="I165">
        <f t="shared" si="18"/>
        <v>2004.0916666666667</v>
      </c>
      <c r="J165">
        <f t="shared" si="19"/>
        <v>2004</v>
      </c>
      <c r="K165">
        <f t="shared" si="20"/>
        <v>126.93300000000001</v>
      </c>
      <c r="M165" s="1">
        <f t="shared" si="22"/>
        <v>94416</v>
      </c>
      <c r="N165" s="6">
        <f t="shared" si="21"/>
        <v>2158.5</v>
      </c>
      <c r="P165" s="2">
        <f t="shared" si="23"/>
        <v>123.125</v>
      </c>
    </row>
    <row r="166" spans="2:16" x14ac:dyDescent="0.3">
      <c r="B166" t="s">
        <v>25</v>
      </c>
      <c r="C166" t="s">
        <v>26</v>
      </c>
      <c r="D166" s="11">
        <v>38072.543055555558</v>
      </c>
      <c r="E166" s="12">
        <v>126.956</v>
      </c>
      <c r="I166">
        <f t="shared" si="18"/>
        <v>2004.2361111111111</v>
      </c>
      <c r="J166">
        <f t="shared" si="19"/>
        <v>2004</v>
      </c>
      <c r="K166">
        <f t="shared" si="20"/>
        <v>126.956</v>
      </c>
      <c r="M166" s="1">
        <f t="shared" si="22"/>
        <v>94781</v>
      </c>
      <c r="N166" s="6">
        <f t="shared" si="21"/>
        <v>2159.5</v>
      </c>
      <c r="P166" s="2">
        <f t="shared" si="23"/>
        <v>123.11199999999999</v>
      </c>
    </row>
    <row r="167" spans="2:16" x14ac:dyDescent="0.3">
      <c r="B167" t="s">
        <v>25</v>
      </c>
      <c r="C167" t="s">
        <v>26</v>
      </c>
      <c r="D167" s="11">
        <v>38364.451388888891</v>
      </c>
      <c r="E167" s="12">
        <v>126.94799999999999</v>
      </c>
      <c r="I167">
        <f t="shared" si="18"/>
        <v>2005.0305555555556</v>
      </c>
      <c r="J167">
        <f t="shared" si="19"/>
        <v>2005</v>
      </c>
      <c r="K167">
        <f t="shared" si="20"/>
        <v>126.94799999999999</v>
      </c>
      <c r="M167" s="1">
        <f t="shared" si="22"/>
        <v>95147</v>
      </c>
      <c r="N167" s="6">
        <f t="shared" si="21"/>
        <v>2160.5</v>
      </c>
      <c r="P167" s="2">
        <f t="shared" si="23"/>
        <v>123.099</v>
      </c>
    </row>
    <row r="168" spans="2:16" x14ac:dyDescent="0.3">
      <c r="B168" t="s">
        <v>25</v>
      </c>
      <c r="C168" t="s">
        <v>26</v>
      </c>
      <c r="D168" s="11">
        <v>38443.436805555553</v>
      </c>
      <c r="E168" s="12">
        <v>126.983</v>
      </c>
      <c r="I168">
        <f t="shared" si="18"/>
        <v>2005.25</v>
      </c>
      <c r="J168">
        <f t="shared" si="19"/>
        <v>2005</v>
      </c>
      <c r="K168">
        <f t="shared" si="20"/>
        <v>126.983</v>
      </c>
      <c r="M168" s="1">
        <f t="shared" si="22"/>
        <v>95512</v>
      </c>
      <c r="N168" s="6">
        <f t="shared" si="21"/>
        <v>2161.5</v>
      </c>
      <c r="P168" s="2">
        <f t="shared" si="23"/>
        <v>123.087</v>
      </c>
    </row>
    <row r="169" spans="2:16" x14ac:dyDescent="0.3">
      <c r="B169" t="s">
        <v>25</v>
      </c>
      <c r="C169" t="s">
        <v>26</v>
      </c>
      <c r="D169" s="11">
        <v>38770.46875</v>
      </c>
      <c r="E169" s="12">
        <v>126.934</v>
      </c>
      <c r="I169">
        <f t="shared" si="18"/>
        <v>2006.1416666666667</v>
      </c>
      <c r="J169">
        <f t="shared" si="19"/>
        <v>2006</v>
      </c>
      <c r="K169">
        <f t="shared" si="20"/>
        <v>126.934</v>
      </c>
      <c r="M169" s="1">
        <f t="shared" si="22"/>
        <v>95877</v>
      </c>
      <c r="N169" s="6">
        <f t="shared" si="21"/>
        <v>2162.5</v>
      </c>
      <c r="P169" s="2">
        <f t="shared" si="23"/>
        <v>123.074</v>
      </c>
    </row>
    <row r="170" spans="2:16" x14ac:dyDescent="0.3">
      <c r="B170" t="s">
        <v>25</v>
      </c>
      <c r="C170" t="s">
        <v>26</v>
      </c>
      <c r="D170" s="11">
        <v>38863.412499999999</v>
      </c>
      <c r="E170" s="12">
        <v>126.937</v>
      </c>
      <c r="I170">
        <f t="shared" si="18"/>
        <v>2006.4027777777778</v>
      </c>
      <c r="J170">
        <f t="shared" si="19"/>
        <v>2006</v>
      </c>
      <c r="K170">
        <f t="shared" si="20"/>
        <v>126.937</v>
      </c>
      <c r="M170" s="1">
        <f t="shared" si="22"/>
        <v>96242</v>
      </c>
      <c r="N170" s="6">
        <f t="shared" si="21"/>
        <v>2163.5</v>
      </c>
      <c r="P170" s="2">
        <f t="shared" si="23"/>
        <v>123.062</v>
      </c>
    </row>
    <row r="171" spans="2:16" x14ac:dyDescent="0.3">
      <c r="B171" t="s">
        <v>25</v>
      </c>
      <c r="C171" t="s">
        <v>26</v>
      </c>
      <c r="D171" s="11">
        <v>39114.334722222222</v>
      </c>
      <c r="E171" s="12">
        <v>126.874</v>
      </c>
      <c r="I171">
        <f t="shared" si="18"/>
        <v>2007.0833333333333</v>
      </c>
      <c r="J171">
        <f t="shared" si="19"/>
        <v>2007</v>
      </c>
      <c r="K171">
        <f t="shared" si="20"/>
        <v>126.874</v>
      </c>
      <c r="M171" s="1">
        <f t="shared" si="22"/>
        <v>96608</v>
      </c>
      <c r="N171" s="6">
        <f t="shared" si="21"/>
        <v>2164.5</v>
      </c>
      <c r="P171" s="2">
        <f t="shared" si="23"/>
        <v>123.04900000000001</v>
      </c>
    </row>
    <row r="172" spans="2:16" x14ac:dyDescent="0.3">
      <c r="B172" t="s">
        <v>25</v>
      </c>
      <c r="C172" t="s">
        <v>26</v>
      </c>
      <c r="D172" s="11">
        <v>39136.35833333333</v>
      </c>
      <c r="E172" s="12">
        <v>126.84099999999999</v>
      </c>
      <c r="I172">
        <f t="shared" si="18"/>
        <v>2007.1444444444444</v>
      </c>
      <c r="J172">
        <f t="shared" si="19"/>
        <v>2007</v>
      </c>
      <c r="K172">
        <f t="shared" si="20"/>
        <v>126.84099999999999</v>
      </c>
      <c r="M172" s="1">
        <f t="shared" si="22"/>
        <v>96973</v>
      </c>
      <c r="N172" s="6">
        <f t="shared" si="21"/>
        <v>2165.5</v>
      </c>
      <c r="P172" s="2">
        <f t="shared" si="23"/>
        <v>123.03700000000001</v>
      </c>
    </row>
    <row r="173" spans="2:16" x14ac:dyDescent="0.3">
      <c r="B173" t="s">
        <v>25</v>
      </c>
      <c r="C173" t="s">
        <v>26</v>
      </c>
      <c r="D173" s="11">
        <v>39160.538194444445</v>
      </c>
      <c r="E173" s="12">
        <v>126.914</v>
      </c>
      <c r="I173">
        <f t="shared" si="18"/>
        <v>2007.2166666666667</v>
      </c>
      <c r="J173">
        <f t="shared" si="19"/>
        <v>2007</v>
      </c>
      <c r="K173">
        <f t="shared" si="20"/>
        <v>126.914</v>
      </c>
      <c r="M173" s="1">
        <f t="shared" si="22"/>
        <v>97338</v>
      </c>
      <c r="N173" s="6">
        <f t="shared" si="21"/>
        <v>2166.5</v>
      </c>
      <c r="P173" s="2">
        <f t="shared" si="23"/>
        <v>123.02500000000001</v>
      </c>
    </row>
    <row r="174" spans="2:16" x14ac:dyDescent="0.3">
      <c r="B174" t="s">
        <v>25</v>
      </c>
      <c r="C174" t="s">
        <v>26</v>
      </c>
      <c r="D174" s="11">
        <v>39537.398611111108</v>
      </c>
      <c r="E174" s="12">
        <v>126.81399999999999</v>
      </c>
      <c r="I174">
        <f t="shared" si="18"/>
        <v>2008.2472222222223</v>
      </c>
      <c r="J174">
        <f t="shared" si="19"/>
        <v>2008</v>
      </c>
      <c r="K174">
        <f t="shared" si="20"/>
        <v>126.81399999999999</v>
      </c>
      <c r="M174" s="1">
        <f t="shared" si="22"/>
        <v>97703</v>
      </c>
      <c r="N174" s="6">
        <f t="shared" si="21"/>
        <v>2167.5</v>
      </c>
      <c r="P174" s="2">
        <f t="shared" si="23"/>
        <v>123.01300000000001</v>
      </c>
    </row>
    <row r="175" spans="2:16" x14ac:dyDescent="0.3">
      <c r="B175" t="s">
        <v>25</v>
      </c>
      <c r="C175" t="s">
        <v>26</v>
      </c>
      <c r="D175" s="11">
        <v>39575.379861111112</v>
      </c>
      <c r="E175" s="12">
        <v>126.843</v>
      </c>
      <c r="I175">
        <f t="shared" si="18"/>
        <v>2008.35</v>
      </c>
      <c r="J175">
        <f t="shared" si="19"/>
        <v>2008</v>
      </c>
      <c r="K175">
        <f t="shared" si="20"/>
        <v>126.843</v>
      </c>
      <c r="M175" s="1">
        <f t="shared" si="22"/>
        <v>98069</v>
      </c>
      <c r="N175" s="6">
        <f t="shared" si="21"/>
        <v>2168.5</v>
      </c>
      <c r="P175" s="2">
        <f t="shared" si="23"/>
        <v>123.001</v>
      </c>
    </row>
    <row r="176" spans="2:16" x14ac:dyDescent="0.3">
      <c r="B176" t="s">
        <v>25</v>
      </c>
      <c r="C176" t="s">
        <v>26</v>
      </c>
      <c r="D176" s="11">
        <v>39785.548611111109</v>
      </c>
      <c r="E176" s="12">
        <v>126.749</v>
      </c>
      <c r="I176">
        <f t="shared" si="18"/>
        <v>2008.9222222222222</v>
      </c>
      <c r="J176">
        <f t="shared" si="19"/>
        <v>2008</v>
      </c>
      <c r="K176">
        <f t="shared" si="20"/>
        <v>126.749</v>
      </c>
      <c r="M176" s="1">
        <f t="shared" si="22"/>
        <v>98434</v>
      </c>
      <c r="N176" s="6">
        <f t="shared" si="21"/>
        <v>2169.5</v>
      </c>
      <c r="P176" s="2">
        <f t="shared" si="23"/>
        <v>122.989</v>
      </c>
    </row>
    <row r="177" spans="2:16" x14ac:dyDescent="0.3">
      <c r="B177" t="s">
        <v>25</v>
      </c>
      <c r="C177" t="s">
        <v>26</v>
      </c>
      <c r="D177" s="11">
        <v>39848.441666666666</v>
      </c>
      <c r="E177" s="12">
        <v>126.599</v>
      </c>
      <c r="I177">
        <f t="shared" si="18"/>
        <v>2009.0916666666667</v>
      </c>
      <c r="J177">
        <f t="shared" si="19"/>
        <v>2009</v>
      </c>
      <c r="K177">
        <f t="shared" si="20"/>
        <v>126.599</v>
      </c>
      <c r="M177" s="1">
        <f t="shared" si="22"/>
        <v>98799</v>
      </c>
      <c r="N177" s="6">
        <f t="shared" si="21"/>
        <v>2170.5</v>
      </c>
      <c r="P177" s="2">
        <f t="shared" si="23"/>
        <v>122.977</v>
      </c>
    </row>
    <row r="178" spans="2:16" x14ac:dyDescent="0.3">
      <c r="B178" t="s">
        <v>25</v>
      </c>
      <c r="C178" t="s">
        <v>26</v>
      </c>
      <c r="D178" s="11">
        <v>39902.495833333334</v>
      </c>
      <c r="E178" s="12">
        <v>126.809</v>
      </c>
      <c r="I178">
        <f t="shared" si="18"/>
        <v>2009.2472222222223</v>
      </c>
      <c r="J178">
        <f t="shared" si="19"/>
        <v>2009</v>
      </c>
      <c r="K178">
        <f t="shared" si="20"/>
        <v>126.809</v>
      </c>
      <c r="M178" s="1">
        <f t="shared" si="22"/>
        <v>99164</v>
      </c>
      <c r="N178" s="6">
        <f t="shared" si="21"/>
        <v>2171.5</v>
      </c>
      <c r="P178" s="2">
        <f t="shared" si="23"/>
        <v>122.965</v>
      </c>
    </row>
    <row r="179" spans="2:16" x14ac:dyDescent="0.3">
      <c r="B179" t="s">
        <v>25</v>
      </c>
      <c r="C179" t="s">
        <v>26</v>
      </c>
      <c r="D179" s="11">
        <v>40252.545138888891</v>
      </c>
      <c r="E179" s="12">
        <v>126.726</v>
      </c>
      <c r="I179">
        <f t="shared" si="18"/>
        <v>2010.2055555555555</v>
      </c>
      <c r="J179">
        <f t="shared" si="19"/>
        <v>2010</v>
      </c>
      <c r="K179">
        <f t="shared" si="20"/>
        <v>126.726</v>
      </c>
      <c r="M179" s="1">
        <f t="shared" si="22"/>
        <v>99530</v>
      </c>
      <c r="N179" s="6">
        <f t="shared" si="21"/>
        <v>2172.5</v>
      </c>
      <c r="P179" s="2">
        <f t="shared" si="23"/>
        <v>122.95399999999999</v>
      </c>
    </row>
    <row r="180" spans="2:16" x14ac:dyDescent="0.3">
      <c r="B180" t="s">
        <v>25</v>
      </c>
      <c r="C180" t="s">
        <v>26</v>
      </c>
      <c r="D180" s="11">
        <v>40280.402083333334</v>
      </c>
      <c r="E180" s="12">
        <v>126.795</v>
      </c>
      <c r="I180">
        <f t="shared" si="18"/>
        <v>2010.2805555555556</v>
      </c>
      <c r="J180">
        <f t="shared" si="19"/>
        <v>2010</v>
      </c>
      <c r="K180">
        <f t="shared" si="20"/>
        <v>126.795</v>
      </c>
      <c r="M180" s="1">
        <f t="shared" si="22"/>
        <v>99895</v>
      </c>
      <c r="N180" s="6">
        <f t="shared" si="21"/>
        <v>2173.5</v>
      </c>
      <c r="P180" s="2">
        <f t="shared" si="23"/>
        <v>122.94199999999999</v>
      </c>
    </row>
    <row r="181" spans="2:16" x14ac:dyDescent="0.3">
      <c r="B181" t="s">
        <v>25</v>
      </c>
      <c r="C181" t="s">
        <v>26</v>
      </c>
      <c r="D181" s="11">
        <v>40422.322916666664</v>
      </c>
      <c r="E181" s="12">
        <v>126.733</v>
      </c>
      <c r="I181">
        <f t="shared" si="18"/>
        <v>2010.6666666666667</v>
      </c>
      <c r="J181">
        <f t="shared" si="19"/>
        <v>2010</v>
      </c>
      <c r="K181">
        <f t="shared" si="20"/>
        <v>126.733</v>
      </c>
      <c r="M181" s="1">
        <f t="shared" si="22"/>
        <v>100260</v>
      </c>
      <c r="N181" s="6">
        <f t="shared" si="21"/>
        <v>2174.5</v>
      </c>
      <c r="P181" s="2">
        <f t="shared" si="23"/>
        <v>122.931</v>
      </c>
    </row>
    <row r="182" spans="2:16" x14ac:dyDescent="0.3">
      <c r="B182" t="s">
        <v>25</v>
      </c>
      <c r="C182" t="s">
        <v>26</v>
      </c>
      <c r="D182" s="11">
        <v>40519.361805555556</v>
      </c>
      <c r="E182" s="12">
        <v>126.691</v>
      </c>
      <c r="I182">
        <f t="shared" si="18"/>
        <v>2010.9333333333334</v>
      </c>
      <c r="J182">
        <f t="shared" si="19"/>
        <v>2010</v>
      </c>
      <c r="K182">
        <f t="shared" si="20"/>
        <v>126.691</v>
      </c>
      <c r="M182" s="1">
        <f t="shared" si="22"/>
        <v>100625</v>
      </c>
      <c r="N182" s="6">
        <f t="shared" si="21"/>
        <v>2175.5</v>
      </c>
      <c r="P182" s="2">
        <f t="shared" si="23"/>
        <v>122.919</v>
      </c>
    </row>
    <row r="183" spans="2:16" x14ac:dyDescent="0.3">
      <c r="B183" t="s">
        <v>25</v>
      </c>
      <c r="C183" t="s">
        <v>26</v>
      </c>
      <c r="D183" s="11">
        <v>40630.527777777781</v>
      </c>
      <c r="E183" s="12">
        <v>126.62</v>
      </c>
      <c r="I183">
        <f t="shared" si="18"/>
        <v>2011.2416666666666</v>
      </c>
      <c r="J183">
        <f t="shared" si="19"/>
        <v>2011</v>
      </c>
      <c r="K183">
        <f t="shared" si="20"/>
        <v>126.62</v>
      </c>
      <c r="M183" s="1">
        <f t="shared" si="22"/>
        <v>100991</v>
      </c>
      <c r="N183" s="6">
        <f t="shared" si="21"/>
        <v>2176.5</v>
      </c>
      <c r="P183" s="2">
        <f t="shared" si="23"/>
        <v>122.908</v>
      </c>
    </row>
    <row r="184" spans="2:16" x14ac:dyDescent="0.3">
      <c r="B184" t="s">
        <v>25</v>
      </c>
      <c r="C184" t="s">
        <v>26</v>
      </c>
      <c r="D184" s="11">
        <v>40892.565972222219</v>
      </c>
      <c r="E184" s="12">
        <v>126.786</v>
      </c>
      <c r="I184">
        <f t="shared" si="18"/>
        <v>2011.9555555555555</v>
      </c>
      <c r="J184">
        <f t="shared" si="19"/>
        <v>2011</v>
      </c>
      <c r="K184">
        <f t="shared" si="20"/>
        <v>126.786</v>
      </c>
      <c r="M184" s="1">
        <f t="shared" si="22"/>
        <v>101356</v>
      </c>
      <c r="N184" s="6">
        <f t="shared" si="21"/>
        <v>2177.5</v>
      </c>
      <c r="P184" s="2">
        <f t="shared" si="23"/>
        <v>122.89700000000001</v>
      </c>
    </row>
    <row r="185" spans="2:16" x14ac:dyDescent="0.3">
      <c r="B185" t="s">
        <v>25</v>
      </c>
      <c r="C185" t="s">
        <v>26</v>
      </c>
      <c r="D185" s="11">
        <v>41030.525000000001</v>
      </c>
      <c r="E185" s="12">
        <v>126.672</v>
      </c>
      <c r="I185">
        <f t="shared" si="18"/>
        <v>2012.3333333333333</v>
      </c>
      <c r="J185">
        <f t="shared" si="19"/>
        <v>2012</v>
      </c>
      <c r="K185">
        <f t="shared" si="20"/>
        <v>126.672</v>
      </c>
      <c r="M185" s="1">
        <f t="shared" si="22"/>
        <v>101721</v>
      </c>
      <c r="N185" s="6">
        <f t="shared" si="21"/>
        <v>2178.5</v>
      </c>
      <c r="P185" s="2">
        <f t="shared" si="23"/>
        <v>122.886</v>
      </c>
    </row>
    <row r="186" spans="2:16" x14ac:dyDescent="0.3">
      <c r="B186" t="s">
        <v>25</v>
      </c>
      <c r="C186" t="s">
        <v>26</v>
      </c>
      <c r="D186" s="11">
        <v>41039.295138888891</v>
      </c>
      <c r="E186" s="12">
        <v>126.592</v>
      </c>
      <c r="I186">
        <f t="shared" si="18"/>
        <v>2012.3583333333333</v>
      </c>
      <c r="J186">
        <f t="shared" si="19"/>
        <v>2012</v>
      </c>
      <c r="K186">
        <f t="shared" si="20"/>
        <v>126.592</v>
      </c>
      <c r="M186" s="1">
        <f t="shared" si="22"/>
        <v>102086</v>
      </c>
      <c r="N186" s="6">
        <f t="shared" si="21"/>
        <v>2179.5</v>
      </c>
      <c r="P186" s="2">
        <f t="shared" si="23"/>
        <v>122.875</v>
      </c>
    </row>
    <row r="187" spans="2:16" x14ac:dyDescent="0.3">
      <c r="B187" t="s">
        <v>25</v>
      </c>
      <c r="C187" t="s">
        <v>26</v>
      </c>
      <c r="D187" s="11">
        <v>41352.400694444441</v>
      </c>
      <c r="E187" s="12">
        <v>126.59</v>
      </c>
      <c r="I187">
        <f t="shared" si="18"/>
        <v>2013.2166666666667</v>
      </c>
      <c r="J187">
        <f t="shared" si="19"/>
        <v>2013</v>
      </c>
      <c r="K187">
        <f t="shared" si="20"/>
        <v>126.59</v>
      </c>
      <c r="M187" s="1">
        <f t="shared" si="22"/>
        <v>102452</v>
      </c>
      <c r="N187" s="6">
        <f t="shared" si="21"/>
        <v>2180.5</v>
      </c>
      <c r="P187" s="2">
        <f t="shared" si="23"/>
        <v>122.864</v>
      </c>
    </row>
    <row r="188" spans="2:16" x14ac:dyDescent="0.3">
      <c r="B188" t="s">
        <v>25</v>
      </c>
      <c r="C188" t="s">
        <v>26</v>
      </c>
      <c r="D188" s="11">
        <v>41387.445138888892</v>
      </c>
      <c r="E188" s="12">
        <v>126.63800000000001</v>
      </c>
      <c r="I188">
        <f t="shared" si="18"/>
        <v>2013.3111111111111</v>
      </c>
      <c r="J188">
        <f t="shared" si="19"/>
        <v>2013</v>
      </c>
      <c r="K188">
        <f t="shared" si="20"/>
        <v>126.63800000000001</v>
      </c>
      <c r="M188" s="1">
        <f t="shared" si="22"/>
        <v>102817</v>
      </c>
      <c r="N188" s="6">
        <f t="shared" si="21"/>
        <v>2181.5</v>
      </c>
      <c r="P188" s="2">
        <f t="shared" si="23"/>
        <v>122.85299999999999</v>
      </c>
    </row>
    <row r="189" spans="2:16" x14ac:dyDescent="0.3">
      <c r="B189" t="s">
        <v>25</v>
      </c>
      <c r="C189" t="s">
        <v>26</v>
      </c>
      <c r="D189" s="11">
        <v>41726.441666666666</v>
      </c>
      <c r="E189" s="12">
        <v>126.554</v>
      </c>
      <c r="I189">
        <f t="shared" si="18"/>
        <v>2014.2416666666666</v>
      </c>
      <c r="J189">
        <f t="shared" si="19"/>
        <v>2014</v>
      </c>
      <c r="K189">
        <f t="shared" si="20"/>
        <v>126.554</v>
      </c>
      <c r="M189" s="1">
        <f t="shared" si="22"/>
        <v>103182</v>
      </c>
      <c r="N189" s="6">
        <f t="shared" si="21"/>
        <v>2182.5</v>
      </c>
      <c r="P189" s="2">
        <f t="shared" si="23"/>
        <v>122.842</v>
      </c>
    </row>
    <row r="190" spans="2:16" x14ac:dyDescent="0.3">
      <c r="B190" t="s">
        <v>25</v>
      </c>
      <c r="C190" t="s">
        <v>26</v>
      </c>
      <c r="D190" s="11">
        <v>41751.508333333331</v>
      </c>
      <c r="E190" s="12">
        <v>126.63200000000001</v>
      </c>
      <c r="I190">
        <f t="shared" si="18"/>
        <v>2014.3083333333334</v>
      </c>
      <c r="J190">
        <f t="shared" si="19"/>
        <v>2014</v>
      </c>
      <c r="K190">
        <f t="shared" si="20"/>
        <v>126.63200000000001</v>
      </c>
      <c r="M190" s="1">
        <f t="shared" si="22"/>
        <v>103547</v>
      </c>
      <c r="N190" s="6">
        <f t="shared" si="21"/>
        <v>2183.5</v>
      </c>
      <c r="P190" s="2">
        <f t="shared" si="23"/>
        <v>122.83199999999999</v>
      </c>
    </row>
    <row r="191" spans="2:16" x14ac:dyDescent="0.3">
      <c r="B191" t="s">
        <v>25</v>
      </c>
      <c r="C191" t="s">
        <v>26</v>
      </c>
      <c r="D191" s="11">
        <v>42093.519444444442</v>
      </c>
      <c r="E191" s="12">
        <v>126.6</v>
      </c>
      <c r="I191">
        <f t="shared" si="18"/>
        <v>2015.2472222222223</v>
      </c>
      <c r="J191">
        <f t="shared" si="19"/>
        <v>2015</v>
      </c>
      <c r="K191">
        <f t="shared" si="20"/>
        <v>126.6</v>
      </c>
      <c r="M191" s="1">
        <f t="shared" si="22"/>
        <v>103913</v>
      </c>
      <c r="N191" s="6">
        <f t="shared" si="21"/>
        <v>2184.5</v>
      </c>
      <c r="P191" s="2">
        <f t="shared" si="23"/>
        <v>122.821</v>
      </c>
    </row>
    <row r="192" spans="2:16" x14ac:dyDescent="0.3">
      <c r="B192" t="s">
        <v>25</v>
      </c>
      <c r="C192" t="s">
        <v>26</v>
      </c>
      <c r="D192" s="11">
        <v>42452.510416666664</v>
      </c>
      <c r="E192" s="12">
        <v>126.435</v>
      </c>
      <c r="I192">
        <f t="shared" si="18"/>
        <v>2016.2277777777779</v>
      </c>
      <c r="J192">
        <f t="shared" si="19"/>
        <v>2016</v>
      </c>
      <c r="K192">
        <f t="shared" si="20"/>
        <v>126.435</v>
      </c>
      <c r="M192" s="1">
        <f t="shared" si="22"/>
        <v>104278</v>
      </c>
      <c r="N192" s="6">
        <f t="shared" si="21"/>
        <v>2185.5</v>
      </c>
      <c r="P192" s="2">
        <f t="shared" si="23"/>
        <v>122.81100000000001</v>
      </c>
    </row>
    <row r="193" spans="2:16" x14ac:dyDescent="0.3">
      <c r="B193" t="s">
        <v>25</v>
      </c>
      <c r="C193" t="s">
        <v>26</v>
      </c>
      <c r="D193" s="11">
        <v>42488.546527777777</v>
      </c>
      <c r="E193" s="12">
        <v>126.498</v>
      </c>
      <c r="I193">
        <f t="shared" si="18"/>
        <v>2016.325</v>
      </c>
      <c r="J193">
        <f t="shared" si="19"/>
        <v>2016</v>
      </c>
      <c r="K193">
        <f t="shared" si="20"/>
        <v>126.498</v>
      </c>
      <c r="M193" s="1">
        <f t="shared" si="22"/>
        <v>104643</v>
      </c>
      <c r="N193" s="6">
        <f t="shared" si="21"/>
        <v>2186.5</v>
      </c>
      <c r="P193" s="2">
        <f t="shared" si="23"/>
        <v>122.8</v>
      </c>
    </row>
    <row r="194" spans="2:16" x14ac:dyDescent="0.3">
      <c r="B194" t="s">
        <v>25</v>
      </c>
      <c r="C194" t="s">
        <v>26</v>
      </c>
      <c r="D194" s="11">
        <v>42824.253472222219</v>
      </c>
      <c r="E194" s="12">
        <v>126.48</v>
      </c>
      <c r="I194">
        <f t="shared" si="18"/>
        <v>2017.2472222222223</v>
      </c>
      <c r="J194">
        <f t="shared" si="19"/>
        <v>2017</v>
      </c>
      <c r="K194">
        <f t="shared" si="20"/>
        <v>126.48</v>
      </c>
      <c r="M194" s="1">
        <f t="shared" si="22"/>
        <v>105008</v>
      </c>
      <c r="N194" s="6">
        <f t="shared" si="21"/>
        <v>2187.5</v>
      </c>
      <c r="P194" s="2">
        <f t="shared" si="23"/>
        <v>122.79</v>
      </c>
    </row>
    <row r="195" spans="2:16" x14ac:dyDescent="0.3">
      <c r="B195" t="s">
        <v>25</v>
      </c>
      <c r="C195" t="s">
        <v>26</v>
      </c>
      <c r="D195" s="11">
        <v>42830.317361111112</v>
      </c>
      <c r="E195" s="12">
        <v>126.498</v>
      </c>
      <c r="I195">
        <f t="shared" si="18"/>
        <v>2017.2611111111112</v>
      </c>
      <c r="J195">
        <f t="shared" si="19"/>
        <v>2017</v>
      </c>
      <c r="K195">
        <f t="shared" si="20"/>
        <v>126.498</v>
      </c>
      <c r="M195" s="1">
        <f t="shared" si="22"/>
        <v>105374</v>
      </c>
      <c r="N195" s="6">
        <f t="shared" si="21"/>
        <v>2188.5</v>
      </c>
      <c r="P195" s="2">
        <f t="shared" si="23"/>
        <v>122.779</v>
      </c>
    </row>
    <row r="196" spans="2:16" x14ac:dyDescent="0.3">
      <c r="B196" t="s">
        <v>25</v>
      </c>
      <c r="C196" t="s">
        <v>26</v>
      </c>
      <c r="D196" s="11">
        <v>43181.486111111109</v>
      </c>
      <c r="E196" s="12">
        <v>126.506</v>
      </c>
      <c r="I196">
        <f t="shared" si="18"/>
        <v>2018.2249999999999</v>
      </c>
      <c r="J196">
        <f t="shared" si="19"/>
        <v>2018</v>
      </c>
      <c r="K196">
        <f t="shared" si="20"/>
        <v>126.506</v>
      </c>
      <c r="M196" s="1">
        <f t="shared" si="22"/>
        <v>105739</v>
      </c>
      <c r="N196" s="6">
        <f t="shared" si="21"/>
        <v>2189.5</v>
      </c>
      <c r="P196" s="2">
        <f t="shared" si="23"/>
        <v>122.76900000000001</v>
      </c>
    </row>
    <row r="197" spans="2:16" x14ac:dyDescent="0.3">
      <c r="B197" t="s">
        <v>25</v>
      </c>
      <c r="C197" t="s">
        <v>26</v>
      </c>
      <c r="D197" s="11">
        <v>43202.39166666667</v>
      </c>
      <c r="E197" s="12">
        <v>126.40300000000001</v>
      </c>
      <c r="I197">
        <f t="shared" si="18"/>
        <v>2018.2805555555556</v>
      </c>
      <c r="J197">
        <f t="shared" si="19"/>
        <v>2018</v>
      </c>
      <c r="K197">
        <f t="shared" si="20"/>
        <v>126.40300000000001</v>
      </c>
      <c r="M197" s="1">
        <f t="shared" si="22"/>
        <v>106104</v>
      </c>
      <c r="N197" s="6">
        <f t="shared" si="21"/>
        <v>2190.5</v>
      </c>
      <c r="P197" s="2">
        <f t="shared" si="23"/>
        <v>122.759</v>
      </c>
    </row>
    <row r="198" spans="2:16" x14ac:dyDescent="0.3">
      <c r="B198" t="s">
        <v>25</v>
      </c>
      <c r="C198" t="s">
        <v>26</v>
      </c>
      <c r="D198" s="11">
        <v>44279.53402777778</v>
      </c>
      <c r="E198" s="12">
        <v>126.384</v>
      </c>
      <c r="I198">
        <f t="shared" si="18"/>
        <v>2021.2305555555556</v>
      </c>
      <c r="J198">
        <f t="shared" si="19"/>
        <v>2021</v>
      </c>
      <c r="K198">
        <f t="shared" si="20"/>
        <v>126.384</v>
      </c>
      <c r="M198" s="1">
        <f t="shared" si="22"/>
        <v>106469</v>
      </c>
      <c r="N198" s="6">
        <f t="shared" si="21"/>
        <v>2191.5</v>
      </c>
      <c r="P198" s="2">
        <f t="shared" si="23"/>
        <v>122.749</v>
      </c>
    </row>
    <row r="199" spans="2:16" x14ac:dyDescent="0.3">
      <c r="B199" t="s">
        <v>25</v>
      </c>
      <c r="C199" t="s">
        <v>26</v>
      </c>
      <c r="D199" s="11">
        <v>44399.28125</v>
      </c>
      <c r="E199" s="12">
        <v>126.19499999999999</v>
      </c>
      <c r="I199">
        <f t="shared" si="18"/>
        <v>2021.5583333333334</v>
      </c>
      <c r="J199">
        <f t="shared" si="19"/>
        <v>2021</v>
      </c>
      <c r="K199">
        <f t="shared" si="20"/>
        <v>126.19499999999999</v>
      </c>
      <c r="M199" s="1">
        <f t="shared" si="22"/>
        <v>106835</v>
      </c>
      <c r="N199" s="6">
        <f t="shared" si="21"/>
        <v>2192.5</v>
      </c>
      <c r="P199" s="2">
        <f t="shared" si="23"/>
        <v>122.739</v>
      </c>
    </row>
    <row r="200" spans="2:16" x14ac:dyDescent="0.3">
      <c r="B200" t="s">
        <v>25</v>
      </c>
      <c r="C200" t="s">
        <v>26</v>
      </c>
      <c r="D200" s="11">
        <v>44650.470833333333</v>
      </c>
      <c r="E200" s="12">
        <v>126.154</v>
      </c>
      <c r="I200">
        <f t="shared" si="18"/>
        <v>2022.2472222222223</v>
      </c>
      <c r="J200">
        <f t="shared" si="19"/>
        <v>2022</v>
      </c>
      <c r="K200">
        <f t="shared" si="20"/>
        <v>126.154</v>
      </c>
      <c r="M200" s="1">
        <f t="shared" si="22"/>
        <v>107200</v>
      </c>
      <c r="N200" s="6">
        <f t="shared" si="21"/>
        <v>2193.5</v>
      </c>
      <c r="P200" s="2">
        <f t="shared" si="23"/>
        <v>122.729</v>
      </c>
    </row>
    <row r="201" spans="2:16" x14ac:dyDescent="0.3">
      <c r="B201" t="s">
        <v>25</v>
      </c>
      <c r="C201" t="s">
        <v>26</v>
      </c>
      <c r="D201" s="11">
        <v>44677.292361111111</v>
      </c>
      <c r="E201" s="12">
        <v>126.22799999999999</v>
      </c>
      <c r="I201">
        <f t="shared" si="18"/>
        <v>2022.3194444444443</v>
      </c>
      <c r="J201">
        <f t="shared" si="19"/>
        <v>2022</v>
      </c>
      <c r="K201">
        <f t="shared" si="20"/>
        <v>126.22799999999999</v>
      </c>
      <c r="M201" s="1">
        <f t="shared" si="22"/>
        <v>107565</v>
      </c>
      <c r="N201" s="6">
        <f t="shared" si="21"/>
        <v>2194.5</v>
      </c>
      <c r="P201" s="2">
        <f t="shared" si="23"/>
        <v>122.71899999999999</v>
      </c>
    </row>
    <row r="202" spans="2:16" x14ac:dyDescent="0.3">
      <c r="B202" t="s">
        <v>25</v>
      </c>
      <c r="C202" t="s">
        <v>26</v>
      </c>
      <c r="D202" s="11">
        <v>45050.275694444441</v>
      </c>
      <c r="E202" s="12">
        <v>126.18600000000001</v>
      </c>
      <c r="I202">
        <f t="shared" si="18"/>
        <v>2023.3416666666667</v>
      </c>
      <c r="J202">
        <f t="shared" si="19"/>
        <v>2023</v>
      </c>
      <c r="K202">
        <f t="shared" si="20"/>
        <v>126.18600000000001</v>
      </c>
      <c r="M202" s="1">
        <f t="shared" si="22"/>
        <v>107930</v>
      </c>
      <c r="N202" s="6">
        <f t="shared" si="21"/>
        <v>2195.5</v>
      </c>
      <c r="P202" s="2">
        <f t="shared" si="23"/>
        <v>122.71</v>
      </c>
    </row>
    <row r="203" spans="2:16" x14ac:dyDescent="0.3">
      <c r="B203" t="s">
        <v>25</v>
      </c>
      <c r="C203" t="s">
        <v>26</v>
      </c>
      <c r="D203" s="11">
        <v>45365.317361111112</v>
      </c>
      <c r="E203" s="12">
        <v>125.988</v>
      </c>
      <c r="I203">
        <f t="shared" ref="I203" si="24">YEARFRAC(DATEVALUE("1/1/"&amp;TEXT(YEAR(VALUE(D203)),0)),VALUE(D203))+YEAR(VALUE(D203))</f>
        <v>2024.2027777777778</v>
      </c>
      <c r="J203">
        <f t="shared" ref="J203" si="25">INT(I203)</f>
        <v>2024</v>
      </c>
      <c r="K203">
        <f t="shared" ref="K203" si="26">VALUE(E203)</f>
        <v>125.988</v>
      </c>
      <c r="M203" s="1">
        <f t="shared" si="22"/>
        <v>108296</v>
      </c>
      <c r="N203" s="6">
        <f t="shared" ref="N203:N266" si="27">YEAR(M203)+0.5</f>
        <v>2196.5</v>
      </c>
      <c r="P203" s="2">
        <f t="shared" si="23"/>
        <v>122.7</v>
      </c>
    </row>
    <row r="204" spans="2:16" x14ac:dyDescent="0.3">
      <c r="D204" s="11"/>
      <c r="E204" s="12"/>
      <c r="M204" s="1">
        <f t="shared" si="22"/>
        <v>108661</v>
      </c>
      <c r="N204" s="6">
        <f t="shared" si="27"/>
        <v>2197.5</v>
      </c>
      <c r="P204" s="2">
        <f t="shared" si="23"/>
        <v>122.69</v>
      </c>
    </row>
    <row r="205" spans="2:16" x14ac:dyDescent="0.3">
      <c r="D205" s="11"/>
      <c r="E205" s="12"/>
      <c r="M205" s="1">
        <f t="shared" si="22"/>
        <v>109026</v>
      </c>
      <c r="N205" s="6">
        <f t="shared" si="27"/>
        <v>2198.5</v>
      </c>
      <c r="P205" s="2">
        <f t="shared" si="23"/>
        <v>122.681</v>
      </c>
    </row>
    <row r="206" spans="2:16" x14ac:dyDescent="0.3">
      <c r="B206" t="s">
        <v>19</v>
      </c>
      <c r="D206" s="11"/>
      <c r="E206" s="12"/>
      <c r="M206" s="1">
        <f t="shared" si="22"/>
        <v>109391</v>
      </c>
      <c r="N206" s="6">
        <f t="shared" si="27"/>
        <v>2199.5</v>
      </c>
      <c r="P206" s="2">
        <f t="shared" si="23"/>
        <v>122.672</v>
      </c>
    </row>
    <row r="207" spans="2:16" x14ac:dyDescent="0.3">
      <c r="D207" s="11"/>
      <c r="E207" s="12"/>
      <c r="M207" s="1">
        <f t="shared" si="22"/>
        <v>109756</v>
      </c>
      <c r="N207" s="6">
        <f t="shared" si="27"/>
        <v>2200.5</v>
      </c>
      <c r="P207" s="2">
        <f t="shared" si="23"/>
        <v>122.66200000000001</v>
      </c>
    </row>
    <row r="208" spans="2:16" x14ac:dyDescent="0.3">
      <c r="B208" t="s">
        <v>25</v>
      </c>
      <c r="C208" t="s">
        <v>26</v>
      </c>
      <c r="D208" s="11">
        <v>30834</v>
      </c>
      <c r="E208" s="12">
        <v>124.129</v>
      </c>
      <c r="F208" t="s">
        <v>6</v>
      </c>
      <c r="G208" t="s">
        <v>27</v>
      </c>
      <c r="M208" s="1">
        <f t="shared" si="22"/>
        <v>110121</v>
      </c>
      <c r="N208" s="6">
        <f t="shared" si="27"/>
        <v>2201.5</v>
      </c>
      <c r="P208" s="2">
        <f t="shared" si="23"/>
        <v>122.65300000000001</v>
      </c>
    </row>
    <row r="209" spans="2:16" x14ac:dyDescent="0.3">
      <c r="B209" t="s">
        <v>25</v>
      </c>
      <c r="C209" t="s">
        <v>26</v>
      </c>
      <c r="D209" s="11">
        <v>42117.487500000003</v>
      </c>
      <c r="E209" s="12">
        <v>127.121</v>
      </c>
      <c r="F209" t="s">
        <v>6</v>
      </c>
      <c r="G209" t="s">
        <v>28</v>
      </c>
      <c r="M209" s="1">
        <f t="shared" si="22"/>
        <v>110486</v>
      </c>
      <c r="N209" s="6">
        <f t="shared" si="27"/>
        <v>2202.5</v>
      </c>
      <c r="P209" s="2">
        <f t="shared" si="23"/>
        <v>122.64400000000001</v>
      </c>
    </row>
    <row r="210" spans="2:16" x14ac:dyDescent="0.3">
      <c r="D210" s="11"/>
      <c r="E210" s="12"/>
      <c r="M210" s="1">
        <f t="shared" si="22"/>
        <v>110851</v>
      </c>
      <c r="N210" s="6">
        <f t="shared" si="27"/>
        <v>2203.5</v>
      </c>
      <c r="P210" s="2">
        <f t="shared" si="23"/>
        <v>122.634</v>
      </c>
    </row>
    <row r="211" spans="2:16" x14ac:dyDescent="0.3">
      <c r="D211" s="11"/>
      <c r="E211" s="12"/>
      <c r="M211" s="1">
        <f t="shared" si="22"/>
        <v>111217</v>
      </c>
      <c r="N211" s="6">
        <f t="shared" si="27"/>
        <v>2204.5</v>
      </c>
      <c r="P211" s="2">
        <f t="shared" si="23"/>
        <v>122.625</v>
      </c>
    </row>
    <row r="212" spans="2:16" x14ac:dyDescent="0.3">
      <c r="D212" s="11"/>
      <c r="E212" s="12"/>
      <c r="M212" s="1">
        <f t="shared" si="22"/>
        <v>111582</v>
      </c>
      <c r="N212" s="6">
        <f t="shared" si="27"/>
        <v>2205.5</v>
      </c>
      <c r="P212" s="2">
        <f t="shared" si="23"/>
        <v>122.616</v>
      </c>
    </row>
    <row r="213" spans="2:16" x14ac:dyDescent="0.3">
      <c r="D213" s="11"/>
      <c r="E213" s="12"/>
      <c r="M213" s="1">
        <f t="shared" si="22"/>
        <v>111947</v>
      </c>
      <c r="N213" s="6">
        <f t="shared" si="27"/>
        <v>2206.5</v>
      </c>
      <c r="P213" s="2">
        <f t="shared" si="23"/>
        <v>122.607</v>
      </c>
    </row>
    <row r="214" spans="2:16" x14ac:dyDescent="0.3">
      <c r="D214" s="11"/>
      <c r="E214" s="12"/>
      <c r="M214" s="1">
        <f t="shared" si="22"/>
        <v>112312</v>
      </c>
      <c r="N214" s="6">
        <f t="shared" si="27"/>
        <v>2207.5</v>
      </c>
      <c r="P214" s="2">
        <f t="shared" si="23"/>
        <v>122.599</v>
      </c>
    </row>
    <row r="215" spans="2:16" x14ac:dyDescent="0.3">
      <c r="D215" s="11"/>
      <c r="E215" s="12"/>
      <c r="M215" s="1">
        <f t="shared" si="22"/>
        <v>112678</v>
      </c>
      <c r="N215" s="6">
        <f t="shared" si="27"/>
        <v>2208.5</v>
      </c>
      <c r="P215" s="2">
        <f t="shared" si="23"/>
        <v>122.59</v>
      </c>
    </row>
    <row r="216" spans="2:16" x14ac:dyDescent="0.3">
      <c r="D216" s="11"/>
      <c r="E216" s="12"/>
      <c r="M216" s="1">
        <f t="shared" si="22"/>
        <v>113043</v>
      </c>
      <c r="N216" s="6">
        <f t="shared" si="27"/>
        <v>2209.5</v>
      </c>
      <c r="P216" s="2">
        <f t="shared" si="23"/>
        <v>122.581</v>
      </c>
    </row>
    <row r="217" spans="2:16" x14ac:dyDescent="0.3">
      <c r="D217" s="11"/>
      <c r="E217" s="12"/>
      <c r="M217" s="1">
        <f t="shared" si="22"/>
        <v>113408</v>
      </c>
      <c r="N217" s="6">
        <f t="shared" si="27"/>
        <v>2210.5</v>
      </c>
      <c r="P217" s="2">
        <f t="shared" si="23"/>
        <v>122.572</v>
      </c>
    </row>
    <row r="218" spans="2:16" x14ac:dyDescent="0.3">
      <c r="D218" s="11"/>
      <c r="E218" s="12"/>
      <c r="M218" s="1">
        <f t="shared" si="22"/>
        <v>113773</v>
      </c>
      <c r="N218" s="6">
        <f t="shared" si="27"/>
        <v>2211.5</v>
      </c>
      <c r="P218" s="2">
        <f t="shared" si="23"/>
        <v>122.56399999999999</v>
      </c>
    </row>
    <row r="219" spans="2:16" x14ac:dyDescent="0.3">
      <c r="D219" s="11"/>
      <c r="E219" s="12"/>
      <c r="M219" s="1">
        <f t="shared" ref="M219:M282" si="28">EOMONTH(M218,11)+1</f>
        <v>114139</v>
      </c>
      <c r="N219" s="6">
        <f t="shared" si="27"/>
        <v>2212.5</v>
      </c>
      <c r="P219" s="2">
        <f t="shared" si="23"/>
        <v>122.55500000000001</v>
      </c>
    </row>
    <row r="220" spans="2:16" x14ac:dyDescent="0.3">
      <c r="D220" s="11"/>
      <c r="E220" s="12"/>
      <c r="M220" s="1">
        <f t="shared" si="28"/>
        <v>114504</v>
      </c>
      <c r="N220" s="6">
        <f t="shared" si="27"/>
        <v>2213.5</v>
      </c>
      <c r="P220" s="2">
        <f t="shared" si="23"/>
        <v>122.547</v>
      </c>
    </row>
    <row r="221" spans="2:16" x14ac:dyDescent="0.3">
      <c r="D221" s="11"/>
      <c r="E221" s="12"/>
      <c r="M221" s="1">
        <f t="shared" si="28"/>
        <v>114869</v>
      </c>
      <c r="N221" s="6">
        <f t="shared" si="27"/>
        <v>2214.5</v>
      </c>
      <c r="P221" s="2">
        <f t="shared" si="23"/>
        <v>122.538</v>
      </c>
    </row>
    <row r="222" spans="2:16" x14ac:dyDescent="0.3">
      <c r="D222" s="11"/>
      <c r="E222" s="12"/>
      <c r="M222" s="1">
        <f t="shared" si="28"/>
        <v>115234</v>
      </c>
      <c r="N222" s="6">
        <f t="shared" si="27"/>
        <v>2215.5</v>
      </c>
      <c r="P222" s="2">
        <f t="shared" si="23"/>
        <v>122.53</v>
      </c>
    </row>
    <row r="223" spans="2:16" x14ac:dyDescent="0.3">
      <c r="D223" s="11"/>
      <c r="E223" s="12"/>
      <c r="M223" s="1">
        <f t="shared" si="28"/>
        <v>115600</v>
      </c>
      <c r="N223" s="6">
        <f t="shared" si="27"/>
        <v>2216.5</v>
      </c>
      <c r="P223" s="2">
        <f t="shared" si="23"/>
        <v>122.52200000000001</v>
      </c>
    </row>
    <row r="224" spans="2:16" x14ac:dyDescent="0.3">
      <c r="D224" s="11"/>
      <c r="E224" s="12"/>
      <c r="M224" s="1">
        <f t="shared" si="28"/>
        <v>115965</v>
      </c>
      <c r="N224" s="6">
        <f t="shared" si="27"/>
        <v>2217.5</v>
      </c>
      <c r="P224" s="2">
        <f t="shared" si="23"/>
        <v>122.51300000000001</v>
      </c>
    </row>
    <row r="225" spans="4:16" x14ac:dyDescent="0.3">
      <c r="D225" s="11"/>
      <c r="E225" s="12"/>
      <c r="M225" s="1">
        <f t="shared" si="28"/>
        <v>116330</v>
      </c>
      <c r="N225" s="6">
        <f t="shared" si="27"/>
        <v>2218.5</v>
      </c>
      <c r="P225" s="2">
        <f t="shared" si="23"/>
        <v>122.505</v>
      </c>
    </row>
    <row r="226" spans="4:16" x14ac:dyDescent="0.3">
      <c r="D226" s="11"/>
      <c r="E226" s="12"/>
      <c r="M226" s="1">
        <f t="shared" si="28"/>
        <v>116695</v>
      </c>
      <c r="N226" s="6">
        <f t="shared" si="27"/>
        <v>2219.5</v>
      </c>
      <c r="P226" s="2">
        <f t="shared" ref="P226:P289" si="29">ROUND($T$11+EXP(-$T$12*(N226-$N$10))*($T$10-$T$11),3)</f>
        <v>122.497</v>
      </c>
    </row>
    <row r="227" spans="4:16" x14ac:dyDescent="0.3">
      <c r="D227" s="11"/>
      <c r="E227" s="12"/>
      <c r="M227" s="1">
        <f t="shared" si="28"/>
        <v>117061</v>
      </c>
      <c r="N227" s="6">
        <f t="shared" si="27"/>
        <v>2220.5</v>
      </c>
      <c r="P227" s="2">
        <f t="shared" si="29"/>
        <v>122.489</v>
      </c>
    </row>
    <row r="228" spans="4:16" x14ac:dyDescent="0.3">
      <c r="D228" s="11"/>
      <c r="E228" s="12"/>
      <c r="M228" s="1">
        <f t="shared" si="28"/>
        <v>117426</v>
      </c>
      <c r="N228" s="6">
        <f t="shared" si="27"/>
        <v>2221.5</v>
      </c>
      <c r="P228" s="2">
        <f t="shared" si="29"/>
        <v>122.48099999999999</v>
      </c>
    </row>
    <row r="229" spans="4:16" x14ac:dyDescent="0.3">
      <c r="D229" s="11"/>
      <c r="E229" s="12"/>
      <c r="M229" s="1">
        <f t="shared" si="28"/>
        <v>117791</v>
      </c>
      <c r="N229" s="6">
        <f t="shared" si="27"/>
        <v>2222.5</v>
      </c>
      <c r="P229" s="2">
        <f t="shared" si="29"/>
        <v>122.473</v>
      </c>
    </row>
    <row r="230" spans="4:16" x14ac:dyDescent="0.3">
      <c r="D230" s="11"/>
      <c r="E230" s="12"/>
      <c r="M230" s="1">
        <f t="shared" si="28"/>
        <v>118156</v>
      </c>
      <c r="N230" s="6">
        <f t="shared" si="27"/>
        <v>2223.5</v>
      </c>
      <c r="P230" s="2">
        <f t="shared" si="29"/>
        <v>122.465</v>
      </c>
    </row>
    <row r="231" spans="4:16" x14ac:dyDescent="0.3">
      <c r="D231" s="11"/>
      <c r="E231" s="12"/>
      <c r="M231" s="1">
        <f t="shared" si="28"/>
        <v>118522</v>
      </c>
      <c r="N231" s="6">
        <f t="shared" si="27"/>
        <v>2224.5</v>
      </c>
      <c r="P231" s="2">
        <f t="shared" si="29"/>
        <v>122.458</v>
      </c>
    </row>
    <row r="232" spans="4:16" x14ac:dyDescent="0.3">
      <c r="D232" s="11"/>
      <c r="E232" s="12"/>
      <c r="M232" s="1">
        <f t="shared" si="28"/>
        <v>118887</v>
      </c>
      <c r="N232" s="6">
        <f t="shared" si="27"/>
        <v>2225.5</v>
      </c>
      <c r="P232" s="2">
        <f t="shared" si="29"/>
        <v>122.45</v>
      </c>
    </row>
    <row r="233" spans="4:16" x14ac:dyDescent="0.3">
      <c r="D233" s="11"/>
      <c r="E233" s="12"/>
      <c r="M233" s="1">
        <f t="shared" si="28"/>
        <v>119252</v>
      </c>
      <c r="N233" s="6">
        <f t="shared" si="27"/>
        <v>2226.5</v>
      </c>
      <c r="P233" s="2">
        <f t="shared" si="29"/>
        <v>122.44199999999999</v>
      </c>
    </row>
    <row r="234" spans="4:16" x14ac:dyDescent="0.3">
      <c r="D234" s="11"/>
      <c r="E234" s="12"/>
      <c r="M234" s="1">
        <f t="shared" si="28"/>
        <v>119617</v>
      </c>
      <c r="N234" s="6">
        <f t="shared" si="27"/>
        <v>2227.5</v>
      </c>
      <c r="P234" s="2">
        <f t="shared" si="29"/>
        <v>122.435</v>
      </c>
    </row>
    <row r="235" spans="4:16" x14ac:dyDescent="0.3">
      <c r="D235" s="11"/>
      <c r="E235" s="12"/>
      <c r="M235" s="1">
        <f t="shared" si="28"/>
        <v>119983</v>
      </c>
      <c r="N235" s="6">
        <f t="shared" si="27"/>
        <v>2228.5</v>
      </c>
      <c r="P235" s="2">
        <f t="shared" si="29"/>
        <v>122.42700000000001</v>
      </c>
    </row>
    <row r="236" spans="4:16" x14ac:dyDescent="0.3">
      <c r="D236" s="11"/>
      <c r="E236" s="12"/>
      <c r="M236" s="1">
        <f t="shared" si="28"/>
        <v>120348</v>
      </c>
      <c r="N236" s="6">
        <f t="shared" si="27"/>
        <v>2229.5</v>
      </c>
      <c r="P236" s="2">
        <f t="shared" si="29"/>
        <v>122.42</v>
      </c>
    </row>
    <row r="237" spans="4:16" x14ac:dyDescent="0.3">
      <c r="D237" s="11"/>
      <c r="E237" s="12"/>
      <c r="M237" s="1">
        <f t="shared" si="28"/>
        <v>120713</v>
      </c>
      <c r="N237" s="6">
        <f t="shared" si="27"/>
        <v>2230.5</v>
      </c>
      <c r="P237" s="2">
        <f t="shared" si="29"/>
        <v>122.41200000000001</v>
      </c>
    </row>
    <row r="238" spans="4:16" x14ac:dyDescent="0.3">
      <c r="D238" s="11"/>
      <c r="E238" s="12"/>
      <c r="M238" s="1">
        <f t="shared" si="28"/>
        <v>121078</v>
      </c>
      <c r="N238" s="6">
        <f t="shared" si="27"/>
        <v>2231.5</v>
      </c>
      <c r="P238" s="2">
        <f t="shared" si="29"/>
        <v>122.405</v>
      </c>
    </row>
    <row r="239" spans="4:16" x14ac:dyDescent="0.3">
      <c r="D239" s="11"/>
      <c r="E239" s="12"/>
      <c r="M239" s="1">
        <f t="shared" si="28"/>
        <v>121444</v>
      </c>
      <c r="N239" s="6">
        <f t="shared" si="27"/>
        <v>2232.5</v>
      </c>
      <c r="P239" s="2">
        <f t="shared" si="29"/>
        <v>122.39700000000001</v>
      </c>
    </row>
    <row r="240" spans="4:16" x14ac:dyDescent="0.3">
      <c r="D240" s="11"/>
      <c r="E240" s="12"/>
      <c r="M240" s="1">
        <f t="shared" si="28"/>
        <v>121809</v>
      </c>
      <c r="N240" s="6">
        <f t="shared" si="27"/>
        <v>2233.5</v>
      </c>
      <c r="P240" s="2">
        <f t="shared" si="29"/>
        <v>122.39</v>
      </c>
    </row>
    <row r="241" spans="4:16" x14ac:dyDescent="0.3">
      <c r="D241" s="11"/>
      <c r="E241" s="12"/>
      <c r="M241" s="1">
        <f t="shared" si="28"/>
        <v>122174</v>
      </c>
      <c r="N241" s="6">
        <f t="shared" si="27"/>
        <v>2234.5</v>
      </c>
      <c r="P241" s="2">
        <f t="shared" si="29"/>
        <v>122.383</v>
      </c>
    </row>
    <row r="242" spans="4:16" x14ac:dyDescent="0.3">
      <c r="D242" s="11"/>
      <c r="E242" s="12"/>
      <c r="M242" s="1">
        <f t="shared" si="28"/>
        <v>122539</v>
      </c>
      <c r="N242" s="6">
        <f t="shared" si="27"/>
        <v>2235.5</v>
      </c>
      <c r="P242" s="2">
        <f t="shared" si="29"/>
        <v>122.376</v>
      </c>
    </row>
    <row r="243" spans="4:16" x14ac:dyDescent="0.3">
      <c r="D243" s="11"/>
      <c r="E243" s="12"/>
      <c r="M243" s="1">
        <f t="shared" si="28"/>
        <v>122905</v>
      </c>
      <c r="N243" s="6">
        <f t="shared" si="27"/>
        <v>2236.5</v>
      </c>
      <c r="P243" s="2">
        <f t="shared" si="29"/>
        <v>122.369</v>
      </c>
    </row>
    <row r="244" spans="4:16" x14ac:dyDescent="0.3">
      <c r="D244" s="11"/>
      <c r="E244" s="12"/>
      <c r="M244" s="1">
        <f t="shared" si="28"/>
        <v>123270</v>
      </c>
      <c r="N244" s="6">
        <f t="shared" si="27"/>
        <v>2237.5</v>
      </c>
      <c r="P244" s="2">
        <f t="shared" si="29"/>
        <v>122.36199999999999</v>
      </c>
    </row>
    <row r="245" spans="4:16" x14ac:dyDescent="0.3">
      <c r="D245" s="11"/>
      <c r="E245" s="12"/>
      <c r="M245" s="1">
        <f t="shared" si="28"/>
        <v>123635</v>
      </c>
      <c r="N245" s="6">
        <f t="shared" si="27"/>
        <v>2238.5</v>
      </c>
      <c r="P245" s="2">
        <f t="shared" si="29"/>
        <v>122.355</v>
      </c>
    </row>
    <row r="246" spans="4:16" x14ac:dyDescent="0.3">
      <c r="D246" s="11"/>
      <c r="E246" s="12"/>
      <c r="M246" s="1">
        <f t="shared" si="28"/>
        <v>124000</v>
      </c>
      <c r="N246" s="6">
        <f t="shared" si="27"/>
        <v>2239.5</v>
      </c>
      <c r="P246" s="2">
        <f t="shared" si="29"/>
        <v>122.348</v>
      </c>
    </row>
    <row r="247" spans="4:16" x14ac:dyDescent="0.3">
      <c r="D247" s="11"/>
      <c r="E247" s="12"/>
      <c r="M247" s="1">
        <f t="shared" si="28"/>
        <v>124366</v>
      </c>
      <c r="N247" s="6">
        <f t="shared" si="27"/>
        <v>2240.5</v>
      </c>
      <c r="P247" s="2">
        <f t="shared" si="29"/>
        <v>122.34099999999999</v>
      </c>
    </row>
    <row r="248" spans="4:16" x14ac:dyDescent="0.3">
      <c r="D248" s="11"/>
      <c r="E248" s="12"/>
      <c r="M248" s="1">
        <f t="shared" si="28"/>
        <v>124731</v>
      </c>
      <c r="N248" s="6">
        <f t="shared" si="27"/>
        <v>2241.5</v>
      </c>
      <c r="P248" s="2">
        <f t="shared" si="29"/>
        <v>122.334</v>
      </c>
    </row>
    <row r="249" spans="4:16" x14ac:dyDescent="0.3">
      <c r="D249" s="11"/>
      <c r="E249" s="12"/>
      <c r="M249" s="1">
        <f t="shared" si="28"/>
        <v>125096</v>
      </c>
      <c r="N249" s="6">
        <f t="shared" si="27"/>
        <v>2242.5</v>
      </c>
      <c r="P249" s="2">
        <f t="shared" si="29"/>
        <v>122.327</v>
      </c>
    </row>
    <row r="250" spans="4:16" x14ac:dyDescent="0.3">
      <c r="D250" s="11"/>
      <c r="E250" s="12"/>
      <c r="M250" s="1">
        <f t="shared" si="28"/>
        <v>125461</v>
      </c>
      <c r="N250" s="6">
        <f t="shared" si="27"/>
        <v>2243.5</v>
      </c>
      <c r="P250" s="2">
        <f t="shared" si="29"/>
        <v>122.32</v>
      </c>
    </row>
    <row r="251" spans="4:16" x14ac:dyDescent="0.3">
      <c r="D251" s="11"/>
      <c r="E251" s="12"/>
      <c r="M251" s="1">
        <f t="shared" si="28"/>
        <v>125827</v>
      </c>
      <c r="N251" s="6">
        <f t="shared" si="27"/>
        <v>2244.5</v>
      </c>
      <c r="P251" s="2">
        <f t="shared" si="29"/>
        <v>122.31399999999999</v>
      </c>
    </row>
    <row r="252" spans="4:16" x14ac:dyDescent="0.3">
      <c r="D252" s="11"/>
      <c r="E252" s="12"/>
      <c r="M252" s="1">
        <f t="shared" si="28"/>
        <v>126192</v>
      </c>
      <c r="N252" s="6">
        <f t="shared" si="27"/>
        <v>2245.5</v>
      </c>
      <c r="P252" s="2">
        <f t="shared" si="29"/>
        <v>122.307</v>
      </c>
    </row>
    <row r="253" spans="4:16" x14ac:dyDescent="0.3">
      <c r="D253" s="11"/>
      <c r="E253" s="12"/>
      <c r="M253" s="1">
        <f t="shared" si="28"/>
        <v>126557</v>
      </c>
      <c r="N253" s="6">
        <f t="shared" si="27"/>
        <v>2246.5</v>
      </c>
      <c r="P253" s="2">
        <f t="shared" si="29"/>
        <v>122.301</v>
      </c>
    </row>
    <row r="254" spans="4:16" x14ac:dyDescent="0.3">
      <c r="D254" s="11"/>
      <c r="E254" s="12"/>
      <c r="M254" s="1">
        <f t="shared" si="28"/>
        <v>126922</v>
      </c>
      <c r="N254" s="6">
        <f t="shared" si="27"/>
        <v>2247.5</v>
      </c>
      <c r="P254" s="2">
        <f t="shared" si="29"/>
        <v>122.294</v>
      </c>
    </row>
    <row r="255" spans="4:16" x14ac:dyDescent="0.3">
      <c r="D255" s="11"/>
      <c r="E255" s="12"/>
      <c r="M255" s="1">
        <f t="shared" si="28"/>
        <v>127288</v>
      </c>
      <c r="N255" s="6">
        <f t="shared" si="27"/>
        <v>2248.5</v>
      </c>
      <c r="P255" s="2">
        <f t="shared" si="29"/>
        <v>122.288</v>
      </c>
    </row>
    <row r="256" spans="4:16" x14ac:dyDescent="0.3">
      <c r="D256" s="11"/>
      <c r="E256" s="12"/>
      <c r="M256" s="1">
        <f t="shared" si="28"/>
        <v>127653</v>
      </c>
      <c r="N256" s="6">
        <f t="shared" si="27"/>
        <v>2249.5</v>
      </c>
      <c r="P256" s="2">
        <f t="shared" si="29"/>
        <v>122.28100000000001</v>
      </c>
    </row>
    <row r="257" spans="4:16" x14ac:dyDescent="0.3">
      <c r="D257" s="11"/>
      <c r="E257" s="12"/>
      <c r="M257" s="1">
        <f t="shared" si="28"/>
        <v>128018</v>
      </c>
      <c r="N257" s="6">
        <f t="shared" si="27"/>
        <v>2250.5</v>
      </c>
      <c r="P257" s="2">
        <f t="shared" si="29"/>
        <v>122.27500000000001</v>
      </c>
    </row>
    <row r="258" spans="4:16" x14ac:dyDescent="0.3">
      <c r="D258" s="11"/>
      <c r="E258" s="12"/>
      <c r="M258" s="1">
        <f t="shared" si="28"/>
        <v>128383</v>
      </c>
      <c r="N258" s="6">
        <f t="shared" si="27"/>
        <v>2251.5</v>
      </c>
      <c r="P258" s="2">
        <f t="shared" si="29"/>
        <v>122.268</v>
      </c>
    </row>
    <row r="259" spans="4:16" x14ac:dyDescent="0.3">
      <c r="D259" s="11"/>
      <c r="E259" s="12"/>
      <c r="M259" s="1">
        <f t="shared" si="28"/>
        <v>128749</v>
      </c>
      <c r="N259" s="6">
        <f t="shared" si="27"/>
        <v>2252.5</v>
      </c>
      <c r="P259" s="2">
        <f t="shared" si="29"/>
        <v>122.262</v>
      </c>
    </row>
    <row r="260" spans="4:16" x14ac:dyDescent="0.3">
      <c r="D260" s="11"/>
      <c r="E260" s="12"/>
      <c r="M260" s="1">
        <f t="shared" si="28"/>
        <v>129114</v>
      </c>
      <c r="N260" s="6">
        <f t="shared" si="27"/>
        <v>2253.5</v>
      </c>
      <c r="P260" s="2">
        <f t="shared" si="29"/>
        <v>122.256</v>
      </c>
    </row>
    <row r="261" spans="4:16" x14ac:dyDescent="0.3">
      <c r="D261" s="11"/>
      <c r="E261" s="12"/>
      <c r="M261" s="1">
        <f t="shared" si="28"/>
        <v>129479</v>
      </c>
      <c r="N261" s="6">
        <f t="shared" si="27"/>
        <v>2254.5</v>
      </c>
      <c r="P261" s="2">
        <f t="shared" si="29"/>
        <v>122.25</v>
      </c>
    </row>
    <row r="262" spans="4:16" x14ac:dyDescent="0.3">
      <c r="D262" s="11"/>
      <c r="E262" s="12"/>
      <c r="M262" s="1">
        <f t="shared" si="28"/>
        <v>129844</v>
      </c>
      <c r="N262" s="6">
        <f t="shared" si="27"/>
        <v>2255.5</v>
      </c>
      <c r="P262" s="2">
        <f t="shared" si="29"/>
        <v>122.244</v>
      </c>
    </row>
    <row r="263" spans="4:16" x14ac:dyDescent="0.3">
      <c r="D263" s="11"/>
      <c r="E263" s="12"/>
      <c r="M263" s="1">
        <f t="shared" si="28"/>
        <v>130210</v>
      </c>
      <c r="N263" s="6">
        <f t="shared" si="27"/>
        <v>2256.5</v>
      </c>
      <c r="P263" s="2">
        <f t="shared" si="29"/>
        <v>122.238</v>
      </c>
    </row>
    <row r="264" spans="4:16" x14ac:dyDescent="0.3">
      <c r="D264" s="11"/>
      <c r="E264" s="12"/>
      <c r="M264" s="1">
        <f t="shared" si="28"/>
        <v>130575</v>
      </c>
      <c r="N264" s="6">
        <f t="shared" si="27"/>
        <v>2257.5</v>
      </c>
      <c r="P264" s="2">
        <f t="shared" si="29"/>
        <v>122.232</v>
      </c>
    </row>
    <row r="265" spans="4:16" x14ac:dyDescent="0.3">
      <c r="D265" s="11"/>
      <c r="E265" s="12"/>
      <c r="M265" s="1">
        <f t="shared" si="28"/>
        <v>130940</v>
      </c>
      <c r="N265" s="6">
        <f t="shared" si="27"/>
        <v>2258.5</v>
      </c>
      <c r="P265" s="2">
        <f t="shared" si="29"/>
        <v>122.226</v>
      </c>
    </row>
    <row r="266" spans="4:16" x14ac:dyDescent="0.3">
      <c r="D266" s="11"/>
      <c r="E266" s="12"/>
      <c r="M266" s="1">
        <f t="shared" si="28"/>
        <v>131305</v>
      </c>
      <c r="N266" s="6">
        <f t="shared" si="27"/>
        <v>2259.5</v>
      </c>
      <c r="P266" s="2">
        <f t="shared" si="29"/>
        <v>122.22</v>
      </c>
    </row>
    <row r="267" spans="4:16" x14ac:dyDescent="0.3">
      <c r="D267" s="11"/>
      <c r="E267" s="12"/>
      <c r="M267" s="1">
        <f t="shared" si="28"/>
        <v>131671</v>
      </c>
      <c r="N267" s="6">
        <f t="shared" ref="N267:N330" si="30">YEAR(M267)+0.5</f>
        <v>2260.5</v>
      </c>
      <c r="P267" s="2">
        <f t="shared" si="29"/>
        <v>122.214</v>
      </c>
    </row>
    <row r="268" spans="4:16" x14ac:dyDescent="0.3">
      <c r="D268" s="11"/>
      <c r="E268" s="12"/>
      <c r="M268" s="1">
        <f t="shared" si="28"/>
        <v>132036</v>
      </c>
      <c r="N268" s="6">
        <f t="shared" si="30"/>
        <v>2261.5</v>
      </c>
      <c r="P268" s="2">
        <f t="shared" si="29"/>
        <v>122.208</v>
      </c>
    </row>
    <row r="269" spans="4:16" x14ac:dyDescent="0.3">
      <c r="D269" s="11"/>
      <c r="E269" s="12"/>
      <c r="M269" s="1">
        <f t="shared" si="28"/>
        <v>132401</v>
      </c>
      <c r="N269" s="6">
        <f t="shared" si="30"/>
        <v>2262.5</v>
      </c>
      <c r="P269" s="2">
        <f t="shared" si="29"/>
        <v>122.202</v>
      </c>
    </row>
    <row r="270" spans="4:16" x14ac:dyDescent="0.3">
      <c r="D270" s="11"/>
      <c r="E270" s="12"/>
      <c r="M270" s="1">
        <f t="shared" si="28"/>
        <v>132766</v>
      </c>
      <c r="N270" s="6">
        <f t="shared" si="30"/>
        <v>2263.5</v>
      </c>
      <c r="P270" s="2">
        <f t="shared" si="29"/>
        <v>122.196</v>
      </c>
    </row>
    <row r="271" spans="4:16" x14ac:dyDescent="0.3">
      <c r="D271" s="11"/>
      <c r="E271" s="12"/>
      <c r="M271" s="1">
        <f t="shared" si="28"/>
        <v>133132</v>
      </c>
      <c r="N271" s="6">
        <f t="shared" si="30"/>
        <v>2264.5</v>
      </c>
      <c r="P271" s="2">
        <f t="shared" si="29"/>
        <v>122.191</v>
      </c>
    </row>
    <row r="272" spans="4:16" x14ac:dyDescent="0.3">
      <c r="D272" s="11"/>
      <c r="E272" s="12"/>
      <c r="M272" s="1">
        <f t="shared" si="28"/>
        <v>133497</v>
      </c>
      <c r="N272" s="6">
        <f t="shared" si="30"/>
        <v>2265.5</v>
      </c>
      <c r="P272" s="2">
        <f t="shared" si="29"/>
        <v>122.185</v>
      </c>
    </row>
    <row r="273" spans="4:16" x14ac:dyDescent="0.3">
      <c r="D273" s="11"/>
      <c r="E273" s="12"/>
      <c r="M273" s="1">
        <f t="shared" si="28"/>
        <v>133862</v>
      </c>
      <c r="N273" s="6">
        <f t="shared" si="30"/>
        <v>2266.5</v>
      </c>
      <c r="P273" s="2">
        <f t="shared" si="29"/>
        <v>122.179</v>
      </c>
    </row>
    <row r="274" spans="4:16" x14ac:dyDescent="0.3">
      <c r="D274" s="11"/>
      <c r="E274" s="12"/>
      <c r="M274" s="1">
        <f t="shared" si="28"/>
        <v>134227</v>
      </c>
      <c r="N274" s="6">
        <f t="shared" si="30"/>
        <v>2267.5</v>
      </c>
      <c r="P274" s="2">
        <f t="shared" si="29"/>
        <v>122.17400000000001</v>
      </c>
    </row>
    <row r="275" spans="4:16" x14ac:dyDescent="0.3">
      <c r="D275" s="11"/>
      <c r="E275" s="12"/>
      <c r="M275" s="1">
        <f t="shared" si="28"/>
        <v>134593</v>
      </c>
      <c r="N275" s="6">
        <f t="shared" si="30"/>
        <v>2268.5</v>
      </c>
      <c r="P275" s="2">
        <f t="shared" si="29"/>
        <v>122.16800000000001</v>
      </c>
    </row>
    <row r="276" spans="4:16" x14ac:dyDescent="0.3">
      <c r="D276" s="11"/>
      <c r="E276" s="12"/>
      <c r="M276" s="1">
        <f t="shared" si="28"/>
        <v>134958</v>
      </c>
      <c r="N276" s="6">
        <f t="shared" si="30"/>
        <v>2269.5</v>
      </c>
      <c r="P276" s="2">
        <f t="shared" si="29"/>
        <v>122.163</v>
      </c>
    </row>
    <row r="277" spans="4:16" x14ac:dyDescent="0.3">
      <c r="D277" s="11"/>
      <c r="E277" s="12"/>
      <c r="M277" s="1">
        <f t="shared" si="28"/>
        <v>135323</v>
      </c>
      <c r="N277" s="6">
        <f t="shared" si="30"/>
        <v>2270.5</v>
      </c>
      <c r="P277" s="2">
        <f t="shared" si="29"/>
        <v>122.157</v>
      </c>
    </row>
    <row r="278" spans="4:16" x14ac:dyDescent="0.3">
      <c r="D278" s="11"/>
      <c r="E278" s="12"/>
      <c r="M278" s="1">
        <f t="shared" si="28"/>
        <v>135688</v>
      </c>
      <c r="N278" s="6">
        <f t="shared" si="30"/>
        <v>2271.5</v>
      </c>
      <c r="P278" s="2">
        <f t="shared" si="29"/>
        <v>122.152</v>
      </c>
    </row>
    <row r="279" spans="4:16" x14ac:dyDescent="0.3">
      <c r="D279" s="11"/>
      <c r="E279" s="12"/>
      <c r="M279" s="1">
        <f t="shared" si="28"/>
        <v>136054</v>
      </c>
      <c r="N279" s="6">
        <f t="shared" si="30"/>
        <v>2272.5</v>
      </c>
      <c r="P279" s="2">
        <f t="shared" si="29"/>
        <v>122.146</v>
      </c>
    </row>
    <row r="280" spans="4:16" x14ac:dyDescent="0.3">
      <c r="D280" s="11"/>
      <c r="E280" s="12"/>
      <c r="M280" s="1">
        <f t="shared" si="28"/>
        <v>136419</v>
      </c>
      <c r="N280" s="6">
        <f t="shared" si="30"/>
        <v>2273.5</v>
      </c>
      <c r="P280" s="2">
        <f t="shared" si="29"/>
        <v>122.14100000000001</v>
      </c>
    </row>
    <row r="281" spans="4:16" x14ac:dyDescent="0.3">
      <c r="D281" s="11"/>
      <c r="E281" s="12"/>
      <c r="M281" s="1">
        <f t="shared" si="28"/>
        <v>136784</v>
      </c>
      <c r="N281" s="6">
        <f t="shared" si="30"/>
        <v>2274.5</v>
      </c>
      <c r="P281" s="2">
        <f t="shared" si="29"/>
        <v>122.136</v>
      </c>
    </row>
    <row r="282" spans="4:16" x14ac:dyDescent="0.3">
      <c r="D282" s="11"/>
      <c r="E282" s="12"/>
      <c r="M282" s="1">
        <f t="shared" si="28"/>
        <v>137149</v>
      </c>
      <c r="N282" s="6">
        <f t="shared" si="30"/>
        <v>2275.5</v>
      </c>
      <c r="P282" s="2">
        <f t="shared" si="29"/>
        <v>122.13</v>
      </c>
    </row>
    <row r="283" spans="4:16" x14ac:dyDescent="0.3">
      <c r="D283" s="11"/>
      <c r="E283" s="12"/>
      <c r="M283" s="1">
        <f t="shared" ref="M283:M346" si="31">EOMONTH(M282,11)+1</f>
        <v>137515</v>
      </c>
      <c r="N283" s="6">
        <f t="shared" si="30"/>
        <v>2276.5</v>
      </c>
      <c r="P283" s="2">
        <f t="shared" si="29"/>
        <v>122.125</v>
      </c>
    </row>
    <row r="284" spans="4:16" x14ac:dyDescent="0.3">
      <c r="D284" s="11"/>
      <c r="E284" s="12"/>
      <c r="M284" s="1">
        <f t="shared" si="31"/>
        <v>137880</v>
      </c>
      <c r="N284" s="6">
        <f t="shared" si="30"/>
        <v>2277.5</v>
      </c>
      <c r="P284" s="2">
        <f t="shared" si="29"/>
        <v>122.12</v>
      </c>
    </row>
    <row r="285" spans="4:16" x14ac:dyDescent="0.3">
      <c r="D285" s="11"/>
      <c r="E285" s="12"/>
      <c r="M285" s="1">
        <f t="shared" si="31"/>
        <v>138245</v>
      </c>
      <c r="N285" s="6">
        <f t="shared" si="30"/>
        <v>2278.5</v>
      </c>
      <c r="P285" s="2">
        <f t="shared" si="29"/>
        <v>122.11499999999999</v>
      </c>
    </row>
    <row r="286" spans="4:16" x14ac:dyDescent="0.3">
      <c r="D286" s="11"/>
      <c r="E286" s="12"/>
      <c r="M286" s="1">
        <f t="shared" si="31"/>
        <v>138610</v>
      </c>
      <c r="N286" s="6">
        <f t="shared" si="30"/>
        <v>2279.5</v>
      </c>
      <c r="P286" s="2">
        <f t="shared" si="29"/>
        <v>122.11</v>
      </c>
    </row>
    <row r="287" spans="4:16" x14ac:dyDescent="0.3">
      <c r="D287" s="11"/>
      <c r="E287" s="12"/>
      <c r="M287" s="1">
        <f t="shared" si="31"/>
        <v>138976</v>
      </c>
      <c r="N287" s="6">
        <f t="shared" si="30"/>
        <v>2280.5</v>
      </c>
      <c r="P287" s="2">
        <f t="shared" si="29"/>
        <v>122.105</v>
      </c>
    </row>
    <row r="288" spans="4:16" x14ac:dyDescent="0.3">
      <c r="D288" s="11"/>
      <c r="E288" s="12"/>
      <c r="M288" s="1">
        <f t="shared" si="31"/>
        <v>139341</v>
      </c>
      <c r="N288" s="6">
        <f t="shared" si="30"/>
        <v>2281.5</v>
      </c>
      <c r="P288" s="2">
        <f t="shared" si="29"/>
        <v>122.1</v>
      </c>
    </row>
    <row r="289" spans="4:16" x14ac:dyDescent="0.3">
      <c r="D289" s="11"/>
      <c r="E289" s="12"/>
      <c r="M289" s="1">
        <f t="shared" si="31"/>
        <v>139706</v>
      </c>
      <c r="N289" s="6">
        <f t="shared" si="30"/>
        <v>2282.5</v>
      </c>
      <c r="P289" s="2">
        <f t="shared" si="29"/>
        <v>122.095</v>
      </c>
    </row>
    <row r="290" spans="4:16" x14ac:dyDescent="0.3">
      <c r="D290" s="11"/>
      <c r="E290" s="12"/>
      <c r="M290" s="1">
        <f t="shared" si="31"/>
        <v>140071</v>
      </c>
      <c r="N290" s="6">
        <f t="shared" si="30"/>
        <v>2283.5</v>
      </c>
      <c r="P290" s="2">
        <f t="shared" ref="P290:P353" si="32">ROUND($T$11+EXP(-$T$12*(N290-$N$10))*($T$10-$T$11),3)</f>
        <v>122.09</v>
      </c>
    </row>
    <row r="291" spans="4:16" x14ac:dyDescent="0.3">
      <c r="D291" s="11"/>
      <c r="E291" s="12"/>
      <c r="M291" s="1">
        <f t="shared" si="31"/>
        <v>140437</v>
      </c>
      <c r="N291" s="6">
        <f t="shared" si="30"/>
        <v>2284.5</v>
      </c>
      <c r="P291" s="2">
        <f t="shared" si="32"/>
        <v>122.08499999999999</v>
      </c>
    </row>
    <row r="292" spans="4:16" x14ac:dyDescent="0.3">
      <c r="D292" s="11"/>
      <c r="E292" s="12"/>
      <c r="M292" s="1">
        <f t="shared" si="31"/>
        <v>140802</v>
      </c>
      <c r="N292" s="6">
        <f t="shared" si="30"/>
        <v>2285.5</v>
      </c>
      <c r="P292" s="2">
        <f t="shared" si="32"/>
        <v>122.08</v>
      </c>
    </row>
    <row r="293" spans="4:16" x14ac:dyDescent="0.3">
      <c r="D293" s="11"/>
      <c r="E293" s="12"/>
      <c r="M293" s="1">
        <f t="shared" si="31"/>
        <v>141167</v>
      </c>
      <c r="N293" s="6">
        <f t="shared" si="30"/>
        <v>2286.5</v>
      </c>
      <c r="P293" s="2">
        <f t="shared" si="32"/>
        <v>122.075</v>
      </c>
    </row>
    <row r="294" spans="4:16" x14ac:dyDescent="0.3">
      <c r="D294" s="11"/>
      <c r="E294" s="12"/>
      <c r="M294" s="1">
        <f t="shared" si="31"/>
        <v>141532</v>
      </c>
      <c r="N294" s="6">
        <f t="shared" si="30"/>
        <v>2287.5</v>
      </c>
      <c r="P294" s="2">
        <f t="shared" si="32"/>
        <v>122.07</v>
      </c>
    </row>
    <row r="295" spans="4:16" x14ac:dyDescent="0.3">
      <c r="D295" s="11"/>
      <c r="E295" s="12"/>
      <c r="M295" s="1">
        <f t="shared" si="31"/>
        <v>141898</v>
      </c>
      <c r="N295" s="6">
        <f t="shared" si="30"/>
        <v>2288.5</v>
      </c>
      <c r="P295" s="2">
        <f t="shared" si="32"/>
        <v>122.066</v>
      </c>
    </row>
    <row r="296" spans="4:16" x14ac:dyDescent="0.3">
      <c r="D296" s="11"/>
      <c r="E296" s="12"/>
      <c r="M296" s="1">
        <f t="shared" si="31"/>
        <v>142263</v>
      </c>
      <c r="N296" s="6">
        <f t="shared" si="30"/>
        <v>2289.5</v>
      </c>
      <c r="P296" s="2">
        <f t="shared" si="32"/>
        <v>122.06100000000001</v>
      </c>
    </row>
    <row r="297" spans="4:16" x14ac:dyDescent="0.3">
      <c r="D297" s="11"/>
      <c r="E297" s="12"/>
      <c r="M297" s="1">
        <f t="shared" si="31"/>
        <v>142628</v>
      </c>
      <c r="N297" s="6">
        <f t="shared" si="30"/>
        <v>2290.5</v>
      </c>
      <c r="P297" s="2">
        <f t="shared" si="32"/>
        <v>122.056</v>
      </c>
    </row>
    <row r="298" spans="4:16" x14ac:dyDescent="0.3">
      <c r="D298" s="11"/>
      <c r="E298" s="12"/>
      <c r="M298" s="1">
        <f t="shared" si="31"/>
        <v>142993</v>
      </c>
      <c r="N298" s="6">
        <f t="shared" si="30"/>
        <v>2291.5</v>
      </c>
      <c r="P298" s="2">
        <f t="shared" si="32"/>
        <v>122.05200000000001</v>
      </c>
    </row>
    <row r="299" spans="4:16" x14ac:dyDescent="0.3">
      <c r="D299" s="11"/>
      <c r="E299" s="12"/>
      <c r="M299" s="1">
        <f t="shared" si="31"/>
        <v>143359</v>
      </c>
      <c r="N299" s="6">
        <f t="shared" si="30"/>
        <v>2292.5</v>
      </c>
      <c r="P299" s="2">
        <f t="shared" si="32"/>
        <v>122.047</v>
      </c>
    </row>
    <row r="300" spans="4:16" x14ac:dyDescent="0.3">
      <c r="D300" s="11"/>
      <c r="E300" s="12"/>
      <c r="M300" s="1">
        <f t="shared" si="31"/>
        <v>143724</v>
      </c>
      <c r="N300" s="6">
        <f t="shared" si="30"/>
        <v>2293.5</v>
      </c>
      <c r="P300" s="2">
        <f t="shared" si="32"/>
        <v>122.042</v>
      </c>
    </row>
    <row r="301" spans="4:16" x14ac:dyDescent="0.3">
      <c r="D301" s="11"/>
      <c r="E301" s="12"/>
      <c r="M301" s="1">
        <f t="shared" si="31"/>
        <v>144089</v>
      </c>
      <c r="N301" s="6">
        <f t="shared" si="30"/>
        <v>2294.5</v>
      </c>
      <c r="P301" s="2">
        <f t="shared" si="32"/>
        <v>122.038</v>
      </c>
    </row>
    <row r="302" spans="4:16" x14ac:dyDescent="0.3">
      <c r="D302" s="11"/>
      <c r="E302" s="12"/>
      <c r="M302" s="1">
        <f t="shared" si="31"/>
        <v>144454</v>
      </c>
      <c r="N302" s="6">
        <f t="shared" si="30"/>
        <v>2295.5</v>
      </c>
      <c r="P302" s="2">
        <f t="shared" si="32"/>
        <v>122.033</v>
      </c>
    </row>
    <row r="303" spans="4:16" x14ac:dyDescent="0.3">
      <c r="D303" s="11"/>
      <c r="E303" s="12"/>
      <c r="M303" s="1">
        <f t="shared" si="31"/>
        <v>144820</v>
      </c>
      <c r="N303" s="6">
        <f t="shared" si="30"/>
        <v>2296.5</v>
      </c>
      <c r="P303" s="2">
        <f t="shared" si="32"/>
        <v>122.029</v>
      </c>
    </row>
    <row r="304" spans="4:16" x14ac:dyDescent="0.3">
      <c r="D304" s="11"/>
      <c r="E304" s="12"/>
      <c r="M304" s="1">
        <f t="shared" si="31"/>
        <v>145185</v>
      </c>
      <c r="N304" s="6">
        <f t="shared" si="30"/>
        <v>2297.5</v>
      </c>
      <c r="P304" s="2">
        <f t="shared" si="32"/>
        <v>122.024</v>
      </c>
    </row>
    <row r="305" spans="4:16" x14ac:dyDescent="0.3">
      <c r="D305" s="11"/>
      <c r="E305" s="12"/>
      <c r="M305" s="1">
        <f t="shared" si="31"/>
        <v>145550</v>
      </c>
      <c r="N305" s="6">
        <f t="shared" si="30"/>
        <v>2298.5</v>
      </c>
      <c r="P305" s="2">
        <f t="shared" si="32"/>
        <v>122.02</v>
      </c>
    </row>
    <row r="306" spans="4:16" x14ac:dyDescent="0.3">
      <c r="D306" s="11"/>
      <c r="E306" s="12"/>
      <c r="M306" s="1">
        <f t="shared" si="31"/>
        <v>145915</v>
      </c>
      <c r="N306" s="6">
        <f t="shared" si="30"/>
        <v>2299.5</v>
      </c>
      <c r="P306" s="2">
        <f t="shared" si="32"/>
        <v>122.01600000000001</v>
      </c>
    </row>
    <row r="307" spans="4:16" x14ac:dyDescent="0.3">
      <c r="D307" s="11"/>
      <c r="E307" s="12"/>
      <c r="M307" s="1">
        <f t="shared" si="31"/>
        <v>146280</v>
      </c>
      <c r="N307" s="6">
        <f t="shared" si="30"/>
        <v>2300.5</v>
      </c>
      <c r="P307" s="2">
        <f t="shared" si="32"/>
        <v>122.011</v>
      </c>
    </row>
    <row r="308" spans="4:16" x14ac:dyDescent="0.3">
      <c r="D308" s="11"/>
      <c r="E308" s="12"/>
      <c r="M308" s="1">
        <f t="shared" si="31"/>
        <v>146645</v>
      </c>
      <c r="N308" s="6">
        <f t="shared" si="30"/>
        <v>2301.5</v>
      </c>
      <c r="P308" s="2">
        <f t="shared" si="32"/>
        <v>122.00700000000001</v>
      </c>
    </row>
    <row r="309" spans="4:16" x14ac:dyDescent="0.3">
      <c r="D309" s="11"/>
      <c r="E309" s="12"/>
      <c r="M309" s="1">
        <f t="shared" si="31"/>
        <v>147010</v>
      </c>
      <c r="N309" s="6">
        <f t="shared" si="30"/>
        <v>2302.5</v>
      </c>
      <c r="P309" s="2">
        <f t="shared" si="32"/>
        <v>122.003</v>
      </c>
    </row>
    <row r="310" spans="4:16" x14ac:dyDescent="0.3">
      <c r="D310" s="11"/>
      <c r="E310" s="12"/>
      <c r="M310" s="1">
        <f t="shared" si="31"/>
        <v>147375</v>
      </c>
      <c r="N310" s="6">
        <f t="shared" si="30"/>
        <v>2303.5</v>
      </c>
      <c r="P310" s="2">
        <f t="shared" si="32"/>
        <v>121.998</v>
      </c>
    </row>
    <row r="311" spans="4:16" x14ac:dyDescent="0.3">
      <c r="D311" s="11"/>
      <c r="E311" s="12"/>
      <c r="M311" s="1">
        <f t="shared" si="31"/>
        <v>147741</v>
      </c>
      <c r="N311" s="6">
        <f t="shared" si="30"/>
        <v>2304.5</v>
      </c>
      <c r="P311" s="2">
        <f t="shared" si="32"/>
        <v>121.994</v>
      </c>
    </row>
    <row r="312" spans="4:16" x14ac:dyDescent="0.3">
      <c r="D312" s="11"/>
      <c r="E312" s="12"/>
      <c r="M312" s="1">
        <f t="shared" si="31"/>
        <v>148106</v>
      </c>
      <c r="N312" s="6">
        <f t="shared" si="30"/>
        <v>2305.5</v>
      </c>
      <c r="P312" s="2">
        <f t="shared" si="32"/>
        <v>121.99</v>
      </c>
    </row>
    <row r="313" spans="4:16" x14ac:dyDescent="0.3">
      <c r="D313" s="11"/>
      <c r="E313" s="12"/>
      <c r="M313" s="1">
        <f t="shared" si="31"/>
        <v>148471</v>
      </c>
      <c r="N313" s="6">
        <f t="shared" si="30"/>
        <v>2306.5</v>
      </c>
      <c r="P313" s="2">
        <f t="shared" si="32"/>
        <v>121.986</v>
      </c>
    </row>
    <row r="314" spans="4:16" x14ac:dyDescent="0.3">
      <c r="D314" s="11"/>
      <c r="E314" s="12"/>
      <c r="M314" s="1">
        <f t="shared" si="31"/>
        <v>148836</v>
      </c>
      <c r="N314" s="6">
        <f t="shared" si="30"/>
        <v>2307.5</v>
      </c>
      <c r="P314" s="2">
        <f t="shared" si="32"/>
        <v>121.982</v>
      </c>
    </row>
    <row r="315" spans="4:16" x14ac:dyDescent="0.3">
      <c r="D315" s="11"/>
      <c r="E315" s="12"/>
      <c r="M315" s="1">
        <f t="shared" si="31"/>
        <v>149202</v>
      </c>
      <c r="N315" s="6">
        <f t="shared" si="30"/>
        <v>2308.5</v>
      </c>
      <c r="P315" s="2">
        <f t="shared" si="32"/>
        <v>121.97799999999999</v>
      </c>
    </row>
    <row r="316" spans="4:16" x14ac:dyDescent="0.3">
      <c r="D316" s="11"/>
      <c r="E316" s="12"/>
      <c r="M316" s="1">
        <f t="shared" si="31"/>
        <v>149567</v>
      </c>
      <c r="N316" s="6">
        <f t="shared" si="30"/>
        <v>2309.5</v>
      </c>
      <c r="P316" s="2">
        <f t="shared" si="32"/>
        <v>121.974</v>
      </c>
    </row>
    <row r="317" spans="4:16" x14ac:dyDescent="0.3">
      <c r="D317" s="11"/>
      <c r="E317" s="12"/>
      <c r="M317" s="1">
        <f t="shared" si="31"/>
        <v>149932</v>
      </c>
      <c r="N317" s="6">
        <f t="shared" si="30"/>
        <v>2310.5</v>
      </c>
      <c r="P317" s="2">
        <f t="shared" si="32"/>
        <v>121.97</v>
      </c>
    </row>
    <row r="318" spans="4:16" x14ac:dyDescent="0.3">
      <c r="D318" s="11"/>
      <c r="E318" s="12"/>
      <c r="M318" s="1">
        <f t="shared" si="31"/>
        <v>150297</v>
      </c>
      <c r="N318" s="6">
        <f t="shared" si="30"/>
        <v>2311.5</v>
      </c>
      <c r="P318" s="2">
        <f t="shared" si="32"/>
        <v>121.96599999999999</v>
      </c>
    </row>
    <row r="319" spans="4:16" x14ac:dyDescent="0.3">
      <c r="D319" s="11"/>
      <c r="E319" s="12"/>
      <c r="M319" s="1">
        <f t="shared" si="31"/>
        <v>150663</v>
      </c>
      <c r="N319" s="6">
        <f t="shared" si="30"/>
        <v>2312.5</v>
      </c>
      <c r="P319" s="2">
        <f t="shared" si="32"/>
        <v>121.962</v>
      </c>
    </row>
    <row r="320" spans="4:16" x14ac:dyDescent="0.3">
      <c r="D320" s="11"/>
      <c r="E320" s="12"/>
      <c r="M320" s="1">
        <f t="shared" si="31"/>
        <v>151028</v>
      </c>
      <c r="N320" s="6">
        <f t="shared" si="30"/>
        <v>2313.5</v>
      </c>
      <c r="P320" s="2">
        <f t="shared" si="32"/>
        <v>121.958</v>
      </c>
    </row>
    <row r="321" spans="4:16" x14ac:dyDescent="0.3">
      <c r="D321" s="11"/>
      <c r="E321" s="12"/>
      <c r="M321" s="1">
        <f t="shared" si="31"/>
        <v>151393</v>
      </c>
      <c r="N321" s="6">
        <f t="shared" si="30"/>
        <v>2314.5</v>
      </c>
      <c r="P321" s="2">
        <f t="shared" si="32"/>
        <v>121.95399999999999</v>
      </c>
    </row>
    <row r="322" spans="4:16" x14ac:dyDescent="0.3">
      <c r="D322" s="11"/>
      <c r="E322" s="12"/>
      <c r="M322" s="1">
        <f t="shared" si="31"/>
        <v>151758</v>
      </c>
      <c r="N322" s="6">
        <f t="shared" si="30"/>
        <v>2315.5</v>
      </c>
      <c r="P322" s="2">
        <f t="shared" si="32"/>
        <v>121.95</v>
      </c>
    </row>
    <row r="323" spans="4:16" x14ac:dyDescent="0.3">
      <c r="D323" s="11"/>
      <c r="E323" s="12"/>
      <c r="M323" s="1">
        <f t="shared" si="31"/>
        <v>152124</v>
      </c>
      <c r="N323" s="6">
        <f t="shared" si="30"/>
        <v>2316.5</v>
      </c>
      <c r="P323" s="2">
        <f t="shared" si="32"/>
        <v>121.946</v>
      </c>
    </row>
    <row r="324" spans="4:16" x14ac:dyDescent="0.3">
      <c r="D324" s="11"/>
      <c r="E324" s="12"/>
      <c r="M324" s="1">
        <f t="shared" si="31"/>
        <v>152489</v>
      </c>
      <c r="N324" s="6">
        <f t="shared" si="30"/>
        <v>2317.5</v>
      </c>
      <c r="P324" s="2">
        <f t="shared" si="32"/>
        <v>121.94199999999999</v>
      </c>
    </row>
    <row r="325" spans="4:16" x14ac:dyDescent="0.3">
      <c r="D325" s="11"/>
      <c r="E325" s="12"/>
      <c r="M325" s="1">
        <f t="shared" si="31"/>
        <v>152854</v>
      </c>
      <c r="N325" s="6">
        <f t="shared" si="30"/>
        <v>2318.5</v>
      </c>
      <c r="P325" s="2">
        <f t="shared" si="32"/>
        <v>121.93899999999999</v>
      </c>
    </row>
    <row r="326" spans="4:16" x14ac:dyDescent="0.3">
      <c r="D326" s="11"/>
      <c r="E326" s="12"/>
      <c r="M326" s="1">
        <f t="shared" si="31"/>
        <v>153219</v>
      </c>
      <c r="N326" s="6">
        <f t="shared" si="30"/>
        <v>2319.5</v>
      </c>
      <c r="P326" s="2">
        <f t="shared" si="32"/>
        <v>121.935</v>
      </c>
    </row>
    <row r="327" spans="4:16" x14ac:dyDescent="0.3">
      <c r="D327" s="11"/>
      <c r="E327" s="12"/>
      <c r="M327" s="1">
        <f t="shared" si="31"/>
        <v>153585</v>
      </c>
      <c r="N327" s="6">
        <f t="shared" si="30"/>
        <v>2320.5</v>
      </c>
      <c r="P327" s="2">
        <f t="shared" si="32"/>
        <v>121.931</v>
      </c>
    </row>
    <row r="328" spans="4:16" x14ac:dyDescent="0.3">
      <c r="D328" s="11"/>
      <c r="E328" s="12"/>
      <c r="M328" s="1">
        <f t="shared" si="31"/>
        <v>153950</v>
      </c>
      <c r="N328" s="6">
        <f t="shared" si="30"/>
        <v>2321.5</v>
      </c>
      <c r="P328" s="2">
        <f t="shared" si="32"/>
        <v>121.92700000000001</v>
      </c>
    </row>
    <row r="329" spans="4:16" x14ac:dyDescent="0.3">
      <c r="D329" s="11"/>
      <c r="E329" s="12"/>
      <c r="M329" s="1">
        <f t="shared" si="31"/>
        <v>154315</v>
      </c>
      <c r="N329" s="6">
        <f t="shared" si="30"/>
        <v>2322.5</v>
      </c>
      <c r="P329" s="2">
        <f t="shared" si="32"/>
        <v>121.92400000000001</v>
      </c>
    </row>
    <row r="330" spans="4:16" x14ac:dyDescent="0.3">
      <c r="D330" s="11"/>
      <c r="E330" s="12"/>
      <c r="M330" s="1">
        <f t="shared" si="31"/>
        <v>154680</v>
      </c>
      <c r="N330" s="6">
        <f t="shared" si="30"/>
        <v>2323.5</v>
      </c>
      <c r="P330" s="2">
        <f t="shared" si="32"/>
        <v>121.92</v>
      </c>
    </row>
    <row r="331" spans="4:16" x14ac:dyDescent="0.3">
      <c r="D331" s="11"/>
      <c r="E331" s="12"/>
      <c r="M331" s="1">
        <f t="shared" si="31"/>
        <v>155046</v>
      </c>
      <c r="N331" s="6">
        <f t="shared" ref="N331:N394" si="33">YEAR(M331)+0.5</f>
        <v>2324.5</v>
      </c>
      <c r="P331" s="2">
        <f t="shared" si="32"/>
        <v>121.917</v>
      </c>
    </row>
    <row r="332" spans="4:16" x14ac:dyDescent="0.3">
      <c r="D332" s="11"/>
      <c r="E332" s="12"/>
      <c r="M332" s="1">
        <f t="shared" si="31"/>
        <v>155411</v>
      </c>
      <c r="N332" s="6">
        <f t="shared" si="33"/>
        <v>2325.5</v>
      </c>
      <c r="P332" s="2">
        <f t="shared" si="32"/>
        <v>121.913</v>
      </c>
    </row>
    <row r="333" spans="4:16" x14ac:dyDescent="0.3">
      <c r="D333" s="11"/>
      <c r="E333" s="12"/>
      <c r="M333" s="1">
        <f t="shared" si="31"/>
        <v>155776</v>
      </c>
      <c r="N333" s="6">
        <f t="shared" si="33"/>
        <v>2326.5</v>
      </c>
      <c r="P333" s="2">
        <f t="shared" si="32"/>
        <v>121.90900000000001</v>
      </c>
    </row>
    <row r="334" spans="4:16" x14ac:dyDescent="0.3">
      <c r="D334" s="11"/>
      <c r="E334" s="12"/>
      <c r="M334" s="1">
        <f t="shared" si="31"/>
        <v>156141</v>
      </c>
      <c r="N334" s="6">
        <f t="shared" si="33"/>
        <v>2327.5</v>
      </c>
      <c r="P334" s="2">
        <f t="shared" si="32"/>
        <v>121.90600000000001</v>
      </c>
    </row>
    <row r="335" spans="4:16" x14ac:dyDescent="0.3">
      <c r="D335" s="11"/>
      <c r="E335" s="12"/>
      <c r="M335" s="1">
        <f t="shared" si="31"/>
        <v>156507</v>
      </c>
      <c r="N335" s="6">
        <f t="shared" si="33"/>
        <v>2328.5</v>
      </c>
      <c r="P335" s="2">
        <f t="shared" si="32"/>
        <v>121.902</v>
      </c>
    </row>
    <row r="336" spans="4:16" x14ac:dyDescent="0.3">
      <c r="D336" s="11"/>
      <c r="E336" s="12"/>
      <c r="M336" s="1">
        <f t="shared" si="31"/>
        <v>156872</v>
      </c>
      <c r="N336" s="6">
        <f t="shared" si="33"/>
        <v>2329.5</v>
      </c>
      <c r="P336" s="2">
        <f t="shared" si="32"/>
        <v>121.899</v>
      </c>
    </row>
    <row r="337" spans="4:16" x14ac:dyDescent="0.3">
      <c r="D337" s="11"/>
      <c r="E337" s="12"/>
      <c r="M337" s="1">
        <f t="shared" si="31"/>
        <v>157237</v>
      </c>
      <c r="N337" s="6">
        <f t="shared" si="33"/>
        <v>2330.5</v>
      </c>
      <c r="P337" s="2">
        <f t="shared" si="32"/>
        <v>121.895</v>
      </c>
    </row>
    <row r="338" spans="4:16" x14ac:dyDescent="0.3">
      <c r="D338" s="11"/>
      <c r="E338" s="12"/>
      <c r="M338" s="1">
        <f t="shared" si="31"/>
        <v>157602</v>
      </c>
      <c r="N338" s="6">
        <f t="shared" si="33"/>
        <v>2331.5</v>
      </c>
      <c r="P338" s="2">
        <f t="shared" si="32"/>
        <v>121.892</v>
      </c>
    </row>
    <row r="339" spans="4:16" x14ac:dyDescent="0.3">
      <c r="D339" s="11"/>
      <c r="E339" s="12"/>
      <c r="M339" s="1">
        <f t="shared" si="31"/>
        <v>157968</v>
      </c>
      <c r="N339" s="6">
        <f t="shared" si="33"/>
        <v>2332.5</v>
      </c>
      <c r="P339" s="2">
        <f t="shared" si="32"/>
        <v>121.889</v>
      </c>
    </row>
    <row r="340" spans="4:16" x14ac:dyDescent="0.3">
      <c r="D340" s="11"/>
      <c r="E340" s="12"/>
      <c r="M340" s="1">
        <f t="shared" si="31"/>
        <v>158333</v>
      </c>
      <c r="N340" s="6">
        <f t="shared" si="33"/>
        <v>2333.5</v>
      </c>
      <c r="P340" s="2">
        <f t="shared" si="32"/>
        <v>121.88500000000001</v>
      </c>
    </row>
    <row r="341" spans="4:16" x14ac:dyDescent="0.3">
      <c r="D341" s="11"/>
      <c r="E341" s="12"/>
      <c r="M341" s="1">
        <f t="shared" si="31"/>
        <v>158698</v>
      </c>
      <c r="N341" s="6">
        <f t="shared" si="33"/>
        <v>2334.5</v>
      </c>
      <c r="P341" s="2">
        <f t="shared" si="32"/>
        <v>121.88200000000001</v>
      </c>
    </row>
    <row r="342" spans="4:16" x14ac:dyDescent="0.3">
      <c r="D342" s="11"/>
      <c r="E342" s="12"/>
      <c r="M342" s="1">
        <f t="shared" si="31"/>
        <v>159063</v>
      </c>
      <c r="N342" s="6">
        <f t="shared" si="33"/>
        <v>2335.5</v>
      </c>
      <c r="P342" s="2">
        <f t="shared" si="32"/>
        <v>121.879</v>
      </c>
    </row>
    <row r="343" spans="4:16" x14ac:dyDescent="0.3">
      <c r="D343" s="11"/>
      <c r="E343" s="12"/>
      <c r="M343" s="1">
        <f t="shared" si="31"/>
        <v>159429</v>
      </c>
      <c r="N343" s="6">
        <f t="shared" si="33"/>
        <v>2336.5</v>
      </c>
      <c r="P343" s="2">
        <f t="shared" si="32"/>
        <v>121.875</v>
      </c>
    </row>
    <row r="344" spans="4:16" x14ac:dyDescent="0.3">
      <c r="D344" s="11"/>
      <c r="E344" s="12"/>
      <c r="M344" s="1">
        <f t="shared" si="31"/>
        <v>159794</v>
      </c>
      <c r="N344" s="6">
        <f t="shared" si="33"/>
        <v>2337.5</v>
      </c>
      <c r="P344" s="2">
        <f t="shared" si="32"/>
        <v>121.872</v>
      </c>
    </row>
    <row r="345" spans="4:16" x14ac:dyDescent="0.3">
      <c r="D345" s="11"/>
      <c r="E345" s="12"/>
      <c r="M345" s="1">
        <f t="shared" si="31"/>
        <v>160159</v>
      </c>
      <c r="N345" s="6">
        <f t="shared" si="33"/>
        <v>2338.5</v>
      </c>
      <c r="P345" s="2">
        <f t="shared" si="32"/>
        <v>121.869</v>
      </c>
    </row>
    <row r="346" spans="4:16" x14ac:dyDescent="0.3">
      <c r="D346" s="11"/>
      <c r="E346" s="12"/>
      <c r="M346" s="1">
        <f t="shared" si="31"/>
        <v>160524</v>
      </c>
      <c r="N346" s="6">
        <f t="shared" si="33"/>
        <v>2339.5</v>
      </c>
      <c r="P346" s="2">
        <f t="shared" si="32"/>
        <v>121.866</v>
      </c>
    </row>
    <row r="347" spans="4:16" x14ac:dyDescent="0.3">
      <c r="D347" s="11"/>
      <c r="E347" s="12"/>
      <c r="M347" s="1">
        <f t="shared" ref="M347:M410" si="34">EOMONTH(M346,11)+1</f>
        <v>160890</v>
      </c>
      <c r="N347" s="6">
        <f t="shared" si="33"/>
        <v>2340.5</v>
      </c>
      <c r="P347" s="2">
        <f t="shared" si="32"/>
        <v>121.86199999999999</v>
      </c>
    </row>
    <row r="348" spans="4:16" x14ac:dyDescent="0.3">
      <c r="D348" s="11"/>
      <c r="E348" s="12"/>
      <c r="M348" s="1">
        <f t="shared" si="34"/>
        <v>161255</v>
      </c>
      <c r="N348" s="6">
        <f t="shared" si="33"/>
        <v>2341.5</v>
      </c>
      <c r="P348" s="2">
        <f t="shared" si="32"/>
        <v>121.85899999999999</v>
      </c>
    </row>
    <row r="349" spans="4:16" x14ac:dyDescent="0.3">
      <c r="D349" s="11"/>
      <c r="E349" s="12"/>
      <c r="M349" s="1">
        <f t="shared" si="34"/>
        <v>161620</v>
      </c>
      <c r="N349" s="6">
        <f t="shared" si="33"/>
        <v>2342.5</v>
      </c>
      <c r="P349" s="2">
        <f t="shared" si="32"/>
        <v>121.85599999999999</v>
      </c>
    </row>
    <row r="350" spans="4:16" x14ac:dyDescent="0.3">
      <c r="D350" s="11"/>
      <c r="E350" s="12"/>
      <c r="M350" s="1">
        <f t="shared" si="34"/>
        <v>161985</v>
      </c>
      <c r="N350" s="6">
        <f t="shared" si="33"/>
        <v>2343.5</v>
      </c>
      <c r="P350" s="2">
        <f t="shared" si="32"/>
        <v>121.85299999999999</v>
      </c>
    </row>
    <row r="351" spans="4:16" x14ac:dyDescent="0.3">
      <c r="D351" s="11"/>
      <c r="E351" s="12"/>
      <c r="M351" s="1">
        <f t="shared" si="34"/>
        <v>162351</v>
      </c>
      <c r="N351" s="6">
        <f t="shared" si="33"/>
        <v>2344.5</v>
      </c>
      <c r="P351" s="2">
        <f t="shared" si="32"/>
        <v>121.85</v>
      </c>
    </row>
    <row r="352" spans="4:16" x14ac:dyDescent="0.3">
      <c r="D352" s="11"/>
      <c r="E352" s="12"/>
      <c r="M352" s="1">
        <f t="shared" si="34"/>
        <v>162716</v>
      </c>
      <c r="N352" s="6">
        <f t="shared" si="33"/>
        <v>2345.5</v>
      </c>
      <c r="P352" s="2">
        <f t="shared" si="32"/>
        <v>121.84699999999999</v>
      </c>
    </row>
    <row r="353" spans="4:16" x14ac:dyDescent="0.3">
      <c r="D353" s="11"/>
      <c r="E353" s="12"/>
      <c r="M353" s="1">
        <f t="shared" si="34"/>
        <v>163081</v>
      </c>
      <c r="N353" s="6">
        <f t="shared" si="33"/>
        <v>2346.5</v>
      </c>
      <c r="P353" s="2">
        <f t="shared" si="32"/>
        <v>121.84399999999999</v>
      </c>
    </row>
    <row r="354" spans="4:16" x14ac:dyDescent="0.3">
      <c r="D354" s="11"/>
      <c r="E354" s="12"/>
      <c r="M354" s="1">
        <f t="shared" si="34"/>
        <v>163446</v>
      </c>
      <c r="N354" s="6">
        <f t="shared" si="33"/>
        <v>2347.5</v>
      </c>
      <c r="P354" s="2">
        <f t="shared" ref="P354:P417" si="35">ROUND($T$11+EXP(-$T$12*(N354-$N$10))*($T$10-$T$11),3)</f>
        <v>121.84099999999999</v>
      </c>
    </row>
    <row r="355" spans="4:16" x14ac:dyDescent="0.3">
      <c r="D355" s="11"/>
      <c r="E355" s="12"/>
      <c r="M355" s="1">
        <f t="shared" si="34"/>
        <v>163812</v>
      </c>
      <c r="N355" s="6">
        <f t="shared" si="33"/>
        <v>2348.5</v>
      </c>
      <c r="P355" s="2">
        <f t="shared" si="35"/>
        <v>121.83799999999999</v>
      </c>
    </row>
    <row r="356" spans="4:16" x14ac:dyDescent="0.3">
      <c r="D356" s="11"/>
      <c r="E356" s="12"/>
      <c r="M356" s="1">
        <f t="shared" si="34"/>
        <v>164177</v>
      </c>
      <c r="N356" s="6">
        <f t="shared" si="33"/>
        <v>2349.5</v>
      </c>
      <c r="P356" s="2">
        <f t="shared" si="35"/>
        <v>121.83499999999999</v>
      </c>
    </row>
    <row r="357" spans="4:16" x14ac:dyDescent="0.3">
      <c r="D357" s="11"/>
      <c r="E357" s="12"/>
      <c r="M357" s="1">
        <f t="shared" si="34"/>
        <v>164542</v>
      </c>
      <c r="N357" s="6">
        <f t="shared" si="33"/>
        <v>2350.5</v>
      </c>
      <c r="P357" s="2">
        <f t="shared" si="35"/>
        <v>121.83199999999999</v>
      </c>
    </row>
    <row r="358" spans="4:16" x14ac:dyDescent="0.3">
      <c r="D358" s="11"/>
      <c r="E358" s="12"/>
      <c r="M358" s="1">
        <f t="shared" si="34"/>
        <v>164907</v>
      </c>
      <c r="N358" s="6">
        <f t="shared" si="33"/>
        <v>2351.5</v>
      </c>
      <c r="P358" s="2">
        <f t="shared" si="35"/>
        <v>121.82899999999999</v>
      </c>
    </row>
    <row r="359" spans="4:16" x14ac:dyDescent="0.3">
      <c r="D359" s="11"/>
      <c r="E359" s="12"/>
      <c r="M359" s="1">
        <f t="shared" si="34"/>
        <v>165273</v>
      </c>
      <c r="N359" s="6">
        <f t="shared" si="33"/>
        <v>2352.5</v>
      </c>
      <c r="P359" s="2">
        <f t="shared" si="35"/>
        <v>121.82599999999999</v>
      </c>
    </row>
    <row r="360" spans="4:16" x14ac:dyDescent="0.3">
      <c r="D360" s="11"/>
      <c r="E360" s="12"/>
      <c r="M360" s="1">
        <f t="shared" si="34"/>
        <v>165638</v>
      </c>
      <c r="N360" s="6">
        <f t="shared" si="33"/>
        <v>2353.5</v>
      </c>
      <c r="P360" s="2">
        <f t="shared" si="35"/>
        <v>121.82299999999999</v>
      </c>
    </row>
    <row r="361" spans="4:16" x14ac:dyDescent="0.3">
      <c r="D361" s="11"/>
      <c r="E361" s="12"/>
      <c r="M361" s="1">
        <f t="shared" si="34"/>
        <v>166003</v>
      </c>
      <c r="N361" s="6">
        <f t="shared" si="33"/>
        <v>2354.5</v>
      </c>
      <c r="P361" s="2">
        <f t="shared" si="35"/>
        <v>121.82</v>
      </c>
    </row>
    <row r="362" spans="4:16" x14ac:dyDescent="0.3">
      <c r="D362" s="11"/>
      <c r="E362" s="12"/>
      <c r="M362" s="1">
        <f t="shared" si="34"/>
        <v>166368</v>
      </c>
      <c r="N362" s="6">
        <f t="shared" si="33"/>
        <v>2355.5</v>
      </c>
      <c r="P362" s="2">
        <f t="shared" si="35"/>
        <v>121.81699999999999</v>
      </c>
    </row>
    <row r="363" spans="4:16" x14ac:dyDescent="0.3">
      <c r="D363" s="11"/>
      <c r="E363" s="12"/>
      <c r="M363" s="1">
        <f t="shared" si="34"/>
        <v>166734</v>
      </c>
      <c r="N363" s="6">
        <f t="shared" si="33"/>
        <v>2356.5</v>
      </c>
      <c r="P363" s="2">
        <f t="shared" si="35"/>
        <v>121.815</v>
      </c>
    </row>
    <row r="364" spans="4:16" x14ac:dyDescent="0.3">
      <c r="D364" s="11"/>
      <c r="E364" s="12"/>
      <c r="M364" s="1">
        <f t="shared" si="34"/>
        <v>167099</v>
      </c>
      <c r="N364" s="6">
        <f t="shared" si="33"/>
        <v>2357.5</v>
      </c>
      <c r="P364" s="2">
        <f t="shared" si="35"/>
        <v>121.812</v>
      </c>
    </row>
    <row r="365" spans="4:16" x14ac:dyDescent="0.3">
      <c r="D365" s="11"/>
      <c r="E365" s="12"/>
      <c r="M365" s="1">
        <f t="shared" si="34"/>
        <v>167464</v>
      </c>
      <c r="N365" s="6">
        <f t="shared" si="33"/>
        <v>2358.5</v>
      </c>
      <c r="P365" s="2">
        <f t="shared" si="35"/>
        <v>121.809</v>
      </c>
    </row>
    <row r="366" spans="4:16" x14ac:dyDescent="0.3">
      <c r="D366" s="11"/>
      <c r="E366" s="12"/>
      <c r="M366" s="1">
        <f t="shared" si="34"/>
        <v>167829</v>
      </c>
      <c r="N366" s="6">
        <f t="shared" si="33"/>
        <v>2359.5</v>
      </c>
      <c r="P366" s="2">
        <f t="shared" si="35"/>
        <v>121.806</v>
      </c>
    </row>
    <row r="367" spans="4:16" x14ac:dyDescent="0.3">
      <c r="D367" s="11"/>
      <c r="E367" s="12"/>
      <c r="M367" s="1">
        <f t="shared" si="34"/>
        <v>168195</v>
      </c>
      <c r="N367" s="6">
        <f t="shared" si="33"/>
        <v>2360.5</v>
      </c>
      <c r="P367" s="2">
        <f t="shared" si="35"/>
        <v>121.804</v>
      </c>
    </row>
    <row r="368" spans="4:16" x14ac:dyDescent="0.3">
      <c r="D368" s="11"/>
      <c r="E368" s="12"/>
      <c r="M368" s="1">
        <f t="shared" si="34"/>
        <v>168560</v>
      </c>
      <c r="N368" s="6">
        <f t="shared" si="33"/>
        <v>2361.5</v>
      </c>
      <c r="P368" s="2">
        <f t="shared" si="35"/>
        <v>121.801</v>
      </c>
    </row>
    <row r="369" spans="4:16" x14ac:dyDescent="0.3">
      <c r="D369" s="11"/>
      <c r="E369" s="12"/>
      <c r="M369" s="1">
        <f t="shared" si="34"/>
        <v>168925</v>
      </c>
      <c r="N369" s="6">
        <f t="shared" si="33"/>
        <v>2362.5</v>
      </c>
      <c r="P369" s="2">
        <f t="shared" si="35"/>
        <v>121.798</v>
      </c>
    </row>
    <row r="370" spans="4:16" x14ac:dyDescent="0.3">
      <c r="D370" s="11"/>
      <c r="E370" s="12"/>
      <c r="M370" s="1">
        <f t="shared" si="34"/>
        <v>169290</v>
      </c>
      <c r="N370" s="6">
        <f t="shared" si="33"/>
        <v>2363.5</v>
      </c>
      <c r="P370" s="2">
        <f t="shared" si="35"/>
        <v>121.79600000000001</v>
      </c>
    </row>
    <row r="371" spans="4:16" x14ac:dyDescent="0.3">
      <c r="D371" s="11"/>
      <c r="E371" s="12"/>
      <c r="M371" s="1">
        <f t="shared" si="34"/>
        <v>169656</v>
      </c>
      <c r="N371" s="6">
        <f t="shared" si="33"/>
        <v>2364.5</v>
      </c>
      <c r="P371" s="2">
        <f t="shared" si="35"/>
        <v>121.79300000000001</v>
      </c>
    </row>
    <row r="372" spans="4:16" x14ac:dyDescent="0.3">
      <c r="D372" s="11"/>
      <c r="E372" s="12"/>
      <c r="M372" s="1">
        <f t="shared" si="34"/>
        <v>170021</v>
      </c>
      <c r="N372" s="6">
        <f t="shared" si="33"/>
        <v>2365.5</v>
      </c>
      <c r="P372" s="2">
        <f t="shared" si="35"/>
        <v>121.79</v>
      </c>
    </row>
    <row r="373" spans="4:16" x14ac:dyDescent="0.3">
      <c r="D373" s="11"/>
      <c r="E373" s="12"/>
      <c r="M373" s="1">
        <f t="shared" si="34"/>
        <v>170386</v>
      </c>
      <c r="N373" s="6">
        <f t="shared" si="33"/>
        <v>2366.5</v>
      </c>
      <c r="P373" s="2">
        <f t="shared" si="35"/>
        <v>121.788</v>
      </c>
    </row>
    <row r="374" spans="4:16" x14ac:dyDescent="0.3">
      <c r="D374" s="11"/>
      <c r="E374" s="12"/>
      <c r="M374" s="1">
        <f t="shared" si="34"/>
        <v>170751</v>
      </c>
      <c r="N374" s="6">
        <f t="shared" si="33"/>
        <v>2367.5</v>
      </c>
      <c r="P374" s="2">
        <f t="shared" si="35"/>
        <v>121.785</v>
      </c>
    </row>
    <row r="375" spans="4:16" x14ac:dyDescent="0.3">
      <c r="D375" s="11"/>
      <c r="E375" s="12"/>
      <c r="M375" s="1">
        <f t="shared" si="34"/>
        <v>171117</v>
      </c>
      <c r="N375" s="6">
        <f t="shared" si="33"/>
        <v>2368.5</v>
      </c>
      <c r="P375" s="2">
        <f t="shared" si="35"/>
        <v>121.782</v>
      </c>
    </row>
    <row r="376" spans="4:16" x14ac:dyDescent="0.3">
      <c r="D376" s="11"/>
      <c r="E376" s="12"/>
      <c r="M376" s="1">
        <f t="shared" si="34"/>
        <v>171482</v>
      </c>
      <c r="N376" s="6">
        <f t="shared" si="33"/>
        <v>2369.5</v>
      </c>
      <c r="P376" s="2">
        <f t="shared" si="35"/>
        <v>121.78</v>
      </c>
    </row>
    <row r="377" spans="4:16" x14ac:dyDescent="0.3">
      <c r="D377" s="11"/>
      <c r="E377" s="12"/>
      <c r="M377" s="1">
        <f t="shared" si="34"/>
        <v>171847</v>
      </c>
      <c r="N377" s="6">
        <f t="shared" si="33"/>
        <v>2370.5</v>
      </c>
      <c r="P377" s="2">
        <f t="shared" si="35"/>
        <v>121.777</v>
      </c>
    </row>
    <row r="378" spans="4:16" x14ac:dyDescent="0.3">
      <c r="D378" s="11"/>
      <c r="E378" s="12"/>
      <c r="M378" s="1">
        <f t="shared" si="34"/>
        <v>172212</v>
      </c>
      <c r="N378" s="6">
        <f t="shared" si="33"/>
        <v>2371.5</v>
      </c>
      <c r="P378" s="2">
        <f t="shared" si="35"/>
        <v>121.77500000000001</v>
      </c>
    </row>
    <row r="379" spans="4:16" x14ac:dyDescent="0.3">
      <c r="D379" s="11"/>
      <c r="E379" s="12"/>
      <c r="M379" s="1">
        <f t="shared" si="34"/>
        <v>172578</v>
      </c>
      <c r="N379" s="6">
        <f t="shared" si="33"/>
        <v>2372.5</v>
      </c>
      <c r="P379" s="2">
        <f t="shared" si="35"/>
        <v>121.77200000000001</v>
      </c>
    </row>
    <row r="380" spans="4:16" x14ac:dyDescent="0.3">
      <c r="D380" s="11"/>
      <c r="E380" s="12"/>
      <c r="M380" s="1">
        <f t="shared" si="34"/>
        <v>172943</v>
      </c>
      <c r="N380" s="6">
        <f t="shared" si="33"/>
        <v>2373.5</v>
      </c>
      <c r="P380" s="2">
        <f t="shared" si="35"/>
        <v>121.77</v>
      </c>
    </row>
    <row r="381" spans="4:16" x14ac:dyDescent="0.3">
      <c r="D381" s="11"/>
      <c r="E381" s="12"/>
      <c r="M381" s="1">
        <f t="shared" si="34"/>
        <v>173308</v>
      </c>
      <c r="N381" s="6">
        <f t="shared" si="33"/>
        <v>2374.5</v>
      </c>
      <c r="P381" s="2">
        <f t="shared" si="35"/>
        <v>121.767</v>
      </c>
    </row>
    <row r="382" spans="4:16" x14ac:dyDescent="0.3">
      <c r="D382" s="11"/>
      <c r="E382" s="12"/>
      <c r="M382" s="1">
        <f t="shared" si="34"/>
        <v>173673</v>
      </c>
      <c r="N382" s="6">
        <f t="shared" si="33"/>
        <v>2375.5</v>
      </c>
      <c r="P382" s="2">
        <f t="shared" si="35"/>
        <v>121.765</v>
      </c>
    </row>
    <row r="383" spans="4:16" x14ac:dyDescent="0.3">
      <c r="D383" s="11"/>
      <c r="E383" s="12"/>
      <c r="M383" s="1">
        <f t="shared" si="34"/>
        <v>174039</v>
      </c>
      <c r="N383" s="6">
        <f t="shared" si="33"/>
        <v>2376.5</v>
      </c>
      <c r="P383" s="2">
        <f t="shared" si="35"/>
        <v>121.76300000000001</v>
      </c>
    </row>
    <row r="384" spans="4:16" x14ac:dyDescent="0.3">
      <c r="D384" s="11"/>
      <c r="E384" s="12"/>
      <c r="M384" s="1">
        <f t="shared" si="34"/>
        <v>174404</v>
      </c>
      <c r="N384" s="6">
        <f t="shared" si="33"/>
        <v>2377.5</v>
      </c>
      <c r="P384" s="2">
        <f t="shared" si="35"/>
        <v>121.76</v>
      </c>
    </row>
    <row r="385" spans="4:16" x14ac:dyDescent="0.3">
      <c r="D385" s="11"/>
      <c r="E385" s="12"/>
      <c r="M385" s="1">
        <f t="shared" si="34"/>
        <v>174769</v>
      </c>
      <c r="N385" s="6">
        <f t="shared" si="33"/>
        <v>2378.5</v>
      </c>
      <c r="P385" s="2">
        <f t="shared" si="35"/>
        <v>121.758</v>
      </c>
    </row>
    <row r="386" spans="4:16" x14ac:dyDescent="0.3">
      <c r="D386" s="11"/>
      <c r="E386" s="12"/>
      <c r="M386" s="1">
        <f t="shared" si="34"/>
        <v>175134</v>
      </c>
      <c r="N386" s="6">
        <f t="shared" si="33"/>
        <v>2379.5</v>
      </c>
      <c r="P386" s="2">
        <f t="shared" si="35"/>
        <v>121.755</v>
      </c>
    </row>
    <row r="387" spans="4:16" x14ac:dyDescent="0.3">
      <c r="D387" s="11"/>
      <c r="E387" s="12"/>
      <c r="M387" s="1">
        <f t="shared" si="34"/>
        <v>175500</v>
      </c>
      <c r="N387" s="6">
        <f t="shared" si="33"/>
        <v>2380.5</v>
      </c>
      <c r="P387" s="2">
        <f t="shared" si="35"/>
        <v>121.753</v>
      </c>
    </row>
    <row r="388" spans="4:16" x14ac:dyDescent="0.3">
      <c r="D388" s="11"/>
      <c r="E388" s="12"/>
      <c r="M388" s="1">
        <f t="shared" si="34"/>
        <v>175865</v>
      </c>
      <c r="N388" s="6">
        <f t="shared" si="33"/>
        <v>2381.5</v>
      </c>
      <c r="P388" s="2">
        <f t="shared" si="35"/>
        <v>121.751</v>
      </c>
    </row>
    <row r="389" spans="4:16" x14ac:dyDescent="0.3">
      <c r="D389" s="11"/>
      <c r="E389" s="12"/>
      <c r="M389" s="1">
        <f t="shared" si="34"/>
        <v>176230</v>
      </c>
      <c r="N389" s="6">
        <f t="shared" si="33"/>
        <v>2382.5</v>
      </c>
      <c r="P389" s="2">
        <f t="shared" si="35"/>
        <v>121.748</v>
      </c>
    </row>
    <row r="390" spans="4:16" x14ac:dyDescent="0.3">
      <c r="D390" s="11"/>
      <c r="E390" s="12"/>
      <c r="M390" s="1">
        <f t="shared" si="34"/>
        <v>176595</v>
      </c>
      <c r="N390" s="6">
        <f t="shared" si="33"/>
        <v>2383.5</v>
      </c>
      <c r="P390" s="2">
        <f t="shared" si="35"/>
        <v>121.746</v>
      </c>
    </row>
    <row r="391" spans="4:16" x14ac:dyDescent="0.3">
      <c r="D391" s="11"/>
      <c r="E391" s="12"/>
      <c r="M391" s="1">
        <f t="shared" si="34"/>
        <v>176961</v>
      </c>
      <c r="N391" s="6">
        <f t="shared" si="33"/>
        <v>2384.5</v>
      </c>
      <c r="P391" s="2">
        <f t="shared" si="35"/>
        <v>121.744</v>
      </c>
    </row>
    <row r="392" spans="4:16" x14ac:dyDescent="0.3">
      <c r="D392" s="11"/>
      <c r="E392" s="12"/>
      <c r="M392" s="1">
        <f t="shared" si="34"/>
        <v>177326</v>
      </c>
      <c r="N392" s="6">
        <f t="shared" si="33"/>
        <v>2385.5</v>
      </c>
      <c r="P392" s="2">
        <f t="shared" si="35"/>
        <v>121.742</v>
      </c>
    </row>
    <row r="393" spans="4:16" x14ac:dyDescent="0.3">
      <c r="D393" s="11"/>
      <c r="E393" s="12"/>
      <c r="M393" s="1">
        <f t="shared" si="34"/>
        <v>177691</v>
      </c>
      <c r="N393" s="6">
        <f t="shared" si="33"/>
        <v>2386.5</v>
      </c>
      <c r="P393" s="2">
        <f t="shared" si="35"/>
        <v>121.739</v>
      </c>
    </row>
    <row r="394" spans="4:16" x14ac:dyDescent="0.3">
      <c r="D394" s="11"/>
      <c r="E394" s="12"/>
      <c r="M394" s="1">
        <f t="shared" si="34"/>
        <v>178056</v>
      </c>
      <c r="N394" s="6">
        <f t="shared" si="33"/>
        <v>2387.5</v>
      </c>
      <c r="P394" s="2">
        <f t="shared" si="35"/>
        <v>121.73699999999999</v>
      </c>
    </row>
    <row r="395" spans="4:16" x14ac:dyDescent="0.3">
      <c r="D395" s="11"/>
      <c r="E395" s="12"/>
      <c r="M395" s="1">
        <f t="shared" si="34"/>
        <v>178422</v>
      </c>
      <c r="N395" s="6">
        <f t="shared" ref="N395:N458" si="36">YEAR(M395)+0.5</f>
        <v>2388.5</v>
      </c>
      <c r="P395" s="2">
        <f t="shared" si="35"/>
        <v>121.735</v>
      </c>
    </row>
    <row r="396" spans="4:16" x14ac:dyDescent="0.3">
      <c r="D396" s="11"/>
      <c r="E396" s="12"/>
      <c r="M396" s="1">
        <f t="shared" si="34"/>
        <v>178787</v>
      </c>
      <c r="N396" s="6">
        <f t="shared" si="36"/>
        <v>2389.5</v>
      </c>
      <c r="P396" s="2">
        <f t="shared" si="35"/>
        <v>121.733</v>
      </c>
    </row>
    <row r="397" spans="4:16" x14ac:dyDescent="0.3">
      <c r="D397" s="11"/>
      <c r="E397" s="12"/>
      <c r="M397" s="1">
        <f t="shared" si="34"/>
        <v>179152</v>
      </c>
      <c r="N397" s="6">
        <f t="shared" si="36"/>
        <v>2390.5</v>
      </c>
      <c r="P397" s="2">
        <f t="shared" si="35"/>
        <v>121.73099999999999</v>
      </c>
    </row>
    <row r="398" spans="4:16" x14ac:dyDescent="0.3">
      <c r="D398" s="11"/>
      <c r="E398" s="12"/>
      <c r="M398" s="1">
        <f t="shared" si="34"/>
        <v>179517</v>
      </c>
      <c r="N398" s="6">
        <f t="shared" si="36"/>
        <v>2391.5</v>
      </c>
      <c r="P398" s="2">
        <f t="shared" si="35"/>
        <v>121.729</v>
      </c>
    </row>
    <row r="399" spans="4:16" x14ac:dyDescent="0.3">
      <c r="D399" s="11"/>
      <c r="E399" s="12"/>
      <c r="M399" s="1">
        <f t="shared" si="34"/>
        <v>179883</v>
      </c>
      <c r="N399" s="6">
        <f t="shared" si="36"/>
        <v>2392.5</v>
      </c>
      <c r="P399" s="2">
        <f t="shared" si="35"/>
        <v>121.726</v>
      </c>
    </row>
    <row r="400" spans="4:16" x14ac:dyDescent="0.3">
      <c r="D400" s="11"/>
      <c r="E400" s="12"/>
      <c r="M400" s="1">
        <f t="shared" si="34"/>
        <v>180248</v>
      </c>
      <c r="N400" s="6">
        <f t="shared" si="36"/>
        <v>2393.5</v>
      </c>
      <c r="P400" s="2">
        <f t="shared" si="35"/>
        <v>121.724</v>
      </c>
    </row>
    <row r="401" spans="4:16" x14ac:dyDescent="0.3">
      <c r="D401" s="11"/>
      <c r="E401" s="12"/>
      <c r="M401" s="1">
        <f t="shared" si="34"/>
        <v>180613</v>
      </c>
      <c r="N401" s="6">
        <f t="shared" si="36"/>
        <v>2394.5</v>
      </c>
      <c r="P401" s="2">
        <f t="shared" si="35"/>
        <v>121.72199999999999</v>
      </c>
    </row>
    <row r="402" spans="4:16" x14ac:dyDescent="0.3">
      <c r="D402" s="11"/>
      <c r="E402" s="12"/>
      <c r="M402" s="1">
        <f t="shared" si="34"/>
        <v>180978</v>
      </c>
      <c r="N402" s="6">
        <f t="shared" si="36"/>
        <v>2395.5</v>
      </c>
      <c r="P402" s="2">
        <f t="shared" si="35"/>
        <v>121.72</v>
      </c>
    </row>
    <row r="403" spans="4:16" x14ac:dyDescent="0.3">
      <c r="D403" s="11"/>
      <c r="E403" s="12"/>
      <c r="M403" s="1">
        <f t="shared" si="34"/>
        <v>181344</v>
      </c>
      <c r="N403" s="6">
        <f t="shared" si="36"/>
        <v>2396.5</v>
      </c>
      <c r="P403" s="2">
        <f t="shared" si="35"/>
        <v>121.718</v>
      </c>
    </row>
    <row r="404" spans="4:16" x14ac:dyDescent="0.3">
      <c r="D404" s="11"/>
      <c r="E404" s="12"/>
      <c r="M404" s="1">
        <f t="shared" si="34"/>
        <v>181709</v>
      </c>
      <c r="N404" s="6">
        <f t="shared" si="36"/>
        <v>2397.5</v>
      </c>
      <c r="P404" s="2">
        <f t="shared" si="35"/>
        <v>121.71599999999999</v>
      </c>
    </row>
    <row r="405" spans="4:16" x14ac:dyDescent="0.3">
      <c r="D405" s="11"/>
      <c r="E405" s="12"/>
      <c r="M405" s="1">
        <f t="shared" si="34"/>
        <v>182074</v>
      </c>
      <c r="N405" s="6">
        <f t="shared" si="36"/>
        <v>2398.5</v>
      </c>
      <c r="P405" s="2">
        <f t="shared" si="35"/>
        <v>121.714</v>
      </c>
    </row>
    <row r="406" spans="4:16" x14ac:dyDescent="0.3">
      <c r="D406" s="11"/>
      <c r="E406" s="12"/>
      <c r="M406" s="1">
        <f t="shared" si="34"/>
        <v>182439</v>
      </c>
      <c r="N406" s="6">
        <f t="shared" si="36"/>
        <v>2399.5</v>
      </c>
      <c r="P406" s="2">
        <f t="shared" si="35"/>
        <v>121.712</v>
      </c>
    </row>
    <row r="407" spans="4:16" x14ac:dyDescent="0.3">
      <c r="D407" s="11"/>
      <c r="E407" s="12"/>
      <c r="M407" s="1">
        <f t="shared" si="34"/>
        <v>182805</v>
      </c>
      <c r="N407" s="6">
        <f t="shared" si="36"/>
        <v>2400.5</v>
      </c>
      <c r="P407" s="2">
        <f t="shared" si="35"/>
        <v>121.71</v>
      </c>
    </row>
    <row r="408" spans="4:16" x14ac:dyDescent="0.3">
      <c r="D408" s="11"/>
      <c r="E408" s="12"/>
      <c r="M408" s="1">
        <f t="shared" si="34"/>
        <v>183170</v>
      </c>
      <c r="N408" s="6">
        <f t="shared" si="36"/>
        <v>2401.5</v>
      </c>
      <c r="P408" s="2">
        <f t="shared" si="35"/>
        <v>121.708</v>
      </c>
    </row>
    <row r="409" spans="4:16" x14ac:dyDescent="0.3">
      <c r="D409" s="11"/>
      <c r="E409" s="12"/>
      <c r="M409" s="1">
        <f t="shared" si="34"/>
        <v>183535</v>
      </c>
      <c r="N409" s="6">
        <f t="shared" si="36"/>
        <v>2402.5</v>
      </c>
      <c r="P409" s="2">
        <f t="shared" si="35"/>
        <v>121.706</v>
      </c>
    </row>
    <row r="410" spans="4:16" x14ac:dyDescent="0.3">
      <c r="D410" s="11"/>
      <c r="E410" s="12"/>
      <c r="M410" s="1">
        <f t="shared" si="34"/>
        <v>183900</v>
      </c>
      <c r="N410" s="6">
        <f t="shared" si="36"/>
        <v>2403.5</v>
      </c>
      <c r="P410" s="2">
        <f t="shared" si="35"/>
        <v>121.70399999999999</v>
      </c>
    </row>
    <row r="411" spans="4:16" x14ac:dyDescent="0.3">
      <c r="D411" s="11"/>
      <c r="E411" s="12"/>
      <c r="M411" s="1">
        <f t="shared" ref="M411:M474" si="37">EOMONTH(M410,11)+1</f>
        <v>184266</v>
      </c>
      <c r="N411" s="6">
        <f t="shared" si="36"/>
        <v>2404.5</v>
      </c>
      <c r="P411" s="2">
        <f t="shared" si="35"/>
        <v>121.702</v>
      </c>
    </row>
    <row r="412" spans="4:16" x14ac:dyDescent="0.3">
      <c r="D412" s="11"/>
      <c r="E412" s="12"/>
      <c r="M412" s="1">
        <f t="shared" si="37"/>
        <v>184631</v>
      </c>
      <c r="N412" s="6">
        <f t="shared" si="36"/>
        <v>2405.5</v>
      </c>
      <c r="P412" s="2">
        <f t="shared" si="35"/>
        <v>121.7</v>
      </c>
    </row>
    <row r="413" spans="4:16" x14ac:dyDescent="0.3">
      <c r="D413" s="11"/>
      <c r="E413" s="12"/>
      <c r="M413" s="1">
        <f t="shared" si="37"/>
        <v>184996</v>
      </c>
      <c r="N413" s="6">
        <f t="shared" si="36"/>
        <v>2406.5</v>
      </c>
      <c r="P413" s="2">
        <f t="shared" si="35"/>
        <v>121.69799999999999</v>
      </c>
    </row>
    <row r="414" spans="4:16" x14ac:dyDescent="0.3">
      <c r="D414" s="11"/>
      <c r="E414" s="12"/>
      <c r="M414" s="1">
        <f t="shared" si="37"/>
        <v>185361</v>
      </c>
      <c r="N414" s="6">
        <f t="shared" si="36"/>
        <v>2407.5</v>
      </c>
      <c r="P414" s="2">
        <f t="shared" si="35"/>
        <v>121.696</v>
      </c>
    </row>
    <row r="415" spans="4:16" x14ac:dyDescent="0.3">
      <c r="D415" s="11"/>
      <c r="E415" s="12"/>
      <c r="M415" s="1">
        <f t="shared" si="37"/>
        <v>185727</v>
      </c>
      <c r="N415" s="6">
        <f t="shared" si="36"/>
        <v>2408.5</v>
      </c>
      <c r="P415" s="2">
        <f t="shared" si="35"/>
        <v>121.694</v>
      </c>
    </row>
    <row r="416" spans="4:16" x14ac:dyDescent="0.3">
      <c r="D416" s="11"/>
      <c r="E416" s="12"/>
      <c r="M416" s="1">
        <f t="shared" si="37"/>
        <v>186092</v>
      </c>
      <c r="N416" s="6">
        <f t="shared" si="36"/>
        <v>2409.5</v>
      </c>
      <c r="P416" s="2">
        <f t="shared" si="35"/>
        <v>121.69199999999999</v>
      </c>
    </row>
    <row r="417" spans="4:16" x14ac:dyDescent="0.3">
      <c r="D417" s="11"/>
      <c r="E417" s="12"/>
      <c r="M417" s="1">
        <f t="shared" si="37"/>
        <v>186457</v>
      </c>
      <c r="N417" s="6">
        <f t="shared" si="36"/>
        <v>2410.5</v>
      </c>
      <c r="P417" s="2">
        <f t="shared" si="35"/>
        <v>121.691</v>
      </c>
    </row>
    <row r="418" spans="4:16" x14ac:dyDescent="0.3">
      <c r="D418" s="11"/>
      <c r="E418" s="12"/>
      <c r="M418" s="1">
        <f t="shared" si="37"/>
        <v>186822</v>
      </c>
      <c r="N418" s="6">
        <f t="shared" si="36"/>
        <v>2411.5</v>
      </c>
      <c r="P418" s="2">
        <f t="shared" ref="P418:P481" si="38">ROUND($T$11+EXP(-$T$12*(N418-$N$10))*($T$10-$T$11),3)</f>
        <v>121.68899999999999</v>
      </c>
    </row>
    <row r="419" spans="4:16" x14ac:dyDescent="0.3">
      <c r="D419" s="11"/>
      <c r="E419" s="12"/>
      <c r="M419" s="1">
        <f t="shared" si="37"/>
        <v>187188</v>
      </c>
      <c r="N419" s="6">
        <f t="shared" si="36"/>
        <v>2412.5</v>
      </c>
      <c r="P419" s="2">
        <f t="shared" si="38"/>
        <v>121.687</v>
      </c>
    </row>
    <row r="420" spans="4:16" x14ac:dyDescent="0.3">
      <c r="D420" s="11"/>
      <c r="E420" s="12"/>
      <c r="M420" s="1">
        <f t="shared" si="37"/>
        <v>187553</v>
      </c>
      <c r="N420" s="6">
        <f t="shared" si="36"/>
        <v>2413.5</v>
      </c>
      <c r="P420" s="2">
        <f t="shared" si="38"/>
        <v>121.685</v>
      </c>
    </row>
    <row r="421" spans="4:16" x14ac:dyDescent="0.3">
      <c r="D421" s="11"/>
      <c r="E421" s="12"/>
      <c r="M421" s="1">
        <f t="shared" si="37"/>
        <v>187918</v>
      </c>
      <c r="N421" s="6">
        <f t="shared" si="36"/>
        <v>2414.5</v>
      </c>
      <c r="P421" s="2">
        <f t="shared" si="38"/>
        <v>121.68300000000001</v>
      </c>
    </row>
    <row r="422" spans="4:16" x14ac:dyDescent="0.3">
      <c r="D422" s="11"/>
      <c r="E422" s="12"/>
      <c r="M422" s="1">
        <f t="shared" si="37"/>
        <v>188283</v>
      </c>
      <c r="N422" s="6">
        <f t="shared" si="36"/>
        <v>2415.5</v>
      </c>
      <c r="P422" s="2">
        <f t="shared" si="38"/>
        <v>121.682</v>
      </c>
    </row>
    <row r="423" spans="4:16" x14ac:dyDescent="0.3">
      <c r="D423" s="11"/>
      <c r="E423" s="12"/>
      <c r="M423" s="1">
        <f t="shared" si="37"/>
        <v>188649</v>
      </c>
      <c r="N423" s="6">
        <f t="shared" si="36"/>
        <v>2416.5</v>
      </c>
      <c r="P423" s="2">
        <f t="shared" si="38"/>
        <v>121.68</v>
      </c>
    </row>
    <row r="424" spans="4:16" x14ac:dyDescent="0.3">
      <c r="D424" s="11"/>
      <c r="E424" s="12"/>
      <c r="M424" s="1">
        <f t="shared" si="37"/>
        <v>189014</v>
      </c>
      <c r="N424" s="6">
        <f t="shared" si="36"/>
        <v>2417.5</v>
      </c>
      <c r="P424" s="2">
        <f t="shared" si="38"/>
        <v>121.678</v>
      </c>
    </row>
    <row r="425" spans="4:16" x14ac:dyDescent="0.3">
      <c r="D425" s="11"/>
      <c r="E425" s="12"/>
      <c r="M425" s="1">
        <f t="shared" si="37"/>
        <v>189379</v>
      </c>
      <c r="N425" s="6">
        <f t="shared" si="36"/>
        <v>2418.5</v>
      </c>
      <c r="P425" s="2">
        <f t="shared" si="38"/>
        <v>121.676</v>
      </c>
    </row>
    <row r="426" spans="4:16" x14ac:dyDescent="0.3">
      <c r="D426" s="11"/>
      <c r="E426" s="12"/>
      <c r="M426" s="1">
        <f t="shared" si="37"/>
        <v>189744</v>
      </c>
      <c r="N426" s="6">
        <f t="shared" si="36"/>
        <v>2419.5</v>
      </c>
      <c r="P426" s="2">
        <f t="shared" si="38"/>
        <v>121.67400000000001</v>
      </c>
    </row>
    <row r="427" spans="4:16" x14ac:dyDescent="0.3">
      <c r="D427" s="11"/>
      <c r="E427" s="12"/>
      <c r="M427" s="1">
        <f t="shared" si="37"/>
        <v>190110</v>
      </c>
      <c r="N427" s="6">
        <f t="shared" si="36"/>
        <v>2420.5</v>
      </c>
      <c r="P427" s="2">
        <f t="shared" si="38"/>
        <v>121.673</v>
      </c>
    </row>
    <row r="428" spans="4:16" x14ac:dyDescent="0.3">
      <c r="D428" s="11"/>
      <c r="E428" s="12"/>
      <c r="M428" s="1">
        <f t="shared" si="37"/>
        <v>190475</v>
      </c>
      <c r="N428" s="6">
        <f t="shared" si="36"/>
        <v>2421.5</v>
      </c>
      <c r="P428" s="2">
        <f t="shared" si="38"/>
        <v>121.67100000000001</v>
      </c>
    </row>
    <row r="429" spans="4:16" x14ac:dyDescent="0.3">
      <c r="D429" s="11"/>
      <c r="E429" s="12"/>
      <c r="M429" s="1">
        <f t="shared" si="37"/>
        <v>190840</v>
      </c>
      <c r="N429" s="6">
        <f t="shared" si="36"/>
        <v>2422.5</v>
      </c>
      <c r="P429" s="2">
        <f t="shared" si="38"/>
        <v>121.669</v>
      </c>
    </row>
    <row r="430" spans="4:16" x14ac:dyDescent="0.3">
      <c r="D430" s="11"/>
      <c r="E430" s="12"/>
      <c r="M430" s="1">
        <f t="shared" si="37"/>
        <v>191205</v>
      </c>
      <c r="N430" s="6">
        <f t="shared" si="36"/>
        <v>2423.5</v>
      </c>
      <c r="P430" s="2">
        <f t="shared" si="38"/>
        <v>121.66800000000001</v>
      </c>
    </row>
    <row r="431" spans="4:16" x14ac:dyDescent="0.3">
      <c r="D431" s="11"/>
      <c r="E431" s="12"/>
      <c r="M431" s="1">
        <f t="shared" si="37"/>
        <v>191571</v>
      </c>
      <c r="N431" s="6">
        <f t="shared" si="36"/>
        <v>2424.5</v>
      </c>
      <c r="P431" s="2">
        <f t="shared" si="38"/>
        <v>121.666</v>
      </c>
    </row>
    <row r="432" spans="4:16" x14ac:dyDescent="0.3">
      <c r="D432" s="11"/>
      <c r="E432" s="12"/>
      <c r="M432" s="1">
        <f t="shared" si="37"/>
        <v>191936</v>
      </c>
      <c r="N432" s="6">
        <f t="shared" si="36"/>
        <v>2425.5</v>
      </c>
      <c r="P432" s="2">
        <f t="shared" si="38"/>
        <v>121.664</v>
      </c>
    </row>
    <row r="433" spans="4:16" x14ac:dyDescent="0.3">
      <c r="D433" s="11"/>
      <c r="E433" s="12"/>
      <c r="M433" s="1">
        <f t="shared" si="37"/>
        <v>192301</v>
      </c>
      <c r="N433" s="6">
        <f t="shared" si="36"/>
        <v>2426.5</v>
      </c>
      <c r="P433" s="2">
        <f t="shared" si="38"/>
        <v>121.663</v>
      </c>
    </row>
    <row r="434" spans="4:16" x14ac:dyDescent="0.3">
      <c r="D434" s="11"/>
      <c r="E434" s="12"/>
      <c r="M434" s="1">
        <f t="shared" si="37"/>
        <v>192666</v>
      </c>
      <c r="N434" s="6">
        <f t="shared" si="36"/>
        <v>2427.5</v>
      </c>
      <c r="P434" s="2">
        <f t="shared" si="38"/>
        <v>121.661</v>
      </c>
    </row>
    <row r="435" spans="4:16" x14ac:dyDescent="0.3">
      <c r="D435" s="11"/>
      <c r="E435" s="12"/>
      <c r="M435" s="1">
        <f t="shared" si="37"/>
        <v>193032</v>
      </c>
      <c r="N435" s="6">
        <f t="shared" si="36"/>
        <v>2428.5</v>
      </c>
      <c r="P435" s="2">
        <f t="shared" si="38"/>
        <v>121.65900000000001</v>
      </c>
    </row>
    <row r="436" spans="4:16" x14ac:dyDescent="0.3">
      <c r="D436" s="11"/>
      <c r="E436" s="12"/>
      <c r="M436" s="1">
        <f t="shared" si="37"/>
        <v>193397</v>
      </c>
      <c r="N436" s="6">
        <f t="shared" si="36"/>
        <v>2429.5</v>
      </c>
      <c r="P436" s="2">
        <f t="shared" si="38"/>
        <v>121.658</v>
      </c>
    </row>
    <row r="437" spans="4:16" x14ac:dyDescent="0.3">
      <c r="D437" s="11"/>
      <c r="E437" s="12"/>
      <c r="M437" s="1">
        <f t="shared" si="37"/>
        <v>193762</v>
      </c>
      <c r="N437" s="6">
        <f t="shared" si="36"/>
        <v>2430.5</v>
      </c>
      <c r="P437" s="2">
        <f t="shared" si="38"/>
        <v>121.65600000000001</v>
      </c>
    </row>
    <row r="438" spans="4:16" x14ac:dyDescent="0.3">
      <c r="D438" s="11"/>
      <c r="E438" s="12"/>
      <c r="M438" s="1">
        <f t="shared" si="37"/>
        <v>194127</v>
      </c>
      <c r="N438" s="6">
        <f t="shared" si="36"/>
        <v>2431.5</v>
      </c>
      <c r="P438" s="2">
        <f t="shared" si="38"/>
        <v>121.655</v>
      </c>
    </row>
    <row r="439" spans="4:16" x14ac:dyDescent="0.3">
      <c r="D439" s="11"/>
      <c r="E439" s="12"/>
      <c r="M439" s="1">
        <f t="shared" si="37"/>
        <v>194493</v>
      </c>
      <c r="N439" s="6">
        <f t="shared" si="36"/>
        <v>2432.5</v>
      </c>
      <c r="P439" s="2">
        <f t="shared" si="38"/>
        <v>121.65300000000001</v>
      </c>
    </row>
    <row r="440" spans="4:16" x14ac:dyDescent="0.3">
      <c r="D440" s="11"/>
      <c r="E440" s="12"/>
      <c r="M440" s="1">
        <f t="shared" si="37"/>
        <v>194858</v>
      </c>
      <c r="N440" s="6">
        <f t="shared" si="36"/>
        <v>2433.5</v>
      </c>
      <c r="P440" s="2">
        <f t="shared" si="38"/>
        <v>121.652</v>
      </c>
    </row>
    <row r="441" spans="4:16" x14ac:dyDescent="0.3">
      <c r="D441" s="11"/>
      <c r="E441" s="12"/>
      <c r="M441" s="1">
        <f t="shared" si="37"/>
        <v>195223</v>
      </c>
      <c r="N441" s="6">
        <f t="shared" si="36"/>
        <v>2434.5</v>
      </c>
      <c r="P441" s="2">
        <f t="shared" si="38"/>
        <v>121.65</v>
      </c>
    </row>
    <row r="442" spans="4:16" x14ac:dyDescent="0.3">
      <c r="D442" s="11"/>
      <c r="E442" s="12"/>
      <c r="M442" s="1">
        <f t="shared" si="37"/>
        <v>195588</v>
      </c>
      <c r="N442" s="6">
        <f t="shared" si="36"/>
        <v>2435.5</v>
      </c>
      <c r="P442" s="2">
        <f t="shared" si="38"/>
        <v>121.648</v>
      </c>
    </row>
    <row r="443" spans="4:16" x14ac:dyDescent="0.3">
      <c r="D443" s="11"/>
      <c r="E443" s="12"/>
      <c r="M443" s="1">
        <f t="shared" si="37"/>
        <v>195954</v>
      </c>
      <c r="N443" s="6">
        <f t="shared" si="36"/>
        <v>2436.5</v>
      </c>
      <c r="P443" s="2">
        <f t="shared" si="38"/>
        <v>121.64700000000001</v>
      </c>
    </row>
    <row r="444" spans="4:16" x14ac:dyDescent="0.3">
      <c r="D444" s="11"/>
      <c r="E444" s="12"/>
      <c r="M444" s="1">
        <f t="shared" si="37"/>
        <v>196319</v>
      </c>
      <c r="N444" s="6">
        <f t="shared" si="36"/>
        <v>2437.5</v>
      </c>
      <c r="P444" s="2">
        <f t="shared" si="38"/>
        <v>121.645</v>
      </c>
    </row>
    <row r="445" spans="4:16" x14ac:dyDescent="0.3">
      <c r="D445" s="11"/>
      <c r="E445" s="12"/>
      <c r="M445" s="1">
        <f t="shared" si="37"/>
        <v>196684</v>
      </c>
      <c r="N445" s="6">
        <f t="shared" si="36"/>
        <v>2438.5</v>
      </c>
      <c r="P445" s="2">
        <f t="shared" si="38"/>
        <v>121.64400000000001</v>
      </c>
    </row>
    <row r="446" spans="4:16" x14ac:dyDescent="0.3">
      <c r="D446" s="11"/>
      <c r="E446" s="12"/>
      <c r="M446" s="1">
        <f t="shared" si="37"/>
        <v>197049</v>
      </c>
      <c r="N446" s="6">
        <f t="shared" si="36"/>
        <v>2439.5</v>
      </c>
      <c r="P446" s="2">
        <f t="shared" si="38"/>
        <v>121.642</v>
      </c>
    </row>
    <row r="447" spans="4:16" x14ac:dyDescent="0.3">
      <c r="D447" s="11"/>
      <c r="E447" s="12"/>
      <c r="M447" s="1">
        <f t="shared" si="37"/>
        <v>197415</v>
      </c>
      <c r="N447" s="6">
        <f t="shared" si="36"/>
        <v>2440.5</v>
      </c>
      <c r="P447" s="2">
        <f t="shared" si="38"/>
        <v>121.64100000000001</v>
      </c>
    </row>
    <row r="448" spans="4:16" x14ac:dyDescent="0.3">
      <c r="D448" s="11"/>
      <c r="E448" s="12"/>
      <c r="M448" s="1">
        <f t="shared" si="37"/>
        <v>197780</v>
      </c>
      <c r="N448" s="6">
        <f t="shared" si="36"/>
        <v>2441.5</v>
      </c>
      <c r="P448" s="2">
        <f t="shared" si="38"/>
        <v>121.64</v>
      </c>
    </row>
    <row r="449" spans="4:16" x14ac:dyDescent="0.3">
      <c r="D449" s="11"/>
      <c r="E449" s="12"/>
      <c r="M449" s="1">
        <f t="shared" si="37"/>
        <v>198145</v>
      </c>
      <c r="N449" s="6">
        <f t="shared" si="36"/>
        <v>2442.5</v>
      </c>
      <c r="P449" s="2">
        <f t="shared" si="38"/>
        <v>121.63800000000001</v>
      </c>
    </row>
    <row r="450" spans="4:16" x14ac:dyDescent="0.3">
      <c r="D450" s="11"/>
      <c r="E450" s="12"/>
      <c r="M450" s="1">
        <f t="shared" si="37"/>
        <v>198510</v>
      </c>
      <c r="N450" s="6">
        <f t="shared" si="36"/>
        <v>2443.5</v>
      </c>
      <c r="P450" s="2">
        <f t="shared" si="38"/>
        <v>121.637</v>
      </c>
    </row>
    <row r="451" spans="4:16" x14ac:dyDescent="0.3">
      <c r="D451" s="11"/>
      <c r="E451" s="12"/>
      <c r="M451" s="1">
        <f t="shared" si="37"/>
        <v>198876</v>
      </c>
      <c r="N451" s="6">
        <f t="shared" si="36"/>
        <v>2444.5</v>
      </c>
      <c r="P451" s="2">
        <f t="shared" si="38"/>
        <v>121.63500000000001</v>
      </c>
    </row>
    <row r="452" spans="4:16" x14ac:dyDescent="0.3">
      <c r="D452" s="11"/>
      <c r="E452" s="12"/>
      <c r="M452" s="1">
        <f t="shared" si="37"/>
        <v>199241</v>
      </c>
      <c r="N452" s="6">
        <f t="shared" si="36"/>
        <v>2445.5</v>
      </c>
      <c r="P452" s="2">
        <f t="shared" si="38"/>
        <v>121.634</v>
      </c>
    </row>
    <row r="453" spans="4:16" x14ac:dyDescent="0.3">
      <c r="D453" s="11"/>
      <c r="E453" s="12"/>
      <c r="M453" s="1">
        <f t="shared" si="37"/>
        <v>199606</v>
      </c>
      <c r="N453" s="6">
        <f t="shared" si="36"/>
        <v>2446.5</v>
      </c>
      <c r="P453" s="2">
        <f t="shared" si="38"/>
        <v>121.63200000000001</v>
      </c>
    </row>
    <row r="454" spans="4:16" x14ac:dyDescent="0.3">
      <c r="D454" s="11"/>
      <c r="E454" s="12"/>
      <c r="M454" s="1">
        <f t="shared" si="37"/>
        <v>199971</v>
      </c>
      <c r="N454" s="6">
        <f t="shared" si="36"/>
        <v>2447.5</v>
      </c>
      <c r="P454" s="2">
        <f t="shared" si="38"/>
        <v>121.631</v>
      </c>
    </row>
    <row r="455" spans="4:16" x14ac:dyDescent="0.3">
      <c r="D455" s="11"/>
      <c r="E455" s="12"/>
      <c r="M455" s="1">
        <f t="shared" si="37"/>
        <v>200337</v>
      </c>
      <c r="N455" s="6">
        <f t="shared" si="36"/>
        <v>2448.5</v>
      </c>
      <c r="P455" s="2">
        <f t="shared" si="38"/>
        <v>121.63</v>
      </c>
    </row>
    <row r="456" spans="4:16" x14ac:dyDescent="0.3">
      <c r="D456" s="11"/>
      <c r="E456" s="12"/>
      <c r="M456" s="1">
        <f t="shared" si="37"/>
        <v>200702</v>
      </c>
      <c r="N456" s="6">
        <f t="shared" si="36"/>
        <v>2449.5</v>
      </c>
      <c r="P456" s="2">
        <f t="shared" si="38"/>
        <v>121.628</v>
      </c>
    </row>
    <row r="457" spans="4:16" x14ac:dyDescent="0.3">
      <c r="D457" s="11"/>
      <c r="E457" s="12"/>
      <c r="M457" s="1">
        <f t="shared" si="37"/>
        <v>201067</v>
      </c>
      <c r="N457" s="6">
        <f t="shared" si="36"/>
        <v>2450.5</v>
      </c>
      <c r="P457" s="2">
        <f t="shared" si="38"/>
        <v>121.627</v>
      </c>
    </row>
    <row r="458" spans="4:16" x14ac:dyDescent="0.3">
      <c r="D458" s="11"/>
      <c r="E458" s="12"/>
      <c r="M458" s="1">
        <f t="shared" si="37"/>
        <v>201432</v>
      </c>
      <c r="N458" s="6">
        <f t="shared" si="36"/>
        <v>2451.5</v>
      </c>
      <c r="P458" s="2">
        <f t="shared" si="38"/>
        <v>121.625</v>
      </c>
    </row>
    <row r="459" spans="4:16" x14ac:dyDescent="0.3">
      <c r="D459" s="11"/>
      <c r="E459" s="12"/>
      <c r="M459" s="1">
        <f t="shared" si="37"/>
        <v>201798</v>
      </c>
      <c r="N459" s="6">
        <f t="shared" ref="N459:N522" si="39">YEAR(M459)+0.5</f>
        <v>2452.5</v>
      </c>
      <c r="P459" s="2">
        <f t="shared" si="38"/>
        <v>121.624</v>
      </c>
    </row>
    <row r="460" spans="4:16" x14ac:dyDescent="0.3">
      <c r="D460" s="11"/>
      <c r="E460" s="12"/>
      <c r="M460" s="1">
        <f t="shared" si="37"/>
        <v>202163</v>
      </c>
      <c r="N460" s="6">
        <f t="shared" si="39"/>
        <v>2453.5</v>
      </c>
      <c r="P460" s="2">
        <f t="shared" si="38"/>
        <v>121.623</v>
      </c>
    </row>
    <row r="461" spans="4:16" x14ac:dyDescent="0.3">
      <c r="D461" s="11"/>
      <c r="E461" s="12"/>
      <c r="M461" s="1">
        <f t="shared" si="37"/>
        <v>202528</v>
      </c>
      <c r="N461" s="6">
        <f t="shared" si="39"/>
        <v>2454.5</v>
      </c>
      <c r="P461" s="2">
        <f t="shared" si="38"/>
        <v>121.621</v>
      </c>
    </row>
    <row r="462" spans="4:16" x14ac:dyDescent="0.3">
      <c r="D462" s="11"/>
      <c r="E462" s="12"/>
      <c r="M462" s="1">
        <f t="shared" si="37"/>
        <v>202893</v>
      </c>
      <c r="N462" s="6">
        <f t="shared" si="39"/>
        <v>2455.5</v>
      </c>
      <c r="P462" s="2">
        <f t="shared" si="38"/>
        <v>121.62</v>
      </c>
    </row>
    <row r="463" spans="4:16" x14ac:dyDescent="0.3">
      <c r="D463" s="11"/>
      <c r="E463" s="12"/>
      <c r="M463" s="1">
        <f t="shared" si="37"/>
        <v>203259</v>
      </c>
      <c r="N463" s="6">
        <f t="shared" si="39"/>
        <v>2456.5</v>
      </c>
      <c r="P463" s="2">
        <f t="shared" si="38"/>
        <v>121.619</v>
      </c>
    </row>
    <row r="464" spans="4:16" x14ac:dyDescent="0.3">
      <c r="D464" s="11"/>
      <c r="E464" s="12"/>
      <c r="M464" s="1">
        <f t="shared" si="37"/>
        <v>203624</v>
      </c>
      <c r="N464" s="6">
        <f t="shared" si="39"/>
        <v>2457.5</v>
      </c>
      <c r="P464" s="2">
        <f t="shared" si="38"/>
        <v>121.61799999999999</v>
      </c>
    </row>
    <row r="465" spans="4:16" x14ac:dyDescent="0.3">
      <c r="D465" s="11"/>
      <c r="E465" s="12"/>
      <c r="M465" s="1">
        <f t="shared" si="37"/>
        <v>203989</v>
      </c>
      <c r="N465" s="6">
        <f t="shared" si="39"/>
        <v>2458.5</v>
      </c>
      <c r="P465" s="2">
        <f t="shared" si="38"/>
        <v>121.616</v>
      </c>
    </row>
    <row r="466" spans="4:16" x14ac:dyDescent="0.3">
      <c r="D466" s="11"/>
      <c r="E466" s="12"/>
      <c r="M466" s="1">
        <f t="shared" si="37"/>
        <v>204354</v>
      </c>
      <c r="N466" s="6">
        <f t="shared" si="39"/>
        <v>2459.5</v>
      </c>
      <c r="P466" s="2">
        <f t="shared" si="38"/>
        <v>121.61499999999999</v>
      </c>
    </row>
    <row r="467" spans="4:16" x14ac:dyDescent="0.3">
      <c r="D467" s="11"/>
      <c r="E467" s="12"/>
      <c r="M467" s="1">
        <f t="shared" si="37"/>
        <v>204720</v>
      </c>
      <c r="N467" s="6">
        <f t="shared" si="39"/>
        <v>2460.5</v>
      </c>
      <c r="P467" s="2">
        <f t="shared" si="38"/>
        <v>121.614</v>
      </c>
    </row>
    <row r="468" spans="4:16" x14ac:dyDescent="0.3">
      <c r="D468" s="11"/>
      <c r="E468" s="12"/>
      <c r="M468" s="1">
        <f t="shared" si="37"/>
        <v>205085</v>
      </c>
      <c r="N468" s="6">
        <f t="shared" si="39"/>
        <v>2461.5</v>
      </c>
      <c r="P468" s="2">
        <f t="shared" si="38"/>
        <v>121.61199999999999</v>
      </c>
    </row>
    <row r="469" spans="4:16" x14ac:dyDescent="0.3">
      <c r="D469" s="11"/>
      <c r="E469" s="12"/>
      <c r="M469" s="1">
        <f t="shared" si="37"/>
        <v>205450</v>
      </c>
      <c r="N469" s="6">
        <f t="shared" si="39"/>
        <v>2462.5</v>
      </c>
      <c r="P469" s="2">
        <f t="shared" si="38"/>
        <v>121.611</v>
      </c>
    </row>
    <row r="470" spans="4:16" x14ac:dyDescent="0.3">
      <c r="D470" s="11"/>
      <c r="E470" s="12"/>
      <c r="M470" s="1">
        <f t="shared" si="37"/>
        <v>205815</v>
      </c>
      <c r="N470" s="6">
        <f t="shared" si="39"/>
        <v>2463.5</v>
      </c>
      <c r="P470" s="2">
        <f t="shared" si="38"/>
        <v>121.61</v>
      </c>
    </row>
    <row r="471" spans="4:16" x14ac:dyDescent="0.3">
      <c r="D471" s="11"/>
      <c r="E471" s="12"/>
      <c r="M471" s="1">
        <f t="shared" si="37"/>
        <v>206181</v>
      </c>
      <c r="N471" s="6">
        <f t="shared" si="39"/>
        <v>2464.5</v>
      </c>
      <c r="P471" s="2">
        <f t="shared" si="38"/>
        <v>121.60899999999999</v>
      </c>
    </row>
    <row r="472" spans="4:16" x14ac:dyDescent="0.3">
      <c r="D472" s="11"/>
      <c r="E472" s="12"/>
      <c r="M472" s="1">
        <f t="shared" si="37"/>
        <v>206546</v>
      </c>
      <c r="N472" s="6">
        <f t="shared" si="39"/>
        <v>2465.5</v>
      </c>
      <c r="P472" s="2">
        <f t="shared" si="38"/>
        <v>121.608</v>
      </c>
    </row>
    <row r="473" spans="4:16" x14ac:dyDescent="0.3">
      <c r="D473" s="11"/>
      <c r="E473" s="12"/>
      <c r="M473" s="1">
        <f t="shared" si="37"/>
        <v>206911</v>
      </c>
      <c r="N473" s="6">
        <f t="shared" si="39"/>
        <v>2466.5</v>
      </c>
      <c r="P473" s="2">
        <f t="shared" si="38"/>
        <v>121.60599999999999</v>
      </c>
    </row>
    <row r="474" spans="4:16" x14ac:dyDescent="0.3">
      <c r="D474" s="11"/>
      <c r="E474" s="12"/>
      <c r="M474" s="1">
        <f t="shared" si="37"/>
        <v>207276</v>
      </c>
      <c r="N474" s="6">
        <f t="shared" si="39"/>
        <v>2467.5</v>
      </c>
      <c r="P474" s="2">
        <f t="shared" si="38"/>
        <v>121.605</v>
      </c>
    </row>
    <row r="475" spans="4:16" x14ac:dyDescent="0.3">
      <c r="D475" s="11"/>
      <c r="E475" s="12"/>
      <c r="M475" s="1">
        <f t="shared" ref="M475:M538" si="40">EOMONTH(M474,11)+1</f>
        <v>207642</v>
      </c>
      <c r="N475" s="6">
        <f t="shared" si="39"/>
        <v>2468.5</v>
      </c>
      <c r="P475" s="2">
        <f t="shared" si="38"/>
        <v>121.604</v>
      </c>
    </row>
    <row r="476" spans="4:16" x14ac:dyDescent="0.3">
      <c r="D476" s="11"/>
      <c r="E476" s="12"/>
      <c r="M476" s="1">
        <f t="shared" si="40"/>
        <v>208007</v>
      </c>
      <c r="N476" s="6">
        <f t="shared" si="39"/>
        <v>2469.5</v>
      </c>
      <c r="P476" s="2">
        <f t="shared" si="38"/>
        <v>121.60299999999999</v>
      </c>
    </row>
    <row r="477" spans="4:16" x14ac:dyDescent="0.3">
      <c r="D477" s="11"/>
      <c r="E477" s="12"/>
      <c r="M477" s="1">
        <f t="shared" si="40"/>
        <v>208372</v>
      </c>
      <c r="N477" s="6">
        <f t="shared" si="39"/>
        <v>2470.5</v>
      </c>
      <c r="P477" s="2">
        <f t="shared" si="38"/>
        <v>121.602</v>
      </c>
    </row>
    <row r="478" spans="4:16" x14ac:dyDescent="0.3">
      <c r="D478" s="11"/>
      <c r="E478" s="12"/>
      <c r="M478" s="1">
        <f t="shared" si="40"/>
        <v>208737</v>
      </c>
      <c r="N478" s="6">
        <f t="shared" si="39"/>
        <v>2471.5</v>
      </c>
      <c r="P478" s="2">
        <f t="shared" si="38"/>
        <v>121.6</v>
      </c>
    </row>
    <row r="479" spans="4:16" x14ac:dyDescent="0.3">
      <c r="D479" s="11"/>
      <c r="E479" s="12"/>
      <c r="M479" s="1">
        <f t="shared" si="40"/>
        <v>209103</v>
      </c>
      <c r="N479" s="6">
        <f t="shared" si="39"/>
        <v>2472.5</v>
      </c>
      <c r="P479" s="2">
        <f t="shared" si="38"/>
        <v>121.599</v>
      </c>
    </row>
    <row r="480" spans="4:16" x14ac:dyDescent="0.3">
      <c r="D480" s="11"/>
      <c r="E480" s="12"/>
      <c r="M480" s="1">
        <f t="shared" si="40"/>
        <v>209468</v>
      </c>
      <c r="N480" s="6">
        <f t="shared" si="39"/>
        <v>2473.5</v>
      </c>
      <c r="P480" s="2">
        <f t="shared" si="38"/>
        <v>121.598</v>
      </c>
    </row>
    <row r="481" spans="4:16" x14ac:dyDescent="0.3">
      <c r="D481" s="11"/>
      <c r="E481" s="12"/>
      <c r="M481" s="1">
        <f t="shared" si="40"/>
        <v>209833</v>
      </c>
      <c r="N481" s="6">
        <f t="shared" si="39"/>
        <v>2474.5</v>
      </c>
      <c r="P481" s="2">
        <f t="shared" si="38"/>
        <v>121.59699999999999</v>
      </c>
    </row>
    <row r="482" spans="4:16" x14ac:dyDescent="0.3">
      <c r="D482" s="11"/>
      <c r="E482" s="12"/>
      <c r="M482" s="1">
        <f t="shared" si="40"/>
        <v>210198</v>
      </c>
      <c r="N482" s="6">
        <f t="shared" si="39"/>
        <v>2475.5</v>
      </c>
      <c r="P482" s="2">
        <f t="shared" ref="P482:P545" si="41">ROUND($T$11+EXP(-$T$12*(N482-$N$10))*($T$10-$T$11),3)</f>
        <v>121.596</v>
      </c>
    </row>
    <row r="483" spans="4:16" x14ac:dyDescent="0.3">
      <c r="D483" s="11"/>
      <c r="E483" s="12"/>
      <c r="M483" s="1">
        <f t="shared" si="40"/>
        <v>210564</v>
      </c>
      <c r="N483" s="6">
        <f t="shared" si="39"/>
        <v>2476.5</v>
      </c>
      <c r="P483" s="2">
        <f t="shared" si="41"/>
        <v>121.595</v>
      </c>
    </row>
    <row r="484" spans="4:16" x14ac:dyDescent="0.3">
      <c r="D484" s="11"/>
      <c r="E484" s="12"/>
      <c r="M484" s="1">
        <f t="shared" si="40"/>
        <v>210929</v>
      </c>
      <c r="N484" s="6">
        <f t="shared" si="39"/>
        <v>2477.5</v>
      </c>
      <c r="P484" s="2">
        <f t="shared" si="41"/>
        <v>121.59399999999999</v>
      </c>
    </row>
    <row r="485" spans="4:16" x14ac:dyDescent="0.3">
      <c r="D485" s="11"/>
      <c r="E485" s="12"/>
      <c r="M485" s="1">
        <f t="shared" si="40"/>
        <v>211294</v>
      </c>
      <c r="N485" s="6">
        <f t="shared" si="39"/>
        <v>2478.5</v>
      </c>
      <c r="P485" s="2">
        <f t="shared" si="41"/>
        <v>121.593</v>
      </c>
    </row>
    <row r="486" spans="4:16" x14ac:dyDescent="0.3">
      <c r="D486" s="11"/>
      <c r="E486" s="12"/>
      <c r="M486" s="1">
        <f t="shared" si="40"/>
        <v>211659</v>
      </c>
      <c r="N486" s="6">
        <f t="shared" si="39"/>
        <v>2479.5</v>
      </c>
      <c r="P486" s="2">
        <f t="shared" si="41"/>
        <v>121.59099999999999</v>
      </c>
    </row>
    <row r="487" spans="4:16" x14ac:dyDescent="0.3">
      <c r="D487" s="11"/>
      <c r="E487" s="12"/>
      <c r="M487" s="1">
        <f t="shared" si="40"/>
        <v>212025</v>
      </c>
      <c r="N487" s="6">
        <f t="shared" si="39"/>
        <v>2480.5</v>
      </c>
      <c r="P487" s="2">
        <f t="shared" si="41"/>
        <v>121.59</v>
      </c>
    </row>
    <row r="488" spans="4:16" x14ac:dyDescent="0.3">
      <c r="D488" s="11"/>
      <c r="E488" s="12"/>
      <c r="M488" s="1">
        <f t="shared" si="40"/>
        <v>212390</v>
      </c>
      <c r="N488" s="6">
        <f t="shared" si="39"/>
        <v>2481.5</v>
      </c>
      <c r="P488" s="2">
        <f t="shared" si="41"/>
        <v>121.589</v>
      </c>
    </row>
    <row r="489" spans="4:16" x14ac:dyDescent="0.3">
      <c r="D489" s="11"/>
      <c r="E489" s="12"/>
      <c r="M489" s="1">
        <f t="shared" si="40"/>
        <v>212755</v>
      </c>
      <c r="N489" s="6">
        <f t="shared" si="39"/>
        <v>2482.5</v>
      </c>
      <c r="P489" s="2">
        <f t="shared" si="41"/>
        <v>121.58799999999999</v>
      </c>
    </row>
    <row r="490" spans="4:16" x14ac:dyDescent="0.3">
      <c r="D490" s="11"/>
      <c r="E490" s="12"/>
      <c r="M490" s="1">
        <f t="shared" si="40"/>
        <v>213120</v>
      </c>
      <c r="N490" s="6">
        <f t="shared" si="39"/>
        <v>2483.5</v>
      </c>
      <c r="P490" s="2">
        <f t="shared" si="41"/>
        <v>121.587</v>
      </c>
    </row>
    <row r="491" spans="4:16" x14ac:dyDescent="0.3">
      <c r="D491" s="11"/>
      <c r="E491" s="12"/>
      <c r="M491" s="1">
        <f t="shared" si="40"/>
        <v>213486</v>
      </c>
      <c r="N491" s="6">
        <f t="shared" si="39"/>
        <v>2484.5</v>
      </c>
      <c r="P491" s="2">
        <f t="shared" si="41"/>
        <v>121.586</v>
      </c>
    </row>
    <row r="492" spans="4:16" x14ac:dyDescent="0.3">
      <c r="D492" s="11"/>
      <c r="E492" s="12"/>
      <c r="M492" s="1">
        <f t="shared" si="40"/>
        <v>213851</v>
      </c>
      <c r="N492" s="6">
        <f t="shared" si="39"/>
        <v>2485.5</v>
      </c>
      <c r="P492" s="2">
        <f t="shared" si="41"/>
        <v>121.58499999999999</v>
      </c>
    </row>
    <row r="493" spans="4:16" x14ac:dyDescent="0.3">
      <c r="D493" s="11"/>
      <c r="E493" s="12"/>
      <c r="M493" s="1">
        <f t="shared" si="40"/>
        <v>214216</v>
      </c>
      <c r="N493" s="6">
        <f t="shared" si="39"/>
        <v>2486.5</v>
      </c>
      <c r="P493" s="2">
        <f t="shared" si="41"/>
        <v>121.584</v>
      </c>
    </row>
    <row r="494" spans="4:16" x14ac:dyDescent="0.3">
      <c r="D494" s="11"/>
      <c r="E494" s="12"/>
      <c r="M494" s="1">
        <f t="shared" si="40"/>
        <v>214581</v>
      </c>
      <c r="N494" s="6">
        <f t="shared" si="39"/>
        <v>2487.5</v>
      </c>
      <c r="P494" s="2">
        <f t="shared" si="41"/>
        <v>121.583</v>
      </c>
    </row>
    <row r="495" spans="4:16" x14ac:dyDescent="0.3">
      <c r="D495" s="11"/>
      <c r="E495" s="12"/>
      <c r="M495" s="1">
        <f t="shared" si="40"/>
        <v>214947</v>
      </c>
      <c r="N495" s="6">
        <f t="shared" si="39"/>
        <v>2488.5</v>
      </c>
      <c r="P495" s="2">
        <f t="shared" si="41"/>
        <v>121.58199999999999</v>
      </c>
    </row>
    <row r="496" spans="4:16" x14ac:dyDescent="0.3">
      <c r="D496" s="11"/>
      <c r="E496" s="12"/>
      <c r="M496" s="1">
        <f t="shared" si="40"/>
        <v>215312</v>
      </c>
      <c r="N496" s="6">
        <f t="shared" si="39"/>
        <v>2489.5</v>
      </c>
      <c r="P496" s="2">
        <f t="shared" si="41"/>
        <v>121.581</v>
      </c>
    </row>
    <row r="497" spans="4:16" x14ac:dyDescent="0.3">
      <c r="D497" s="11"/>
      <c r="E497" s="12"/>
      <c r="M497" s="1">
        <f t="shared" si="40"/>
        <v>215677</v>
      </c>
      <c r="N497" s="6">
        <f t="shared" si="39"/>
        <v>2490.5</v>
      </c>
      <c r="P497" s="2">
        <f t="shared" si="41"/>
        <v>121.58</v>
      </c>
    </row>
    <row r="498" spans="4:16" x14ac:dyDescent="0.3">
      <c r="D498" s="11"/>
      <c r="E498" s="12"/>
      <c r="M498" s="1">
        <f t="shared" si="40"/>
        <v>216042</v>
      </c>
      <c r="N498" s="6">
        <f t="shared" si="39"/>
        <v>2491.5</v>
      </c>
      <c r="P498" s="2">
        <f t="shared" si="41"/>
        <v>121.57899999999999</v>
      </c>
    </row>
    <row r="499" spans="4:16" x14ac:dyDescent="0.3">
      <c r="D499" s="11"/>
      <c r="E499" s="12"/>
      <c r="M499" s="1">
        <f t="shared" si="40"/>
        <v>216408</v>
      </c>
      <c r="N499" s="6">
        <f t="shared" si="39"/>
        <v>2492.5</v>
      </c>
      <c r="P499" s="2">
        <f t="shared" si="41"/>
        <v>121.578</v>
      </c>
    </row>
    <row r="500" spans="4:16" x14ac:dyDescent="0.3">
      <c r="D500" s="11"/>
      <c r="E500" s="12"/>
      <c r="M500" s="1">
        <f t="shared" si="40"/>
        <v>216773</v>
      </c>
      <c r="N500" s="6">
        <f t="shared" si="39"/>
        <v>2493.5</v>
      </c>
      <c r="P500" s="2">
        <f t="shared" si="41"/>
        <v>121.577</v>
      </c>
    </row>
    <row r="501" spans="4:16" x14ac:dyDescent="0.3">
      <c r="D501" s="11"/>
      <c r="E501" s="12"/>
      <c r="M501" s="1">
        <f t="shared" si="40"/>
        <v>217138</v>
      </c>
      <c r="N501" s="6">
        <f t="shared" si="39"/>
        <v>2494.5</v>
      </c>
      <c r="P501" s="2">
        <f t="shared" si="41"/>
        <v>121.57599999999999</v>
      </c>
    </row>
    <row r="502" spans="4:16" x14ac:dyDescent="0.3">
      <c r="D502" s="11"/>
      <c r="E502" s="12"/>
      <c r="M502" s="1">
        <f t="shared" si="40"/>
        <v>217503</v>
      </c>
      <c r="N502" s="6">
        <f t="shared" si="39"/>
        <v>2495.5</v>
      </c>
      <c r="P502" s="2">
        <f t="shared" si="41"/>
        <v>121.575</v>
      </c>
    </row>
    <row r="503" spans="4:16" x14ac:dyDescent="0.3">
      <c r="D503" s="11"/>
      <c r="E503" s="12"/>
      <c r="M503" s="1">
        <f t="shared" si="40"/>
        <v>217869</v>
      </c>
      <c r="N503" s="6">
        <f t="shared" si="39"/>
        <v>2496.5</v>
      </c>
      <c r="P503" s="2">
        <f t="shared" si="41"/>
        <v>121.574</v>
      </c>
    </row>
    <row r="504" spans="4:16" x14ac:dyDescent="0.3">
      <c r="D504" s="11"/>
      <c r="E504" s="12"/>
      <c r="M504" s="1">
        <f t="shared" si="40"/>
        <v>218234</v>
      </c>
      <c r="N504" s="6">
        <f t="shared" si="39"/>
        <v>2497.5</v>
      </c>
      <c r="P504" s="2">
        <f t="shared" si="41"/>
        <v>121.57299999999999</v>
      </c>
    </row>
    <row r="505" spans="4:16" x14ac:dyDescent="0.3">
      <c r="D505" s="11"/>
      <c r="E505" s="12"/>
      <c r="M505" s="1">
        <f t="shared" si="40"/>
        <v>218599</v>
      </c>
      <c r="N505" s="6">
        <f t="shared" si="39"/>
        <v>2498.5</v>
      </c>
      <c r="P505" s="2">
        <f t="shared" si="41"/>
        <v>121.572</v>
      </c>
    </row>
    <row r="506" spans="4:16" x14ac:dyDescent="0.3">
      <c r="D506" s="11"/>
      <c r="E506" s="12"/>
      <c r="M506" s="1">
        <f t="shared" si="40"/>
        <v>218964</v>
      </c>
      <c r="N506" s="6">
        <f t="shared" si="39"/>
        <v>2499.5</v>
      </c>
      <c r="P506" s="2">
        <f t="shared" si="41"/>
        <v>121.571</v>
      </c>
    </row>
    <row r="507" spans="4:16" x14ac:dyDescent="0.3">
      <c r="D507" s="11"/>
      <c r="E507" s="12"/>
      <c r="M507" s="1">
        <f t="shared" si="40"/>
        <v>219329</v>
      </c>
      <c r="N507" s="6">
        <f t="shared" si="39"/>
        <v>2500.5</v>
      </c>
      <c r="P507" s="2">
        <f t="shared" si="41"/>
        <v>121.57</v>
      </c>
    </row>
    <row r="508" spans="4:16" x14ac:dyDescent="0.3">
      <c r="D508" s="11"/>
      <c r="E508" s="12"/>
      <c r="M508" s="1">
        <f t="shared" si="40"/>
        <v>219694</v>
      </c>
      <c r="N508" s="6">
        <f t="shared" si="39"/>
        <v>2501.5</v>
      </c>
      <c r="P508" s="2">
        <f t="shared" si="41"/>
        <v>121.569</v>
      </c>
    </row>
    <row r="509" spans="4:16" x14ac:dyDescent="0.3">
      <c r="D509" s="11"/>
      <c r="E509" s="12"/>
      <c r="M509" s="1">
        <f t="shared" si="40"/>
        <v>220059</v>
      </c>
      <c r="N509" s="6">
        <f t="shared" si="39"/>
        <v>2502.5</v>
      </c>
      <c r="P509" s="2">
        <f t="shared" si="41"/>
        <v>121.568</v>
      </c>
    </row>
    <row r="510" spans="4:16" x14ac:dyDescent="0.3">
      <c r="D510" s="11"/>
      <c r="E510" s="12"/>
      <c r="M510" s="1">
        <f t="shared" si="40"/>
        <v>220424</v>
      </c>
      <c r="N510" s="6">
        <f t="shared" si="39"/>
        <v>2503.5</v>
      </c>
      <c r="P510" s="2">
        <f t="shared" si="41"/>
        <v>121.568</v>
      </c>
    </row>
    <row r="511" spans="4:16" x14ac:dyDescent="0.3">
      <c r="D511" s="11"/>
      <c r="E511" s="12"/>
      <c r="M511" s="1">
        <f t="shared" si="40"/>
        <v>220790</v>
      </c>
      <c r="N511" s="6">
        <f t="shared" si="39"/>
        <v>2504.5</v>
      </c>
      <c r="P511" s="2">
        <f t="shared" si="41"/>
        <v>121.56699999999999</v>
      </c>
    </row>
    <row r="512" spans="4:16" x14ac:dyDescent="0.3">
      <c r="D512" s="11"/>
      <c r="E512" s="12"/>
      <c r="M512" s="1">
        <f t="shared" si="40"/>
        <v>221155</v>
      </c>
      <c r="N512" s="6">
        <f t="shared" si="39"/>
        <v>2505.5</v>
      </c>
      <c r="P512" s="2">
        <f t="shared" si="41"/>
        <v>121.566</v>
      </c>
    </row>
    <row r="513" spans="4:16" x14ac:dyDescent="0.3">
      <c r="D513" s="11"/>
      <c r="E513" s="12"/>
      <c r="M513" s="1">
        <f t="shared" si="40"/>
        <v>221520</v>
      </c>
      <c r="N513" s="6">
        <f t="shared" si="39"/>
        <v>2506.5</v>
      </c>
      <c r="P513" s="2">
        <f t="shared" si="41"/>
        <v>121.565</v>
      </c>
    </row>
    <row r="514" spans="4:16" x14ac:dyDescent="0.3">
      <c r="D514" s="11"/>
      <c r="E514" s="12"/>
      <c r="M514" s="1">
        <f t="shared" si="40"/>
        <v>221885</v>
      </c>
      <c r="N514" s="6">
        <f t="shared" si="39"/>
        <v>2507.5</v>
      </c>
      <c r="P514" s="2">
        <f t="shared" si="41"/>
        <v>121.56399999999999</v>
      </c>
    </row>
    <row r="515" spans="4:16" x14ac:dyDescent="0.3">
      <c r="D515" s="11"/>
      <c r="E515" s="12"/>
      <c r="M515" s="1">
        <f t="shared" si="40"/>
        <v>222251</v>
      </c>
      <c r="N515" s="6">
        <f t="shared" si="39"/>
        <v>2508.5</v>
      </c>
      <c r="P515" s="2">
        <f t="shared" si="41"/>
        <v>121.563</v>
      </c>
    </row>
    <row r="516" spans="4:16" x14ac:dyDescent="0.3">
      <c r="D516" s="11"/>
      <c r="E516" s="12"/>
      <c r="M516" s="1">
        <f t="shared" si="40"/>
        <v>222616</v>
      </c>
      <c r="N516" s="6">
        <f t="shared" si="39"/>
        <v>2509.5</v>
      </c>
      <c r="P516" s="2">
        <f t="shared" si="41"/>
        <v>121.562</v>
      </c>
    </row>
    <row r="517" spans="4:16" x14ac:dyDescent="0.3">
      <c r="D517" s="11"/>
      <c r="E517" s="12"/>
      <c r="M517" s="1">
        <f t="shared" si="40"/>
        <v>222981</v>
      </c>
      <c r="N517" s="6">
        <f t="shared" si="39"/>
        <v>2510.5</v>
      </c>
      <c r="P517" s="2">
        <f t="shared" si="41"/>
        <v>121.56100000000001</v>
      </c>
    </row>
    <row r="518" spans="4:16" x14ac:dyDescent="0.3">
      <c r="D518" s="11"/>
      <c r="E518" s="12"/>
      <c r="M518" s="1">
        <f t="shared" si="40"/>
        <v>223346</v>
      </c>
      <c r="N518" s="6">
        <f t="shared" si="39"/>
        <v>2511.5</v>
      </c>
      <c r="P518" s="2">
        <f t="shared" si="41"/>
        <v>121.56100000000001</v>
      </c>
    </row>
    <row r="519" spans="4:16" x14ac:dyDescent="0.3">
      <c r="D519" s="11"/>
      <c r="E519" s="12"/>
      <c r="M519" s="1">
        <f t="shared" si="40"/>
        <v>223712</v>
      </c>
      <c r="N519" s="6">
        <f t="shared" si="39"/>
        <v>2512.5</v>
      </c>
      <c r="P519" s="2">
        <f t="shared" si="41"/>
        <v>121.56</v>
      </c>
    </row>
    <row r="520" spans="4:16" x14ac:dyDescent="0.3">
      <c r="D520" s="11"/>
      <c r="E520" s="12"/>
      <c r="M520" s="1">
        <f t="shared" si="40"/>
        <v>224077</v>
      </c>
      <c r="N520" s="6">
        <f t="shared" si="39"/>
        <v>2513.5</v>
      </c>
      <c r="P520" s="2">
        <f t="shared" si="41"/>
        <v>121.559</v>
      </c>
    </row>
    <row r="521" spans="4:16" x14ac:dyDescent="0.3">
      <c r="D521" s="11"/>
      <c r="E521" s="12"/>
      <c r="M521" s="1">
        <f t="shared" si="40"/>
        <v>224442</v>
      </c>
      <c r="N521" s="6">
        <f t="shared" si="39"/>
        <v>2514.5</v>
      </c>
      <c r="P521" s="2">
        <f t="shared" si="41"/>
        <v>121.55800000000001</v>
      </c>
    </row>
    <row r="522" spans="4:16" x14ac:dyDescent="0.3">
      <c r="D522" s="11"/>
      <c r="E522" s="12"/>
      <c r="M522" s="1">
        <f t="shared" si="40"/>
        <v>224807</v>
      </c>
      <c r="N522" s="6">
        <f t="shared" si="39"/>
        <v>2515.5</v>
      </c>
      <c r="P522" s="2">
        <f t="shared" si="41"/>
        <v>121.557</v>
      </c>
    </row>
    <row r="523" spans="4:16" x14ac:dyDescent="0.3">
      <c r="D523" s="11"/>
      <c r="E523" s="12"/>
      <c r="M523" s="1">
        <f t="shared" si="40"/>
        <v>225173</v>
      </c>
      <c r="N523" s="6">
        <f t="shared" ref="N523:N586" si="42">YEAR(M523)+0.5</f>
        <v>2516.5</v>
      </c>
      <c r="P523" s="2">
        <f t="shared" si="41"/>
        <v>121.556</v>
      </c>
    </row>
    <row r="524" spans="4:16" x14ac:dyDescent="0.3">
      <c r="D524" s="11"/>
      <c r="E524" s="12"/>
      <c r="M524" s="1">
        <f t="shared" si="40"/>
        <v>225538</v>
      </c>
      <c r="N524" s="6">
        <f t="shared" si="42"/>
        <v>2517.5</v>
      </c>
      <c r="P524" s="2">
        <f t="shared" si="41"/>
        <v>121.556</v>
      </c>
    </row>
    <row r="525" spans="4:16" x14ac:dyDescent="0.3">
      <c r="D525" s="11"/>
      <c r="E525" s="12"/>
      <c r="M525" s="1">
        <f t="shared" si="40"/>
        <v>225903</v>
      </c>
      <c r="N525" s="6">
        <f t="shared" si="42"/>
        <v>2518.5</v>
      </c>
      <c r="P525" s="2">
        <f t="shared" si="41"/>
        <v>121.55500000000001</v>
      </c>
    </row>
    <row r="526" spans="4:16" x14ac:dyDescent="0.3">
      <c r="D526" s="11"/>
      <c r="E526" s="12"/>
      <c r="M526" s="1">
        <f t="shared" si="40"/>
        <v>226268</v>
      </c>
      <c r="N526" s="6">
        <f t="shared" si="42"/>
        <v>2519.5</v>
      </c>
      <c r="P526" s="2">
        <f t="shared" si="41"/>
        <v>121.554</v>
      </c>
    </row>
    <row r="527" spans="4:16" x14ac:dyDescent="0.3">
      <c r="D527" s="11"/>
      <c r="E527" s="12"/>
      <c r="M527" s="1">
        <f t="shared" si="40"/>
        <v>226634</v>
      </c>
      <c r="N527" s="6">
        <f t="shared" si="42"/>
        <v>2520.5</v>
      </c>
      <c r="P527" s="2">
        <f t="shared" si="41"/>
        <v>121.553</v>
      </c>
    </row>
    <row r="528" spans="4:16" x14ac:dyDescent="0.3">
      <c r="D528" s="11"/>
      <c r="E528" s="12"/>
      <c r="M528" s="1">
        <f t="shared" si="40"/>
        <v>226999</v>
      </c>
      <c r="N528" s="6">
        <f t="shared" si="42"/>
        <v>2521.5</v>
      </c>
      <c r="P528" s="2">
        <f t="shared" si="41"/>
        <v>121.55200000000001</v>
      </c>
    </row>
    <row r="529" spans="4:16" x14ac:dyDescent="0.3">
      <c r="D529" s="11"/>
      <c r="E529" s="12"/>
      <c r="M529" s="1">
        <f t="shared" si="40"/>
        <v>227364</v>
      </c>
      <c r="N529" s="6">
        <f t="shared" si="42"/>
        <v>2522.5</v>
      </c>
      <c r="P529" s="2">
        <f t="shared" si="41"/>
        <v>121.55200000000001</v>
      </c>
    </row>
    <row r="530" spans="4:16" x14ac:dyDescent="0.3">
      <c r="D530" s="11"/>
      <c r="E530" s="12"/>
      <c r="M530" s="1">
        <f t="shared" si="40"/>
        <v>227729</v>
      </c>
      <c r="N530" s="6">
        <f t="shared" si="42"/>
        <v>2523.5</v>
      </c>
      <c r="P530" s="2">
        <f t="shared" si="41"/>
        <v>121.551</v>
      </c>
    </row>
    <row r="531" spans="4:16" x14ac:dyDescent="0.3">
      <c r="D531" s="11"/>
      <c r="E531" s="12"/>
      <c r="M531" s="1">
        <f t="shared" si="40"/>
        <v>228095</v>
      </c>
      <c r="N531" s="6">
        <f t="shared" si="42"/>
        <v>2524.5</v>
      </c>
      <c r="P531" s="2">
        <f t="shared" si="41"/>
        <v>121.55</v>
      </c>
    </row>
    <row r="532" spans="4:16" x14ac:dyDescent="0.3">
      <c r="D532" s="11"/>
      <c r="E532" s="12"/>
      <c r="M532" s="1">
        <f t="shared" si="40"/>
        <v>228460</v>
      </c>
      <c r="N532" s="6">
        <f t="shared" si="42"/>
        <v>2525.5</v>
      </c>
      <c r="P532" s="2">
        <f t="shared" si="41"/>
        <v>121.54900000000001</v>
      </c>
    </row>
    <row r="533" spans="4:16" x14ac:dyDescent="0.3">
      <c r="D533" s="11"/>
      <c r="E533" s="12"/>
      <c r="M533" s="1">
        <f t="shared" si="40"/>
        <v>228825</v>
      </c>
      <c r="N533" s="6">
        <f t="shared" si="42"/>
        <v>2526.5</v>
      </c>
      <c r="P533" s="2">
        <f t="shared" si="41"/>
        <v>121.548</v>
      </c>
    </row>
    <row r="534" spans="4:16" x14ac:dyDescent="0.3">
      <c r="D534" s="11"/>
      <c r="E534" s="12"/>
      <c r="M534" s="1">
        <f t="shared" si="40"/>
        <v>229190</v>
      </c>
      <c r="N534" s="6">
        <f t="shared" si="42"/>
        <v>2527.5</v>
      </c>
      <c r="P534" s="2">
        <f t="shared" si="41"/>
        <v>121.548</v>
      </c>
    </row>
    <row r="535" spans="4:16" x14ac:dyDescent="0.3">
      <c r="D535" s="11"/>
      <c r="E535" s="12"/>
      <c r="M535" s="1">
        <f t="shared" si="40"/>
        <v>229556</v>
      </c>
      <c r="N535" s="6">
        <f t="shared" si="42"/>
        <v>2528.5</v>
      </c>
      <c r="P535" s="2">
        <f t="shared" si="41"/>
        <v>121.547</v>
      </c>
    </row>
    <row r="536" spans="4:16" x14ac:dyDescent="0.3">
      <c r="D536" s="11"/>
      <c r="E536" s="12"/>
      <c r="M536" s="1">
        <f t="shared" si="40"/>
        <v>229921</v>
      </c>
      <c r="N536" s="6">
        <f t="shared" si="42"/>
        <v>2529.5</v>
      </c>
      <c r="P536" s="2">
        <f t="shared" si="41"/>
        <v>121.54600000000001</v>
      </c>
    </row>
    <row r="537" spans="4:16" x14ac:dyDescent="0.3">
      <c r="D537" s="11"/>
      <c r="E537" s="12"/>
      <c r="M537" s="1">
        <f t="shared" si="40"/>
        <v>230286</v>
      </c>
      <c r="N537" s="6">
        <f t="shared" si="42"/>
        <v>2530.5</v>
      </c>
      <c r="P537" s="2">
        <f t="shared" si="41"/>
        <v>121.54600000000001</v>
      </c>
    </row>
    <row r="538" spans="4:16" x14ac:dyDescent="0.3">
      <c r="D538" s="11"/>
      <c r="E538" s="12"/>
      <c r="M538" s="1">
        <f t="shared" si="40"/>
        <v>230651</v>
      </c>
      <c r="N538" s="6">
        <f t="shared" si="42"/>
        <v>2531.5</v>
      </c>
      <c r="P538" s="2">
        <f t="shared" si="41"/>
        <v>121.545</v>
      </c>
    </row>
    <row r="539" spans="4:16" x14ac:dyDescent="0.3">
      <c r="M539" s="1">
        <f t="shared" ref="M539:M602" si="43">EOMONTH(M538,11)+1</f>
        <v>231017</v>
      </c>
      <c r="N539" s="6">
        <f t="shared" si="42"/>
        <v>2532.5</v>
      </c>
      <c r="P539" s="2">
        <f t="shared" si="41"/>
        <v>121.544</v>
      </c>
    </row>
    <row r="540" spans="4:16" x14ac:dyDescent="0.3">
      <c r="M540" s="1">
        <f t="shared" si="43"/>
        <v>231382</v>
      </c>
      <c r="N540" s="6">
        <f t="shared" si="42"/>
        <v>2533.5</v>
      </c>
      <c r="P540" s="2">
        <f t="shared" si="41"/>
        <v>121.54300000000001</v>
      </c>
    </row>
    <row r="541" spans="4:16" x14ac:dyDescent="0.3">
      <c r="M541" s="1">
        <f t="shared" si="43"/>
        <v>231747</v>
      </c>
      <c r="N541" s="6">
        <f t="shared" si="42"/>
        <v>2534.5</v>
      </c>
      <c r="P541" s="2">
        <f t="shared" si="41"/>
        <v>121.54300000000001</v>
      </c>
    </row>
    <row r="542" spans="4:16" x14ac:dyDescent="0.3">
      <c r="M542" s="1">
        <f t="shared" si="43"/>
        <v>232112</v>
      </c>
      <c r="N542" s="6">
        <f t="shared" si="42"/>
        <v>2535.5</v>
      </c>
      <c r="P542" s="2">
        <f t="shared" si="41"/>
        <v>121.542</v>
      </c>
    </row>
    <row r="543" spans="4:16" x14ac:dyDescent="0.3">
      <c r="D543" s="11"/>
      <c r="E543" s="12"/>
      <c r="M543" s="1">
        <f t="shared" si="43"/>
        <v>232478</v>
      </c>
      <c r="N543" s="6">
        <f t="shared" si="42"/>
        <v>2536.5</v>
      </c>
      <c r="P543" s="2">
        <f t="shared" si="41"/>
        <v>121.541</v>
      </c>
    </row>
    <row r="544" spans="4:16" x14ac:dyDescent="0.3">
      <c r="D544" s="11"/>
      <c r="E544" s="12"/>
      <c r="M544" s="1">
        <f t="shared" si="43"/>
        <v>232843</v>
      </c>
      <c r="N544" s="6">
        <f t="shared" si="42"/>
        <v>2537.5</v>
      </c>
      <c r="P544" s="2">
        <f t="shared" si="41"/>
        <v>121.54</v>
      </c>
    </row>
    <row r="545" spans="4:16" x14ac:dyDescent="0.3">
      <c r="D545" s="11"/>
      <c r="E545" s="12"/>
      <c r="M545" s="1">
        <f t="shared" si="43"/>
        <v>233208</v>
      </c>
      <c r="N545" s="6">
        <f t="shared" si="42"/>
        <v>2538.5</v>
      </c>
      <c r="P545" s="2">
        <f t="shared" si="41"/>
        <v>121.54</v>
      </c>
    </row>
    <row r="546" spans="4:16" x14ac:dyDescent="0.3">
      <c r="D546" s="11"/>
      <c r="E546" s="12"/>
      <c r="M546" s="1">
        <f t="shared" si="43"/>
        <v>233573</v>
      </c>
      <c r="N546" s="6">
        <f t="shared" si="42"/>
        <v>2539.5</v>
      </c>
      <c r="P546" s="2">
        <f t="shared" ref="P546:P609" si="44">ROUND($T$11+EXP(-$T$12*(N546-$N$10))*($T$10-$T$11),3)</f>
        <v>121.539</v>
      </c>
    </row>
    <row r="547" spans="4:16" x14ac:dyDescent="0.3">
      <c r="D547" s="11"/>
      <c r="E547" s="12"/>
      <c r="M547" s="1">
        <f t="shared" si="43"/>
        <v>233939</v>
      </c>
      <c r="N547" s="6">
        <f t="shared" si="42"/>
        <v>2540.5</v>
      </c>
      <c r="P547" s="2">
        <f t="shared" si="44"/>
        <v>121.538</v>
      </c>
    </row>
    <row r="548" spans="4:16" x14ac:dyDescent="0.3">
      <c r="D548" s="11"/>
      <c r="E548" s="12"/>
      <c r="M548" s="1">
        <f t="shared" si="43"/>
        <v>234304</v>
      </c>
      <c r="N548" s="6">
        <f t="shared" si="42"/>
        <v>2541.5</v>
      </c>
      <c r="P548" s="2">
        <f t="shared" si="44"/>
        <v>121.538</v>
      </c>
    </row>
    <row r="549" spans="4:16" x14ac:dyDescent="0.3">
      <c r="D549" s="11"/>
      <c r="E549" s="12"/>
      <c r="M549" s="1">
        <f t="shared" si="43"/>
        <v>234669</v>
      </c>
      <c r="N549" s="6">
        <f t="shared" si="42"/>
        <v>2542.5</v>
      </c>
      <c r="P549" s="2">
        <f t="shared" si="44"/>
        <v>121.53700000000001</v>
      </c>
    </row>
    <row r="550" spans="4:16" x14ac:dyDescent="0.3">
      <c r="D550" s="11"/>
      <c r="E550" s="12"/>
      <c r="M550" s="1">
        <f t="shared" si="43"/>
        <v>235034</v>
      </c>
      <c r="N550" s="6">
        <f t="shared" si="42"/>
        <v>2543.5</v>
      </c>
      <c r="P550" s="2">
        <f t="shared" si="44"/>
        <v>121.536</v>
      </c>
    </row>
    <row r="551" spans="4:16" x14ac:dyDescent="0.3">
      <c r="D551" s="11"/>
      <c r="E551" s="12"/>
      <c r="M551" s="1">
        <f t="shared" si="43"/>
        <v>235400</v>
      </c>
      <c r="N551" s="6">
        <f t="shared" si="42"/>
        <v>2544.5</v>
      </c>
      <c r="P551" s="2">
        <f t="shared" si="44"/>
        <v>121.536</v>
      </c>
    </row>
    <row r="552" spans="4:16" x14ac:dyDescent="0.3">
      <c r="D552" s="11"/>
      <c r="E552" s="12"/>
      <c r="M552" s="1">
        <f t="shared" si="43"/>
        <v>235765</v>
      </c>
      <c r="N552" s="6">
        <f t="shared" si="42"/>
        <v>2545.5</v>
      </c>
      <c r="P552" s="2">
        <f t="shared" si="44"/>
        <v>121.535</v>
      </c>
    </row>
    <row r="553" spans="4:16" x14ac:dyDescent="0.3">
      <c r="M553" s="1">
        <f t="shared" si="43"/>
        <v>236130</v>
      </c>
      <c r="N553" s="6">
        <f t="shared" si="42"/>
        <v>2546.5</v>
      </c>
      <c r="P553" s="2">
        <f t="shared" si="44"/>
        <v>121.53400000000001</v>
      </c>
    </row>
    <row r="554" spans="4:16" x14ac:dyDescent="0.3">
      <c r="M554" s="1">
        <f t="shared" si="43"/>
        <v>236495</v>
      </c>
      <c r="N554" s="6">
        <f t="shared" si="42"/>
        <v>2547.5</v>
      </c>
      <c r="P554" s="2">
        <f t="shared" si="44"/>
        <v>121.53400000000001</v>
      </c>
    </row>
    <row r="555" spans="4:16" x14ac:dyDescent="0.3">
      <c r="M555" s="1">
        <f t="shared" si="43"/>
        <v>236861</v>
      </c>
      <c r="N555" s="6">
        <f t="shared" si="42"/>
        <v>2548.5</v>
      </c>
      <c r="P555" s="2">
        <f t="shared" si="44"/>
        <v>121.533</v>
      </c>
    </row>
    <row r="556" spans="4:16" x14ac:dyDescent="0.3">
      <c r="M556" s="1">
        <f t="shared" si="43"/>
        <v>237226</v>
      </c>
      <c r="N556" s="6">
        <f t="shared" si="42"/>
        <v>2549.5</v>
      </c>
      <c r="P556" s="2">
        <f t="shared" si="44"/>
        <v>121.533</v>
      </c>
    </row>
    <row r="557" spans="4:16" x14ac:dyDescent="0.3">
      <c r="M557" s="1">
        <f t="shared" si="43"/>
        <v>237591</v>
      </c>
      <c r="N557" s="6">
        <f t="shared" si="42"/>
        <v>2550.5</v>
      </c>
      <c r="P557" s="2">
        <f t="shared" si="44"/>
        <v>121.532</v>
      </c>
    </row>
    <row r="558" spans="4:16" x14ac:dyDescent="0.3">
      <c r="M558" s="1">
        <f t="shared" si="43"/>
        <v>237956</v>
      </c>
      <c r="N558" s="6">
        <f t="shared" si="42"/>
        <v>2551.5</v>
      </c>
      <c r="P558" s="2">
        <f t="shared" si="44"/>
        <v>121.53100000000001</v>
      </c>
    </row>
    <row r="559" spans="4:16" x14ac:dyDescent="0.3">
      <c r="M559" s="1">
        <f t="shared" si="43"/>
        <v>238322</v>
      </c>
      <c r="N559" s="6">
        <f t="shared" si="42"/>
        <v>2552.5</v>
      </c>
      <c r="P559" s="2">
        <f t="shared" si="44"/>
        <v>121.53100000000001</v>
      </c>
    </row>
    <row r="560" spans="4:16" x14ac:dyDescent="0.3">
      <c r="M560" s="1">
        <f t="shared" si="43"/>
        <v>238687</v>
      </c>
      <c r="N560" s="6">
        <f t="shared" si="42"/>
        <v>2553.5</v>
      </c>
      <c r="P560" s="2">
        <f t="shared" si="44"/>
        <v>121.53</v>
      </c>
    </row>
    <row r="561" spans="13:16" x14ac:dyDescent="0.3">
      <c r="M561" s="1">
        <f t="shared" si="43"/>
        <v>239052</v>
      </c>
      <c r="N561" s="6">
        <f t="shared" si="42"/>
        <v>2554.5</v>
      </c>
      <c r="P561" s="2">
        <f t="shared" si="44"/>
        <v>121.529</v>
      </c>
    </row>
    <row r="562" spans="13:16" x14ac:dyDescent="0.3">
      <c r="M562" s="1">
        <f t="shared" si="43"/>
        <v>239417</v>
      </c>
      <c r="N562" s="6">
        <f t="shared" si="42"/>
        <v>2555.5</v>
      </c>
      <c r="P562" s="2">
        <f t="shared" si="44"/>
        <v>121.529</v>
      </c>
    </row>
    <row r="563" spans="13:16" x14ac:dyDescent="0.3">
      <c r="M563" s="1">
        <f t="shared" si="43"/>
        <v>239783</v>
      </c>
      <c r="N563" s="6">
        <f t="shared" si="42"/>
        <v>2556.5</v>
      </c>
      <c r="P563" s="2">
        <f t="shared" si="44"/>
        <v>121.52800000000001</v>
      </c>
    </row>
    <row r="564" spans="13:16" x14ac:dyDescent="0.3">
      <c r="M564" s="1">
        <f t="shared" si="43"/>
        <v>240148</v>
      </c>
      <c r="N564" s="6">
        <f t="shared" si="42"/>
        <v>2557.5</v>
      </c>
      <c r="P564" s="2">
        <f t="shared" si="44"/>
        <v>121.52800000000001</v>
      </c>
    </row>
    <row r="565" spans="13:16" x14ac:dyDescent="0.3">
      <c r="M565" s="1">
        <f t="shared" si="43"/>
        <v>240513</v>
      </c>
      <c r="N565" s="6">
        <f t="shared" si="42"/>
        <v>2558.5</v>
      </c>
      <c r="P565" s="2">
        <f t="shared" si="44"/>
        <v>121.527</v>
      </c>
    </row>
    <row r="566" spans="13:16" x14ac:dyDescent="0.3">
      <c r="M566" s="1">
        <f t="shared" si="43"/>
        <v>240878</v>
      </c>
      <c r="N566" s="6">
        <f t="shared" si="42"/>
        <v>2559.5</v>
      </c>
      <c r="P566" s="2">
        <f t="shared" si="44"/>
        <v>121.526</v>
      </c>
    </row>
    <row r="567" spans="13:16" x14ac:dyDescent="0.3">
      <c r="M567" s="1">
        <f t="shared" si="43"/>
        <v>241244</v>
      </c>
      <c r="N567" s="6">
        <f t="shared" si="42"/>
        <v>2560.5</v>
      </c>
      <c r="P567" s="2">
        <f t="shared" si="44"/>
        <v>121.526</v>
      </c>
    </row>
    <row r="568" spans="13:16" x14ac:dyDescent="0.3">
      <c r="M568" s="1">
        <f t="shared" si="43"/>
        <v>241609</v>
      </c>
      <c r="N568" s="6">
        <f t="shared" si="42"/>
        <v>2561.5</v>
      </c>
      <c r="P568" s="2">
        <f t="shared" si="44"/>
        <v>121.52500000000001</v>
      </c>
    </row>
    <row r="569" spans="13:16" x14ac:dyDescent="0.3">
      <c r="M569" s="1">
        <f t="shared" si="43"/>
        <v>241974</v>
      </c>
      <c r="N569" s="6">
        <f t="shared" si="42"/>
        <v>2562.5</v>
      </c>
      <c r="P569" s="2">
        <f t="shared" si="44"/>
        <v>121.52500000000001</v>
      </c>
    </row>
    <row r="570" spans="13:16" x14ac:dyDescent="0.3">
      <c r="M570" s="1">
        <f t="shared" si="43"/>
        <v>242339</v>
      </c>
      <c r="N570" s="6">
        <f t="shared" si="42"/>
        <v>2563.5</v>
      </c>
      <c r="P570" s="2">
        <f t="shared" si="44"/>
        <v>121.524</v>
      </c>
    </row>
    <row r="571" spans="13:16" x14ac:dyDescent="0.3">
      <c r="M571" s="1">
        <f t="shared" si="43"/>
        <v>242705</v>
      </c>
      <c r="N571" s="6">
        <f t="shared" si="42"/>
        <v>2564.5</v>
      </c>
      <c r="P571" s="2">
        <f t="shared" si="44"/>
        <v>121.524</v>
      </c>
    </row>
    <row r="572" spans="13:16" x14ac:dyDescent="0.3">
      <c r="M572" s="1">
        <f t="shared" si="43"/>
        <v>243070</v>
      </c>
      <c r="N572" s="6">
        <f t="shared" si="42"/>
        <v>2565.5</v>
      </c>
      <c r="P572" s="2">
        <f t="shared" si="44"/>
        <v>121.523</v>
      </c>
    </row>
    <row r="573" spans="13:16" x14ac:dyDescent="0.3">
      <c r="M573" s="1">
        <f t="shared" si="43"/>
        <v>243435</v>
      </c>
      <c r="N573" s="6">
        <f t="shared" si="42"/>
        <v>2566.5</v>
      </c>
      <c r="P573" s="2">
        <f t="shared" si="44"/>
        <v>121.52200000000001</v>
      </c>
    </row>
    <row r="574" spans="13:16" x14ac:dyDescent="0.3">
      <c r="M574" s="1">
        <f t="shared" si="43"/>
        <v>243800</v>
      </c>
      <c r="N574" s="6">
        <f t="shared" si="42"/>
        <v>2567.5</v>
      </c>
      <c r="P574" s="2">
        <f t="shared" si="44"/>
        <v>121.52200000000001</v>
      </c>
    </row>
    <row r="575" spans="13:16" x14ac:dyDescent="0.3">
      <c r="M575" s="1">
        <f t="shared" si="43"/>
        <v>244166</v>
      </c>
      <c r="N575" s="6">
        <f t="shared" si="42"/>
        <v>2568.5</v>
      </c>
      <c r="P575" s="2">
        <f t="shared" si="44"/>
        <v>121.521</v>
      </c>
    </row>
    <row r="576" spans="13:16" x14ac:dyDescent="0.3">
      <c r="M576" s="1">
        <f t="shared" si="43"/>
        <v>244531</v>
      </c>
      <c r="N576" s="6">
        <f t="shared" si="42"/>
        <v>2569.5</v>
      </c>
      <c r="P576" s="2">
        <f t="shared" si="44"/>
        <v>121.521</v>
      </c>
    </row>
    <row r="577" spans="13:16" x14ac:dyDescent="0.3">
      <c r="M577" s="1">
        <f t="shared" si="43"/>
        <v>244896</v>
      </c>
      <c r="N577" s="6">
        <f t="shared" si="42"/>
        <v>2570.5</v>
      </c>
      <c r="P577" s="2">
        <f t="shared" si="44"/>
        <v>121.52</v>
      </c>
    </row>
    <row r="578" spans="13:16" x14ac:dyDescent="0.3">
      <c r="M578" s="1">
        <f t="shared" si="43"/>
        <v>245261</v>
      </c>
      <c r="N578" s="6">
        <f t="shared" si="42"/>
        <v>2571.5</v>
      </c>
      <c r="P578" s="2">
        <f t="shared" si="44"/>
        <v>121.52</v>
      </c>
    </row>
    <row r="579" spans="13:16" x14ac:dyDescent="0.3">
      <c r="M579" s="1">
        <f t="shared" si="43"/>
        <v>245627</v>
      </c>
      <c r="N579" s="6">
        <f t="shared" si="42"/>
        <v>2572.5</v>
      </c>
      <c r="P579" s="2">
        <f t="shared" si="44"/>
        <v>121.51900000000001</v>
      </c>
    </row>
    <row r="580" spans="13:16" x14ac:dyDescent="0.3">
      <c r="M580" s="1">
        <f t="shared" si="43"/>
        <v>245992</v>
      </c>
      <c r="N580" s="6">
        <f t="shared" si="42"/>
        <v>2573.5</v>
      </c>
      <c r="P580" s="2">
        <f t="shared" si="44"/>
        <v>121.51900000000001</v>
      </c>
    </row>
    <row r="581" spans="13:16" x14ac:dyDescent="0.3">
      <c r="M581" s="1">
        <f t="shared" si="43"/>
        <v>246357</v>
      </c>
      <c r="N581" s="6">
        <f t="shared" si="42"/>
        <v>2574.5</v>
      </c>
      <c r="P581" s="2">
        <f t="shared" si="44"/>
        <v>121.518</v>
      </c>
    </row>
    <row r="582" spans="13:16" x14ac:dyDescent="0.3">
      <c r="M582" s="1">
        <f t="shared" si="43"/>
        <v>246722</v>
      </c>
      <c r="N582" s="6">
        <f t="shared" si="42"/>
        <v>2575.5</v>
      </c>
      <c r="P582" s="2">
        <f t="shared" si="44"/>
        <v>121.518</v>
      </c>
    </row>
    <row r="583" spans="13:16" x14ac:dyDescent="0.3">
      <c r="M583" s="1">
        <f t="shared" si="43"/>
        <v>247088</v>
      </c>
      <c r="N583" s="6">
        <f t="shared" si="42"/>
        <v>2576.5</v>
      </c>
      <c r="P583" s="2">
        <f t="shared" si="44"/>
        <v>121.517</v>
      </c>
    </row>
    <row r="584" spans="13:16" x14ac:dyDescent="0.3">
      <c r="M584" s="1">
        <f t="shared" si="43"/>
        <v>247453</v>
      </c>
      <c r="N584" s="6">
        <f t="shared" si="42"/>
        <v>2577.5</v>
      </c>
      <c r="P584" s="2">
        <f t="shared" si="44"/>
        <v>121.517</v>
      </c>
    </row>
    <row r="585" spans="13:16" x14ac:dyDescent="0.3">
      <c r="M585" s="1">
        <f t="shared" si="43"/>
        <v>247818</v>
      </c>
      <c r="N585" s="6">
        <f t="shared" si="42"/>
        <v>2578.5</v>
      </c>
      <c r="P585" s="2">
        <f t="shared" si="44"/>
        <v>121.51600000000001</v>
      </c>
    </row>
    <row r="586" spans="13:16" x14ac:dyDescent="0.3">
      <c r="M586" s="1">
        <f t="shared" si="43"/>
        <v>248183</v>
      </c>
      <c r="N586" s="6">
        <f t="shared" si="42"/>
        <v>2579.5</v>
      </c>
      <c r="P586" s="2">
        <f t="shared" si="44"/>
        <v>121.515</v>
      </c>
    </row>
    <row r="587" spans="13:16" x14ac:dyDescent="0.3">
      <c r="M587" s="1">
        <f t="shared" si="43"/>
        <v>248549</v>
      </c>
      <c r="N587" s="6">
        <f t="shared" ref="N587:N650" si="45">YEAR(M587)+0.5</f>
        <v>2580.5</v>
      </c>
      <c r="P587" s="2">
        <f t="shared" si="44"/>
        <v>121.515</v>
      </c>
    </row>
    <row r="588" spans="13:16" x14ac:dyDescent="0.3">
      <c r="M588" s="1">
        <f t="shared" si="43"/>
        <v>248914</v>
      </c>
      <c r="N588" s="6">
        <f t="shared" si="45"/>
        <v>2581.5</v>
      </c>
      <c r="P588" s="2">
        <f t="shared" si="44"/>
        <v>121.514</v>
      </c>
    </row>
    <row r="589" spans="13:16" x14ac:dyDescent="0.3">
      <c r="M589" s="1">
        <f t="shared" si="43"/>
        <v>249279</v>
      </c>
      <c r="N589" s="6">
        <f t="shared" si="45"/>
        <v>2582.5</v>
      </c>
      <c r="P589" s="2">
        <f t="shared" si="44"/>
        <v>121.514</v>
      </c>
    </row>
    <row r="590" spans="13:16" x14ac:dyDescent="0.3">
      <c r="M590" s="1">
        <f t="shared" si="43"/>
        <v>249644</v>
      </c>
      <c r="N590" s="6">
        <f t="shared" si="45"/>
        <v>2583.5</v>
      </c>
      <c r="P590" s="2">
        <f t="shared" si="44"/>
        <v>121.51300000000001</v>
      </c>
    </row>
    <row r="591" spans="13:16" x14ac:dyDescent="0.3">
      <c r="M591" s="1">
        <f t="shared" si="43"/>
        <v>250010</v>
      </c>
      <c r="N591" s="6">
        <f t="shared" si="45"/>
        <v>2584.5</v>
      </c>
      <c r="P591" s="2">
        <f t="shared" si="44"/>
        <v>121.51300000000001</v>
      </c>
    </row>
    <row r="592" spans="13:16" x14ac:dyDescent="0.3">
      <c r="M592" s="1">
        <f t="shared" si="43"/>
        <v>250375</v>
      </c>
      <c r="N592" s="6">
        <f t="shared" si="45"/>
        <v>2585.5</v>
      </c>
      <c r="P592" s="2">
        <f t="shared" si="44"/>
        <v>121.51300000000001</v>
      </c>
    </row>
    <row r="593" spans="13:16" x14ac:dyDescent="0.3">
      <c r="M593" s="1">
        <f t="shared" si="43"/>
        <v>250740</v>
      </c>
      <c r="N593" s="6">
        <f t="shared" si="45"/>
        <v>2586.5</v>
      </c>
      <c r="P593" s="2">
        <f t="shared" si="44"/>
        <v>121.512</v>
      </c>
    </row>
    <row r="594" spans="13:16" x14ac:dyDescent="0.3">
      <c r="M594" s="1">
        <f t="shared" si="43"/>
        <v>251105</v>
      </c>
      <c r="N594" s="6">
        <f t="shared" si="45"/>
        <v>2587.5</v>
      </c>
      <c r="P594" s="2">
        <f t="shared" si="44"/>
        <v>121.512</v>
      </c>
    </row>
    <row r="595" spans="13:16" x14ac:dyDescent="0.3">
      <c r="M595" s="1">
        <f t="shared" si="43"/>
        <v>251471</v>
      </c>
      <c r="N595" s="6">
        <f t="shared" si="45"/>
        <v>2588.5</v>
      </c>
      <c r="P595" s="2">
        <f t="shared" si="44"/>
        <v>121.511</v>
      </c>
    </row>
    <row r="596" spans="13:16" x14ac:dyDescent="0.3">
      <c r="M596" s="1">
        <f t="shared" si="43"/>
        <v>251836</v>
      </c>
      <c r="N596" s="6">
        <f t="shared" si="45"/>
        <v>2589.5</v>
      </c>
      <c r="P596" s="2">
        <f t="shared" si="44"/>
        <v>121.511</v>
      </c>
    </row>
    <row r="597" spans="13:16" x14ac:dyDescent="0.3">
      <c r="M597" s="1">
        <f t="shared" si="43"/>
        <v>252201</v>
      </c>
      <c r="N597" s="6">
        <f t="shared" si="45"/>
        <v>2590.5</v>
      </c>
      <c r="P597" s="2">
        <f t="shared" si="44"/>
        <v>121.51</v>
      </c>
    </row>
    <row r="598" spans="13:16" x14ac:dyDescent="0.3">
      <c r="M598" s="1">
        <f t="shared" si="43"/>
        <v>252566</v>
      </c>
      <c r="N598" s="6">
        <f t="shared" si="45"/>
        <v>2591.5</v>
      </c>
      <c r="P598" s="2">
        <f t="shared" si="44"/>
        <v>121.51</v>
      </c>
    </row>
    <row r="599" spans="13:16" x14ac:dyDescent="0.3">
      <c r="M599" s="1">
        <f t="shared" si="43"/>
        <v>252932</v>
      </c>
      <c r="N599" s="6">
        <f t="shared" si="45"/>
        <v>2592.5</v>
      </c>
      <c r="P599" s="2">
        <f t="shared" si="44"/>
        <v>121.509</v>
      </c>
    </row>
    <row r="600" spans="13:16" x14ac:dyDescent="0.3">
      <c r="M600" s="1">
        <f t="shared" si="43"/>
        <v>253297</v>
      </c>
      <c r="N600" s="6">
        <f t="shared" si="45"/>
        <v>2593.5</v>
      </c>
      <c r="P600" s="2">
        <f t="shared" si="44"/>
        <v>121.509</v>
      </c>
    </row>
    <row r="601" spans="13:16" x14ac:dyDescent="0.3">
      <c r="M601" s="1">
        <f t="shared" si="43"/>
        <v>253662</v>
      </c>
      <c r="N601" s="6">
        <f t="shared" si="45"/>
        <v>2594.5</v>
      </c>
      <c r="P601" s="2">
        <f t="shared" si="44"/>
        <v>121.508</v>
      </c>
    </row>
    <row r="602" spans="13:16" x14ac:dyDescent="0.3">
      <c r="M602" s="1">
        <f t="shared" si="43"/>
        <v>254027</v>
      </c>
      <c r="N602" s="6">
        <f t="shared" si="45"/>
        <v>2595.5</v>
      </c>
      <c r="P602" s="2">
        <f t="shared" si="44"/>
        <v>121.508</v>
      </c>
    </row>
    <row r="603" spans="13:16" x14ac:dyDescent="0.3">
      <c r="M603" s="1">
        <f t="shared" ref="M603:M666" si="46">EOMONTH(M602,11)+1</f>
        <v>254393</v>
      </c>
      <c r="N603" s="6">
        <f t="shared" si="45"/>
        <v>2596.5</v>
      </c>
      <c r="P603" s="2">
        <f t="shared" si="44"/>
        <v>121.50700000000001</v>
      </c>
    </row>
    <row r="604" spans="13:16" x14ac:dyDescent="0.3">
      <c r="M604" s="1">
        <f t="shared" si="46"/>
        <v>254758</v>
      </c>
      <c r="N604" s="6">
        <f t="shared" si="45"/>
        <v>2597.5</v>
      </c>
      <c r="P604" s="2">
        <f t="shared" si="44"/>
        <v>121.50700000000001</v>
      </c>
    </row>
    <row r="605" spans="13:16" x14ac:dyDescent="0.3">
      <c r="M605" s="1">
        <f t="shared" si="46"/>
        <v>255123</v>
      </c>
      <c r="N605" s="6">
        <f t="shared" si="45"/>
        <v>2598.5</v>
      </c>
      <c r="P605" s="2">
        <f t="shared" si="44"/>
        <v>121.50700000000001</v>
      </c>
    </row>
    <row r="606" spans="13:16" x14ac:dyDescent="0.3">
      <c r="M606" s="1">
        <f t="shared" si="46"/>
        <v>255488</v>
      </c>
      <c r="N606" s="6">
        <f t="shared" si="45"/>
        <v>2599.5</v>
      </c>
      <c r="P606" s="2">
        <f t="shared" si="44"/>
        <v>121.506</v>
      </c>
    </row>
    <row r="607" spans="13:16" x14ac:dyDescent="0.3">
      <c r="M607" s="1">
        <f t="shared" si="46"/>
        <v>255853</v>
      </c>
      <c r="N607" s="6">
        <f t="shared" si="45"/>
        <v>2600.5</v>
      </c>
      <c r="P607" s="2">
        <f t="shared" si="44"/>
        <v>121.506</v>
      </c>
    </row>
    <row r="608" spans="13:16" x14ac:dyDescent="0.3">
      <c r="M608" s="1">
        <f t="shared" si="46"/>
        <v>256218</v>
      </c>
      <c r="N608" s="6">
        <f t="shared" si="45"/>
        <v>2601.5</v>
      </c>
      <c r="P608" s="2">
        <f t="shared" si="44"/>
        <v>121.505</v>
      </c>
    </row>
    <row r="609" spans="13:16" x14ac:dyDescent="0.3">
      <c r="M609" s="1">
        <f t="shared" si="46"/>
        <v>256583</v>
      </c>
      <c r="N609" s="6">
        <f t="shared" si="45"/>
        <v>2602.5</v>
      </c>
      <c r="P609" s="2">
        <f t="shared" si="44"/>
        <v>121.505</v>
      </c>
    </row>
    <row r="610" spans="13:16" x14ac:dyDescent="0.3">
      <c r="M610" s="1">
        <f t="shared" si="46"/>
        <v>256948</v>
      </c>
      <c r="N610" s="6">
        <f t="shared" si="45"/>
        <v>2603.5</v>
      </c>
      <c r="P610" s="2">
        <f t="shared" ref="P610:P673" si="47">ROUND($T$11+EXP(-$T$12*(N610-$N$10))*($T$10-$T$11),3)</f>
        <v>121.504</v>
      </c>
    </row>
    <row r="611" spans="13:16" x14ac:dyDescent="0.3">
      <c r="M611" s="1">
        <f t="shared" si="46"/>
        <v>257314</v>
      </c>
      <c r="N611" s="6">
        <f t="shared" si="45"/>
        <v>2604.5</v>
      </c>
      <c r="P611" s="2">
        <f t="shared" si="47"/>
        <v>121.504</v>
      </c>
    </row>
    <row r="612" spans="13:16" x14ac:dyDescent="0.3">
      <c r="M612" s="1">
        <f t="shared" si="46"/>
        <v>257679</v>
      </c>
      <c r="N612" s="6">
        <f t="shared" si="45"/>
        <v>2605.5</v>
      </c>
      <c r="P612" s="2">
        <f t="shared" si="47"/>
        <v>121.504</v>
      </c>
    </row>
    <row r="613" spans="13:16" x14ac:dyDescent="0.3">
      <c r="M613" s="1">
        <f t="shared" si="46"/>
        <v>258044</v>
      </c>
      <c r="N613" s="6">
        <f t="shared" si="45"/>
        <v>2606.5</v>
      </c>
      <c r="P613" s="2">
        <f t="shared" si="47"/>
        <v>121.503</v>
      </c>
    </row>
    <row r="614" spans="13:16" x14ac:dyDescent="0.3">
      <c r="M614" s="1">
        <f t="shared" si="46"/>
        <v>258409</v>
      </c>
      <c r="N614" s="6">
        <f t="shared" si="45"/>
        <v>2607.5</v>
      </c>
      <c r="P614" s="2">
        <f t="shared" si="47"/>
        <v>121.503</v>
      </c>
    </row>
    <row r="615" spans="13:16" x14ac:dyDescent="0.3">
      <c r="M615" s="1">
        <f t="shared" si="46"/>
        <v>258775</v>
      </c>
      <c r="N615" s="6">
        <f t="shared" si="45"/>
        <v>2608.5</v>
      </c>
      <c r="P615" s="2">
        <f t="shared" si="47"/>
        <v>121.502</v>
      </c>
    </row>
    <row r="616" spans="13:16" x14ac:dyDescent="0.3">
      <c r="M616" s="1">
        <f t="shared" si="46"/>
        <v>259140</v>
      </c>
      <c r="N616" s="6">
        <f t="shared" si="45"/>
        <v>2609.5</v>
      </c>
      <c r="P616" s="2">
        <f t="shared" si="47"/>
        <v>121.502</v>
      </c>
    </row>
    <row r="617" spans="13:16" x14ac:dyDescent="0.3">
      <c r="M617" s="1">
        <f t="shared" si="46"/>
        <v>259505</v>
      </c>
      <c r="N617" s="6">
        <f t="shared" si="45"/>
        <v>2610.5</v>
      </c>
      <c r="P617" s="2">
        <f t="shared" si="47"/>
        <v>121.502</v>
      </c>
    </row>
    <row r="618" spans="13:16" x14ac:dyDescent="0.3">
      <c r="M618" s="1">
        <f t="shared" si="46"/>
        <v>259870</v>
      </c>
      <c r="N618" s="6">
        <f t="shared" si="45"/>
        <v>2611.5</v>
      </c>
      <c r="P618" s="2">
        <f t="shared" si="47"/>
        <v>121.501</v>
      </c>
    </row>
    <row r="619" spans="13:16" x14ac:dyDescent="0.3">
      <c r="M619" s="1">
        <f t="shared" si="46"/>
        <v>260236</v>
      </c>
      <c r="N619" s="6">
        <f t="shared" si="45"/>
        <v>2612.5</v>
      </c>
      <c r="P619" s="2">
        <f t="shared" si="47"/>
        <v>121.501</v>
      </c>
    </row>
    <row r="620" spans="13:16" x14ac:dyDescent="0.3">
      <c r="M620" s="1">
        <f t="shared" si="46"/>
        <v>260601</v>
      </c>
      <c r="N620" s="6">
        <f t="shared" si="45"/>
        <v>2613.5</v>
      </c>
      <c r="P620" s="2">
        <f t="shared" si="47"/>
        <v>121.5</v>
      </c>
    </row>
    <row r="621" spans="13:16" x14ac:dyDescent="0.3">
      <c r="M621" s="1">
        <f t="shared" si="46"/>
        <v>260966</v>
      </c>
      <c r="N621" s="6">
        <f t="shared" si="45"/>
        <v>2614.5</v>
      </c>
      <c r="P621" s="2">
        <f t="shared" si="47"/>
        <v>121.5</v>
      </c>
    </row>
    <row r="622" spans="13:16" x14ac:dyDescent="0.3">
      <c r="M622" s="1">
        <f t="shared" si="46"/>
        <v>261331</v>
      </c>
      <c r="N622" s="6">
        <f t="shared" si="45"/>
        <v>2615.5</v>
      </c>
      <c r="P622" s="2">
        <f t="shared" si="47"/>
        <v>121.5</v>
      </c>
    </row>
    <row r="623" spans="13:16" x14ac:dyDescent="0.3">
      <c r="M623" s="1">
        <f t="shared" si="46"/>
        <v>261697</v>
      </c>
      <c r="N623" s="6">
        <f t="shared" si="45"/>
        <v>2616.5</v>
      </c>
      <c r="P623" s="2">
        <f t="shared" si="47"/>
        <v>121.499</v>
      </c>
    </row>
    <row r="624" spans="13:16" x14ac:dyDescent="0.3">
      <c r="M624" s="1">
        <f t="shared" si="46"/>
        <v>262062</v>
      </c>
      <c r="N624" s="6">
        <f t="shared" si="45"/>
        <v>2617.5</v>
      </c>
      <c r="P624" s="2">
        <f t="shared" si="47"/>
        <v>121.499</v>
      </c>
    </row>
    <row r="625" spans="13:16" x14ac:dyDescent="0.3">
      <c r="M625" s="1">
        <f t="shared" si="46"/>
        <v>262427</v>
      </c>
      <c r="N625" s="6">
        <f t="shared" si="45"/>
        <v>2618.5</v>
      </c>
      <c r="P625" s="2">
        <f t="shared" si="47"/>
        <v>121.498</v>
      </c>
    </row>
    <row r="626" spans="13:16" x14ac:dyDescent="0.3">
      <c r="M626" s="1">
        <f t="shared" si="46"/>
        <v>262792</v>
      </c>
      <c r="N626" s="6">
        <f t="shared" si="45"/>
        <v>2619.5</v>
      </c>
      <c r="P626" s="2">
        <f t="shared" si="47"/>
        <v>121.498</v>
      </c>
    </row>
    <row r="627" spans="13:16" x14ac:dyDescent="0.3">
      <c r="M627" s="1">
        <f t="shared" si="46"/>
        <v>263158</v>
      </c>
      <c r="N627" s="6">
        <f t="shared" si="45"/>
        <v>2620.5</v>
      </c>
      <c r="P627" s="2">
        <f t="shared" si="47"/>
        <v>121.498</v>
      </c>
    </row>
    <row r="628" spans="13:16" x14ac:dyDescent="0.3">
      <c r="M628" s="1">
        <f t="shared" si="46"/>
        <v>263523</v>
      </c>
      <c r="N628" s="6">
        <f t="shared" si="45"/>
        <v>2621.5</v>
      </c>
      <c r="P628" s="2">
        <f t="shared" si="47"/>
        <v>121.497</v>
      </c>
    </row>
    <row r="629" spans="13:16" x14ac:dyDescent="0.3">
      <c r="M629" s="1">
        <f t="shared" si="46"/>
        <v>263888</v>
      </c>
      <c r="N629" s="6">
        <f t="shared" si="45"/>
        <v>2622.5</v>
      </c>
      <c r="P629" s="2">
        <f t="shared" si="47"/>
        <v>121.497</v>
      </c>
    </row>
    <row r="630" spans="13:16" x14ac:dyDescent="0.3">
      <c r="M630" s="1">
        <f t="shared" si="46"/>
        <v>264253</v>
      </c>
      <c r="N630" s="6">
        <f t="shared" si="45"/>
        <v>2623.5</v>
      </c>
      <c r="P630" s="2">
        <f t="shared" si="47"/>
        <v>121.497</v>
      </c>
    </row>
    <row r="631" spans="13:16" x14ac:dyDescent="0.3">
      <c r="M631" s="1">
        <f t="shared" si="46"/>
        <v>264619</v>
      </c>
      <c r="N631" s="6">
        <f t="shared" si="45"/>
        <v>2624.5</v>
      </c>
      <c r="P631" s="2">
        <f t="shared" si="47"/>
        <v>121.496</v>
      </c>
    </row>
    <row r="632" spans="13:16" x14ac:dyDescent="0.3">
      <c r="M632" s="1">
        <f t="shared" si="46"/>
        <v>264984</v>
      </c>
      <c r="N632" s="6">
        <f t="shared" si="45"/>
        <v>2625.5</v>
      </c>
      <c r="P632" s="2">
        <f t="shared" si="47"/>
        <v>121.496</v>
      </c>
    </row>
    <row r="633" spans="13:16" x14ac:dyDescent="0.3">
      <c r="M633" s="1">
        <f t="shared" si="46"/>
        <v>265349</v>
      </c>
      <c r="N633" s="6">
        <f t="shared" si="45"/>
        <v>2626.5</v>
      </c>
      <c r="P633" s="2">
        <f t="shared" si="47"/>
        <v>121.496</v>
      </c>
    </row>
    <row r="634" spans="13:16" x14ac:dyDescent="0.3">
      <c r="M634" s="1">
        <f t="shared" si="46"/>
        <v>265714</v>
      </c>
      <c r="N634" s="6">
        <f t="shared" si="45"/>
        <v>2627.5</v>
      </c>
      <c r="P634" s="2">
        <f t="shared" si="47"/>
        <v>121.495</v>
      </c>
    </row>
    <row r="635" spans="13:16" x14ac:dyDescent="0.3">
      <c r="M635" s="1">
        <f t="shared" si="46"/>
        <v>266080</v>
      </c>
      <c r="N635" s="6">
        <f t="shared" si="45"/>
        <v>2628.5</v>
      </c>
      <c r="P635" s="2">
        <f t="shared" si="47"/>
        <v>121.495</v>
      </c>
    </row>
    <row r="636" spans="13:16" x14ac:dyDescent="0.3">
      <c r="M636" s="1">
        <f t="shared" si="46"/>
        <v>266445</v>
      </c>
      <c r="N636" s="6">
        <f t="shared" si="45"/>
        <v>2629.5</v>
      </c>
      <c r="P636" s="2">
        <f t="shared" si="47"/>
        <v>121.495</v>
      </c>
    </row>
    <row r="637" spans="13:16" x14ac:dyDescent="0.3">
      <c r="M637" s="1">
        <f t="shared" si="46"/>
        <v>266810</v>
      </c>
      <c r="N637" s="6">
        <f t="shared" si="45"/>
        <v>2630.5</v>
      </c>
      <c r="P637" s="2">
        <f t="shared" si="47"/>
        <v>121.494</v>
      </c>
    </row>
    <row r="638" spans="13:16" x14ac:dyDescent="0.3">
      <c r="M638" s="1">
        <f t="shared" si="46"/>
        <v>267175</v>
      </c>
      <c r="N638" s="6">
        <f t="shared" si="45"/>
        <v>2631.5</v>
      </c>
      <c r="P638" s="2">
        <f t="shared" si="47"/>
        <v>121.494</v>
      </c>
    </row>
    <row r="639" spans="13:16" x14ac:dyDescent="0.3">
      <c r="M639" s="1">
        <f t="shared" si="46"/>
        <v>267541</v>
      </c>
      <c r="N639" s="6">
        <f t="shared" si="45"/>
        <v>2632.5</v>
      </c>
      <c r="P639" s="2">
        <f t="shared" si="47"/>
        <v>121.494</v>
      </c>
    </row>
    <row r="640" spans="13:16" x14ac:dyDescent="0.3">
      <c r="M640" s="1">
        <f t="shared" si="46"/>
        <v>267906</v>
      </c>
      <c r="N640" s="6">
        <f t="shared" si="45"/>
        <v>2633.5</v>
      </c>
      <c r="P640" s="2">
        <f t="shared" si="47"/>
        <v>121.49299999999999</v>
      </c>
    </row>
    <row r="641" spans="13:16" x14ac:dyDescent="0.3">
      <c r="M641" s="1">
        <f t="shared" si="46"/>
        <v>268271</v>
      </c>
      <c r="N641" s="6">
        <f t="shared" si="45"/>
        <v>2634.5</v>
      </c>
      <c r="P641" s="2">
        <f t="shared" si="47"/>
        <v>121.49299999999999</v>
      </c>
    </row>
    <row r="642" spans="13:16" x14ac:dyDescent="0.3">
      <c r="M642" s="1">
        <f t="shared" si="46"/>
        <v>268636</v>
      </c>
      <c r="N642" s="6">
        <f t="shared" si="45"/>
        <v>2635.5</v>
      </c>
      <c r="P642" s="2">
        <f t="shared" si="47"/>
        <v>121.49299999999999</v>
      </c>
    </row>
    <row r="643" spans="13:16" x14ac:dyDescent="0.3">
      <c r="M643" s="1">
        <f t="shared" si="46"/>
        <v>269002</v>
      </c>
      <c r="N643" s="6">
        <f t="shared" si="45"/>
        <v>2636.5</v>
      </c>
      <c r="P643" s="2">
        <f t="shared" si="47"/>
        <v>121.492</v>
      </c>
    </row>
    <row r="644" spans="13:16" x14ac:dyDescent="0.3">
      <c r="M644" s="1">
        <f t="shared" si="46"/>
        <v>269367</v>
      </c>
      <c r="N644" s="6">
        <f t="shared" si="45"/>
        <v>2637.5</v>
      </c>
      <c r="P644" s="2">
        <f t="shared" si="47"/>
        <v>121.492</v>
      </c>
    </row>
    <row r="645" spans="13:16" x14ac:dyDescent="0.3">
      <c r="M645" s="1">
        <f t="shared" si="46"/>
        <v>269732</v>
      </c>
      <c r="N645" s="6">
        <f t="shared" si="45"/>
        <v>2638.5</v>
      </c>
      <c r="P645" s="2">
        <f t="shared" si="47"/>
        <v>121.492</v>
      </c>
    </row>
    <row r="646" spans="13:16" x14ac:dyDescent="0.3">
      <c r="M646" s="1">
        <f t="shared" si="46"/>
        <v>270097</v>
      </c>
      <c r="N646" s="6">
        <f t="shared" si="45"/>
        <v>2639.5</v>
      </c>
      <c r="P646" s="2">
        <f t="shared" si="47"/>
        <v>121.491</v>
      </c>
    </row>
    <row r="647" spans="13:16" x14ac:dyDescent="0.3">
      <c r="M647" s="1">
        <f t="shared" si="46"/>
        <v>270463</v>
      </c>
      <c r="N647" s="6">
        <f t="shared" si="45"/>
        <v>2640.5</v>
      </c>
      <c r="P647" s="2">
        <f t="shared" si="47"/>
        <v>121.491</v>
      </c>
    </row>
    <row r="648" spans="13:16" x14ac:dyDescent="0.3">
      <c r="M648" s="1">
        <f t="shared" si="46"/>
        <v>270828</v>
      </c>
      <c r="N648" s="6">
        <f t="shared" si="45"/>
        <v>2641.5</v>
      </c>
      <c r="P648" s="2">
        <f t="shared" si="47"/>
        <v>121.491</v>
      </c>
    </row>
    <row r="649" spans="13:16" x14ac:dyDescent="0.3">
      <c r="M649" s="1">
        <f t="shared" si="46"/>
        <v>271193</v>
      </c>
      <c r="N649" s="6">
        <f t="shared" si="45"/>
        <v>2642.5</v>
      </c>
      <c r="P649" s="2">
        <f t="shared" si="47"/>
        <v>121.49</v>
      </c>
    </row>
    <row r="650" spans="13:16" x14ac:dyDescent="0.3">
      <c r="M650" s="1">
        <f t="shared" si="46"/>
        <v>271558</v>
      </c>
      <c r="N650" s="6">
        <f t="shared" si="45"/>
        <v>2643.5</v>
      </c>
      <c r="P650" s="2">
        <f t="shared" si="47"/>
        <v>121.49</v>
      </c>
    </row>
    <row r="651" spans="13:16" x14ac:dyDescent="0.3">
      <c r="M651" s="1">
        <f t="shared" si="46"/>
        <v>271924</v>
      </c>
      <c r="N651" s="6">
        <f t="shared" ref="N651:N714" si="48">YEAR(M651)+0.5</f>
        <v>2644.5</v>
      </c>
      <c r="P651" s="2">
        <f t="shared" si="47"/>
        <v>121.49</v>
      </c>
    </row>
    <row r="652" spans="13:16" x14ac:dyDescent="0.3">
      <c r="M652" s="1">
        <f t="shared" si="46"/>
        <v>272289</v>
      </c>
      <c r="N652" s="6">
        <f t="shared" si="48"/>
        <v>2645.5</v>
      </c>
      <c r="P652" s="2">
        <f t="shared" si="47"/>
        <v>121.489</v>
      </c>
    </row>
    <row r="653" spans="13:16" x14ac:dyDescent="0.3">
      <c r="M653" s="1">
        <f t="shared" si="46"/>
        <v>272654</v>
      </c>
      <c r="N653" s="6">
        <f t="shared" si="48"/>
        <v>2646.5</v>
      </c>
      <c r="P653" s="2">
        <f t="shared" si="47"/>
        <v>121.489</v>
      </c>
    </row>
    <row r="654" spans="13:16" x14ac:dyDescent="0.3">
      <c r="M654" s="1">
        <f t="shared" si="46"/>
        <v>273019</v>
      </c>
      <c r="N654" s="6">
        <f t="shared" si="48"/>
        <v>2647.5</v>
      </c>
      <c r="P654" s="2">
        <f t="shared" si="47"/>
        <v>121.489</v>
      </c>
    </row>
    <row r="655" spans="13:16" x14ac:dyDescent="0.3">
      <c r="M655" s="1">
        <f t="shared" si="46"/>
        <v>273385</v>
      </c>
      <c r="N655" s="6">
        <f t="shared" si="48"/>
        <v>2648.5</v>
      </c>
      <c r="P655" s="2">
        <f t="shared" si="47"/>
        <v>121.488</v>
      </c>
    </row>
    <row r="656" spans="13:16" x14ac:dyDescent="0.3">
      <c r="M656" s="1">
        <f t="shared" si="46"/>
        <v>273750</v>
      </c>
      <c r="N656" s="6">
        <f t="shared" si="48"/>
        <v>2649.5</v>
      </c>
      <c r="P656" s="2">
        <f t="shared" si="47"/>
        <v>121.488</v>
      </c>
    </row>
    <row r="657" spans="13:16" x14ac:dyDescent="0.3">
      <c r="M657" s="1">
        <f t="shared" si="46"/>
        <v>274115</v>
      </c>
      <c r="N657" s="6">
        <f t="shared" si="48"/>
        <v>2650.5</v>
      </c>
      <c r="P657" s="2">
        <f t="shared" si="47"/>
        <v>121.488</v>
      </c>
    </row>
    <row r="658" spans="13:16" x14ac:dyDescent="0.3">
      <c r="M658" s="1">
        <f t="shared" si="46"/>
        <v>274480</v>
      </c>
      <c r="N658" s="6">
        <f t="shared" si="48"/>
        <v>2651.5</v>
      </c>
      <c r="P658" s="2">
        <f t="shared" si="47"/>
        <v>121.488</v>
      </c>
    </row>
    <row r="659" spans="13:16" x14ac:dyDescent="0.3">
      <c r="M659" s="1">
        <f t="shared" si="46"/>
        <v>274846</v>
      </c>
      <c r="N659" s="6">
        <f t="shared" si="48"/>
        <v>2652.5</v>
      </c>
      <c r="P659" s="2">
        <f t="shared" si="47"/>
        <v>121.48699999999999</v>
      </c>
    </row>
    <row r="660" spans="13:16" x14ac:dyDescent="0.3">
      <c r="M660" s="1">
        <f t="shared" si="46"/>
        <v>275211</v>
      </c>
      <c r="N660" s="6">
        <f t="shared" si="48"/>
        <v>2653.5</v>
      </c>
      <c r="P660" s="2">
        <f t="shared" si="47"/>
        <v>121.48699999999999</v>
      </c>
    </row>
    <row r="661" spans="13:16" x14ac:dyDescent="0.3">
      <c r="M661" s="1">
        <f t="shared" si="46"/>
        <v>275576</v>
      </c>
      <c r="N661" s="6">
        <f t="shared" si="48"/>
        <v>2654.5</v>
      </c>
      <c r="P661" s="2">
        <f t="shared" si="47"/>
        <v>121.48699999999999</v>
      </c>
    </row>
    <row r="662" spans="13:16" x14ac:dyDescent="0.3">
      <c r="M662" s="1">
        <f t="shared" si="46"/>
        <v>275941</v>
      </c>
      <c r="N662" s="6">
        <f t="shared" si="48"/>
        <v>2655.5</v>
      </c>
      <c r="P662" s="2">
        <f t="shared" si="47"/>
        <v>121.486</v>
      </c>
    </row>
    <row r="663" spans="13:16" x14ac:dyDescent="0.3">
      <c r="M663" s="1">
        <f t="shared" si="46"/>
        <v>276307</v>
      </c>
      <c r="N663" s="6">
        <f t="shared" si="48"/>
        <v>2656.5</v>
      </c>
      <c r="P663" s="2">
        <f t="shared" si="47"/>
        <v>121.486</v>
      </c>
    </row>
    <row r="664" spans="13:16" x14ac:dyDescent="0.3">
      <c r="M664" s="1">
        <f t="shared" si="46"/>
        <v>276672</v>
      </c>
      <c r="N664" s="6">
        <f t="shared" si="48"/>
        <v>2657.5</v>
      </c>
      <c r="P664" s="2">
        <f t="shared" si="47"/>
        <v>121.486</v>
      </c>
    </row>
    <row r="665" spans="13:16" x14ac:dyDescent="0.3">
      <c r="M665" s="1">
        <f t="shared" si="46"/>
        <v>277037</v>
      </c>
      <c r="N665" s="6">
        <f t="shared" si="48"/>
        <v>2658.5</v>
      </c>
      <c r="P665" s="2">
        <f t="shared" si="47"/>
        <v>121.486</v>
      </c>
    </row>
    <row r="666" spans="13:16" x14ac:dyDescent="0.3">
      <c r="M666" s="1">
        <f t="shared" si="46"/>
        <v>277402</v>
      </c>
      <c r="N666" s="6">
        <f t="shared" si="48"/>
        <v>2659.5</v>
      </c>
      <c r="P666" s="2">
        <f t="shared" si="47"/>
        <v>121.485</v>
      </c>
    </row>
    <row r="667" spans="13:16" x14ac:dyDescent="0.3">
      <c r="M667" s="1">
        <f t="shared" ref="M667:M730" si="49">EOMONTH(M666,11)+1</f>
        <v>277768</v>
      </c>
      <c r="N667" s="6">
        <f t="shared" si="48"/>
        <v>2660.5</v>
      </c>
      <c r="P667" s="2">
        <f t="shared" si="47"/>
        <v>121.485</v>
      </c>
    </row>
    <row r="668" spans="13:16" x14ac:dyDescent="0.3">
      <c r="M668" s="1">
        <f t="shared" si="49"/>
        <v>278133</v>
      </c>
      <c r="N668" s="6">
        <f t="shared" si="48"/>
        <v>2661.5</v>
      </c>
      <c r="P668" s="2">
        <f t="shared" si="47"/>
        <v>121.485</v>
      </c>
    </row>
    <row r="669" spans="13:16" x14ac:dyDescent="0.3">
      <c r="M669" s="1">
        <f t="shared" si="49"/>
        <v>278498</v>
      </c>
      <c r="N669" s="6">
        <f t="shared" si="48"/>
        <v>2662.5</v>
      </c>
      <c r="P669" s="2">
        <f t="shared" si="47"/>
        <v>121.485</v>
      </c>
    </row>
    <row r="670" spans="13:16" x14ac:dyDescent="0.3">
      <c r="M670" s="1">
        <f t="shared" si="49"/>
        <v>278863</v>
      </c>
      <c r="N670" s="6">
        <f t="shared" si="48"/>
        <v>2663.5</v>
      </c>
      <c r="P670" s="2">
        <f t="shared" si="47"/>
        <v>121.48399999999999</v>
      </c>
    </row>
    <row r="671" spans="13:16" x14ac:dyDescent="0.3">
      <c r="M671" s="1">
        <f t="shared" si="49"/>
        <v>279229</v>
      </c>
      <c r="N671" s="6">
        <f t="shared" si="48"/>
        <v>2664.5</v>
      </c>
      <c r="P671" s="2">
        <f t="shared" si="47"/>
        <v>121.48399999999999</v>
      </c>
    </row>
    <row r="672" spans="13:16" x14ac:dyDescent="0.3">
      <c r="M672" s="1">
        <f t="shared" si="49"/>
        <v>279594</v>
      </c>
      <c r="N672" s="6">
        <f t="shared" si="48"/>
        <v>2665.5</v>
      </c>
      <c r="P672" s="2">
        <f t="shared" si="47"/>
        <v>121.48399999999999</v>
      </c>
    </row>
    <row r="673" spans="13:16" x14ac:dyDescent="0.3">
      <c r="M673" s="1">
        <f t="shared" si="49"/>
        <v>279959</v>
      </c>
      <c r="N673" s="6">
        <f t="shared" si="48"/>
        <v>2666.5</v>
      </c>
      <c r="P673" s="2">
        <f t="shared" si="47"/>
        <v>121.48399999999999</v>
      </c>
    </row>
    <row r="674" spans="13:16" x14ac:dyDescent="0.3">
      <c r="M674" s="1">
        <f t="shared" si="49"/>
        <v>280324</v>
      </c>
      <c r="N674" s="6">
        <f t="shared" si="48"/>
        <v>2667.5</v>
      </c>
      <c r="P674" s="2">
        <f t="shared" ref="P674:P737" si="50">ROUND($T$11+EXP(-$T$12*(N674-$N$10))*($T$10-$T$11),3)</f>
        <v>121.483</v>
      </c>
    </row>
    <row r="675" spans="13:16" x14ac:dyDescent="0.3">
      <c r="M675" s="1">
        <f t="shared" si="49"/>
        <v>280690</v>
      </c>
      <c r="N675" s="6">
        <f t="shared" si="48"/>
        <v>2668.5</v>
      </c>
      <c r="P675" s="2">
        <f t="shared" si="50"/>
        <v>121.483</v>
      </c>
    </row>
    <row r="676" spans="13:16" x14ac:dyDescent="0.3">
      <c r="M676" s="1">
        <f t="shared" si="49"/>
        <v>281055</v>
      </c>
      <c r="N676" s="6">
        <f t="shared" si="48"/>
        <v>2669.5</v>
      </c>
      <c r="P676" s="2">
        <f t="shared" si="50"/>
        <v>121.483</v>
      </c>
    </row>
    <row r="677" spans="13:16" x14ac:dyDescent="0.3">
      <c r="M677" s="1">
        <f t="shared" si="49"/>
        <v>281420</v>
      </c>
      <c r="N677" s="6">
        <f t="shared" si="48"/>
        <v>2670.5</v>
      </c>
      <c r="P677" s="2">
        <f t="shared" si="50"/>
        <v>121.482</v>
      </c>
    </row>
    <row r="678" spans="13:16" x14ac:dyDescent="0.3">
      <c r="M678" s="1">
        <f t="shared" si="49"/>
        <v>281785</v>
      </c>
      <c r="N678" s="6">
        <f t="shared" si="48"/>
        <v>2671.5</v>
      </c>
      <c r="P678" s="2">
        <f t="shared" si="50"/>
        <v>121.482</v>
      </c>
    </row>
    <row r="679" spans="13:16" x14ac:dyDescent="0.3">
      <c r="M679" s="1">
        <f t="shared" si="49"/>
        <v>282151</v>
      </c>
      <c r="N679" s="6">
        <f t="shared" si="48"/>
        <v>2672.5</v>
      </c>
      <c r="P679" s="2">
        <f t="shared" si="50"/>
        <v>121.482</v>
      </c>
    </row>
    <row r="680" spans="13:16" x14ac:dyDescent="0.3">
      <c r="M680" s="1">
        <f t="shared" si="49"/>
        <v>282516</v>
      </c>
      <c r="N680" s="6">
        <f t="shared" si="48"/>
        <v>2673.5</v>
      </c>
      <c r="P680" s="2">
        <f t="shared" si="50"/>
        <v>121.482</v>
      </c>
    </row>
    <row r="681" spans="13:16" x14ac:dyDescent="0.3">
      <c r="M681" s="1">
        <f t="shared" si="49"/>
        <v>282881</v>
      </c>
      <c r="N681" s="6">
        <f t="shared" si="48"/>
        <v>2674.5</v>
      </c>
      <c r="P681" s="2">
        <f t="shared" si="50"/>
        <v>121.482</v>
      </c>
    </row>
    <row r="682" spans="13:16" x14ac:dyDescent="0.3">
      <c r="M682" s="1">
        <f t="shared" si="49"/>
        <v>283246</v>
      </c>
      <c r="N682" s="6">
        <f t="shared" si="48"/>
        <v>2675.5</v>
      </c>
      <c r="P682" s="2">
        <f t="shared" si="50"/>
        <v>121.48099999999999</v>
      </c>
    </row>
    <row r="683" spans="13:16" x14ac:dyDescent="0.3">
      <c r="M683" s="1">
        <f t="shared" si="49"/>
        <v>283612</v>
      </c>
      <c r="N683" s="6">
        <f t="shared" si="48"/>
        <v>2676.5</v>
      </c>
      <c r="P683" s="2">
        <f t="shared" si="50"/>
        <v>121.48099999999999</v>
      </c>
    </row>
    <row r="684" spans="13:16" x14ac:dyDescent="0.3">
      <c r="M684" s="1">
        <f t="shared" si="49"/>
        <v>283977</v>
      </c>
      <c r="N684" s="6">
        <f t="shared" si="48"/>
        <v>2677.5</v>
      </c>
      <c r="P684" s="2">
        <f t="shared" si="50"/>
        <v>121.48099999999999</v>
      </c>
    </row>
    <row r="685" spans="13:16" x14ac:dyDescent="0.3">
      <c r="M685" s="1">
        <f t="shared" si="49"/>
        <v>284342</v>
      </c>
      <c r="N685" s="6">
        <f t="shared" si="48"/>
        <v>2678.5</v>
      </c>
      <c r="P685" s="2">
        <f t="shared" si="50"/>
        <v>121.48099999999999</v>
      </c>
    </row>
    <row r="686" spans="13:16" x14ac:dyDescent="0.3">
      <c r="M686" s="1">
        <f t="shared" si="49"/>
        <v>284707</v>
      </c>
      <c r="N686" s="6">
        <f t="shared" si="48"/>
        <v>2679.5</v>
      </c>
      <c r="P686" s="2">
        <f t="shared" si="50"/>
        <v>121.48</v>
      </c>
    </row>
    <row r="687" spans="13:16" x14ac:dyDescent="0.3">
      <c r="M687" s="1">
        <f t="shared" si="49"/>
        <v>285073</v>
      </c>
      <c r="N687" s="6">
        <f t="shared" si="48"/>
        <v>2680.5</v>
      </c>
      <c r="P687" s="2">
        <f t="shared" si="50"/>
        <v>121.48</v>
      </c>
    </row>
    <row r="688" spans="13:16" x14ac:dyDescent="0.3">
      <c r="M688" s="1">
        <f t="shared" si="49"/>
        <v>285438</v>
      </c>
      <c r="N688" s="6">
        <f t="shared" si="48"/>
        <v>2681.5</v>
      </c>
      <c r="P688" s="2">
        <f t="shared" si="50"/>
        <v>121.48</v>
      </c>
    </row>
    <row r="689" spans="13:16" x14ac:dyDescent="0.3">
      <c r="M689" s="1">
        <f t="shared" si="49"/>
        <v>285803</v>
      </c>
      <c r="N689" s="6">
        <f t="shared" si="48"/>
        <v>2682.5</v>
      </c>
      <c r="P689" s="2">
        <f t="shared" si="50"/>
        <v>121.48</v>
      </c>
    </row>
    <row r="690" spans="13:16" x14ac:dyDescent="0.3">
      <c r="M690" s="1">
        <f t="shared" si="49"/>
        <v>286168</v>
      </c>
      <c r="N690" s="6">
        <f t="shared" si="48"/>
        <v>2683.5</v>
      </c>
      <c r="P690" s="2">
        <f t="shared" si="50"/>
        <v>121.479</v>
      </c>
    </row>
    <row r="691" spans="13:16" x14ac:dyDescent="0.3">
      <c r="M691" s="1">
        <f t="shared" si="49"/>
        <v>286534</v>
      </c>
      <c r="N691" s="6">
        <f t="shared" si="48"/>
        <v>2684.5</v>
      </c>
      <c r="P691" s="2">
        <f t="shared" si="50"/>
        <v>121.479</v>
      </c>
    </row>
    <row r="692" spans="13:16" x14ac:dyDescent="0.3">
      <c r="M692" s="1">
        <f t="shared" si="49"/>
        <v>286899</v>
      </c>
      <c r="N692" s="6">
        <f t="shared" si="48"/>
        <v>2685.5</v>
      </c>
      <c r="P692" s="2">
        <f t="shared" si="50"/>
        <v>121.479</v>
      </c>
    </row>
    <row r="693" spans="13:16" x14ac:dyDescent="0.3">
      <c r="M693" s="1">
        <f t="shared" si="49"/>
        <v>287264</v>
      </c>
      <c r="N693" s="6">
        <f t="shared" si="48"/>
        <v>2686.5</v>
      </c>
      <c r="P693" s="2">
        <f t="shared" si="50"/>
        <v>121.479</v>
      </c>
    </row>
    <row r="694" spans="13:16" x14ac:dyDescent="0.3">
      <c r="M694" s="1">
        <f t="shared" si="49"/>
        <v>287629</v>
      </c>
      <c r="N694" s="6">
        <f t="shared" si="48"/>
        <v>2687.5</v>
      </c>
      <c r="P694" s="2">
        <f t="shared" si="50"/>
        <v>121.479</v>
      </c>
    </row>
    <row r="695" spans="13:16" x14ac:dyDescent="0.3">
      <c r="M695" s="1">
        <f t="shared" si="49"/>
        <v>287995</v>
      </c>
      <c r="N695" s="6">
        <f t="shared" si="48"/>
        <v>2688.5</v>
      </c>
      <c r="P695" s="2">
        <f t="shared" si="50"/>
        <v>121.47799999999999</v>
      </c>
    </row>
    <row r="696" spans="13:16" x14ac:dyDescent="0.3">
      <c r="M696" s="1">
        <f t="shared" si="49"/>
        <v>288360</v>
      </c>
      <c r="N696" s="6">
        <f t="shared" si="48"/>
        <v>2689.5</v>
      </c>
      <c r="P696" s="2">
        <f t="shared" si="50"/>
        <v>121.47799999999999</v>
      </c>
    </row>
    <row r="697" spans="13:16" x14ac:dyDescent="0.3">
      <c r="M697" s="1">
        <f t="shared" si="49"/>
        <v>288725</v>
      </c>
      <c r="N697" s="6">
        <f t="shared" si="48"/>
        <v>2690.5</v>
      </c>
      <c r="P697" s="2">
        <f t="shared" si="50"/>
        <v>121.47799999999999</v>
      </c>
    </row>
    <row r="698" spans="13:16" x14ac:dyDescent="0.3">
      <c r="M698" s="1">
        <f t="shared" si="49"/>
        <v>289090</v>
      </c>
      <c r="N698" s="6">
        <f t="shared" si="48"/>
        <v>2691.5</v>
      </c>
      <c r="P698" s="2">
        <f t="shared" si="50"/>
        <v>121.47799999999999</v>
      </c>
    </row>
    <row r="699" spans="13:16" x14ac:dyDescent="0.3">
      <c r="M699" s="1">
        <f t="shared" si="49"/>
        <v>289456</v>
      </c>
      <c r="N699" s="6">
        <f t="shared" si="48"/>
        <v>2692.5</v>
      </c>
      <c r="P699" s="2">
        <f t="shared" si="50"/>
        <v>121.477</v>
      </c>
    </row>
    <row r="700" spans="13:16" x14ac:dyDescent="0.3">
      <c r="M700" s="1">
        <f t="shared" si="49"/>
        <v>289821</v>
      </c>
      <c r="N700" s="6">
        <f t="shared" si="48"/>
        <v>2693.5</v>
      </c>
      <c r="P700" s="2">
        <f t="shared" si="50"/>
        <v>121.477</v>
      </c>
    </row>
    <row r="701" spans="13:16" x14ac:dyDescent="0.3">
      <c r="M701" s="1">
        <f t="shared" si="49"/>
        <v>290186</v>
      </c>
      <c r="N701" s="6">
        <f t="shared" si="48"/>
        <v>2694.5</v>
      </c>
      <c r="P701" s="2">
        <f t="shared" si="50"/>
        <v>121.477</v>
      </c>
    </row>
    <row r="702" spans="13:16" x14ac:dyDescent="0.3">
      <c r="M702" s="1">
        <f t="shared" si="49"/>
        <v>290551</v>
      </c>
      <c r="N702" s="6">
        <f t="shared" si="48"/>
        <v>2695.5</v>
      </c>
      <c r="P702" s="2">
        <f t="shared" si="50"/>
        <v>121.477</v>
      </c>
    </row>
    <row r="703" spans="13:16" x14ac:dyDescent="0.3">
      <c r="M703" s="1">
        <f t="shared" si="49"/>
        <v>290917</v>
      </c>
      <c r="N703" s="6">
        <f t="shared" si="48"/>
        <v>2696.5</v>
      </c>
      <c r="P703" s="2">
        <f t="shared" si="50"/>
        <v>121.477</v>
      </c>
    </row>
    <row r="704" spans="13:16" x14ac:dyDescent="0.3">
      <c r="M704" s="1">
        <f t="shared" si="49"/>
        <v>291282</v>
      </c>
      <c r="N704" s="6">
        <f t="shared" si="48"/>
        <v>2697.5</v>
      </c>
      <c r="P704" s="2">
        <f t="shared" si="50"/>
        <v>121.476</v>
      </c>
    </row>
    <row r="705" spans="13:16" x14ac:dyDescent="0.3">
      <c r="M705" s="1">
        <f t="shared" si="49"/>
        <v>291647</v>
      </c>
      <c r="N705" s="6">
        <f t="shared" si="48"/>
        <v>2698.5</v>
      </c>
      <c r="P705" s="2">
        <f t="shared" si="50"/>
        <v>121.476</v>
      </c>
    </row>
    <row r="706" spans="13:16" x14ac:dyDescent="0.3">
      <c r="M706" s="1">
        <f t="shared" si="49"/>
        <v>292012</v>
      </c>
      <c r="N706" s="6">
        <f t="shared" si="48"/>
        <v>2699.5</v>
      </c>
      <c r="P706" s="2">
        <f t="shared" si="50"/>
        <v>121.476</v>
      </c>
    </row>
    <row r="707" spans="13:16" x14ac:dyDescent="0.3">
      <c r="M707" s="1">
        <f t="shared" si="49"/>
        <v>292377</v>
      </c>
      <c r="N707" s="6">
        <f t="shared" si="48"/>
        <v>2700.5</v>
      </c>
      <c r="P707" s="2">
        <f t="shared" si="50"/>
        <v>121.476</v>
      </c>
    </row>
    <row r="708" spans="13:16" x14ac:dyDescent="0.3">
      <c r="M708" s="1">
        <f t="shared" si="49"/>
        <v>292742</v>
      </c>
      <c r="N708" s="6">
        <f t="shared" si="48"/>
        <v>2701.5</v>
      </c>
      <c r="P708" s="2">
        <f t="shared" si="50"/>
        <v>121.476</v>
      </c>
    </row>
    <row r="709" spans="13:16" x14ac:dyDescent="0.3">
      <c r="M709" s="1">
        <f t="shared" si="49"/>
        <v>293107</v>
      </c>
      <c r="N709" s="6">
        <f t="shared" si="48"/>
        <v>2702.5</v>
      </c>
      <c r="P709" s="2">
        <f t="shared" si="50"/>
        <v>121.47499999999999</v>
      </c>
    </row>
    <row r="710" spans="13:16" x14ac:dyDescent="0.3">
      <c r="M710" s="1">
        <f t="shared" si="49"/>
        <v>293472</v>
      </c>
      <c r="N710" s="6">
        <f t="shared" si="48"/>
        <v>2703.5</v>
      </c>
      <c r="P710" s="2">
        <f t="shared" si="50"/>
        <v>121.47499999999999</v>
      </c>
    </row>
    <row r="711" spans="13:16" x14ac:dyDescent="0.3">
      <c r="M711" s="1">
        <f t="shared" si="49"/>
        <v>293838</v>
      </c>
      <c r="N711" s="6">
        <f t="shared" si="48"/>
        <v>2704.5</v>
      </c>
      <c r="P711" s="2">
        <f t="shared" si="50"/>
        <v>121.47499999999999</v>
      </c>
    </row>
    <row r="712" spans="13:16" x14ac:dyDescent="0.3">
      <c r="M712" s="1">
        <f t="shared" si="49"/>
        <v>294203</v>
      </c>
      <c r="N712" s="6">
        <f t="shared" si="48"/>
        <v>2705.5</v>
      </c>
      <c r="P712" s="2">
        <f t="shared" si="50"/>
        <v>121.47499999999999</v>
      </c>
    </row>
    <row r="713" spans="13:16" x14ac:dyDescent="0.3">
      <c r="M713" s="1">
        <f t="shared" si="49"/>
        <v>294568</v>
      </c>
      <c r="N713" s="6">
        <f t="shared" si="48"/>
        <v>2706.5</v>
      </c>
      <c r="P713" s="2">
        <f t="shared" si="50"/>
        <v>121.47499999999999</v>
      </c>
    </row>
    <row r="714" spans="13:16" x14ac:dyDescent="0.3">
      <c r="M714" s="1">
        <f t="shared" si="49"/>
        <v>294933</v>
      </c>
      <c r="N714" s="6">
        <f t="shared" si="48"/>
        <v>2707.5</v>
      </c>
      <c r="P714" s="2">
        <f t="shared" si="50"/>
        <v>121.474</v>
      </c>
    </row>
    <row r="715" spans="13:16" x14ac:dyDescent="0.3">
      <c r="M715" s="1">
        <f t="shared" si="49"/>
        <v>295299</v>
      </c>
      <c r="N715" s="6">
        <f t="shared" ref="N715:N778" si="51">YEAR(M715)+0.5</f>
        <v>2708.5</v>
      </c>
      <c r="P715" s="2">
        <f t="shared" si="50"/>
        <v>121.474</v>
      </c>
    </row>
    <row r="716" spans="13:16" x14ac:dyDescent="0.3">
      <c r="M716" s="1">
        <f t="shared" si="49"/>
        <v>295664</v>
      </c>
      <c r="N716" s="6">
        <f t="shared" si="51"/>
        <v>2709.5</v>
      </c>
      <c r="P716" s="2">
        <f t="shared" si="50"/>
        <v>121.474</v>
      </c>
    </row>
    <row r="717" spans="13:16" x14ac:dyDescent="0.3">
      <c r="M717" s="1">
        <f t="shared" si="49"/>
        <v>296029</v>
      </c>
      <c r="N717" s="6">
        <f t="shared" si="51"/>
        <v>2710.5</v>
      </c>
      <c r="P717" s="2">
        <f t="shared" si="50"/>
        <v>121.474</v>
      </c>
    </row>
    <row r="718" spans="13:16" x14ac:dyDescent="0.3">
      <c r="M718" s="1">
        <f t="shared" si="49"/>
        <v>296394</v>
      </c>
      <c r="N718" s="6">
        <f t="shared" si="51"/>
        <v>2711.5</v>
      </c>
      <c r="P718" s="2">
        <f t="shared" si="50"/>
        <v>121.474</v>
      </c>
    </row>
    <row r="719" spans="13:16" x14ac:dyDescent="0.3">
      <c r="M719" s="1">
        <f t="shared" si="49"/>
        <v>296760</v>
      </c>
      <c r="N719" s="6">
        <f t="shared" si="51"/>
        <v>2712.5</v>
      </c>
      <c r="P719" s="2">
        <f t="shared" si="50"/>
        <v>121.474</v>
      </c>
    </row>
    <row r="720" spans="13:16" x14ac:dyDescent="0.3">
      <c r="M720" s="1">
        <f t="shared" si="49"/>
        <v>297125</v>
      </c>
      <c r="N720" s="6">
        <f t="shared" si="51"/>
        <v>2713.5</v>
      </c>
      <c r="P720" s="2">
        <f t="shared" si="50"/>
        <v>121.473</v>
      </c>
    </row>
    <row r="721" spans="13:16" x14ac:dyDescent="0.3">
      <c r="M721" s="1">
        <f t="shared" si="49"/>
        <v>297490</v>
      </c>
      <c r="N721" s="6">
        <f t="shared" si="51"/>
        <v>2714.5</v>
      </c>
      <c r="P721" s="2">
        <f t="shared" si="50"/>
        <v>121.473</v>
      </c>
    </row>
    <row r="722" spans="13:16" x14ac:dyDescent="0.3">
      <c r="M722" s="1">
        <f t="shared" si="49"/>
        <v>297855</v>
      </c>
      <c r="N722" s="6">
        <f t="shared" si="51"/>
        <v>2715.5</v>
      </c>
      <c r="P722" s="2">
        <f t="shared" si="50"/>
        <v>121.473</v>
      </c>
    </row>
    <row r="723" spans="13:16" x14ac:dyDescent="0.3">
      <c r="M723" s="1">
        <f t="shared" si="49"/>
        <v>298221</v>
      </c>
      <c r="N723" s="6">
        <f t="shared" si="51"/>
        <v>2716.5</v>
      </c>
      <c r="P723" s="2">
        <f t="shared" si="50"/>
        <v>121.473</v>
      </c>
    </row>
    <row r="724" spans="13:16" x14ac:dyDescent="0.3">
      <c r="M724" s="1">
        <f t="shared" si="49"/>
        <v>298586</v>
      </c>
      <c r="N724" s="6">
        <f t="shared" si="51"/>
        <v>2717.5</v>
      </c>
      <c r="P724" s="2">
        <f t="shared" si="50"/>
        <v>121.473</v>
      </c>
    </row>
    <row r="725" spans="13:16" x14ac:dyDescent="0.3">
      <c r="M725" s="1">
        <f t="shared" si="49"/>
        <v>298951</v>
      </c>
      <c r="N725" s="6">
        <f t="shared" si="51"/>
        <v>2718.5</v>
      </c>
      <c r="P725" s="2">
        <f t="shared" si="50"/>
        <v>121.47199999999999</v>
      </c>
    </row>
    <row r="726" spans="13:16" x14ac:dyDescent="0.3">
      <c r="M726" s="1">
        <f t="shared" si="49"/>
        <v>299316</v>
      </c>
      <c r="N726" s="6">
        <f t="shared" si="51"/>
        <v>2719.5</v>
      </c>
      <c r="P726" s="2">
        <f t="shared" si="50"/>
        <v>121.47199999999999</v>
      </c>
    </row>
    <row r="727" spans="13:16" x14ac:dyDescent="0.3">
      <c r="M727" s="1">
        <f t="shared" si="49"/>
        <v>299682</v>
      </c>
      <c r="N727" s="6">
        <f t="shared" si="51"/>
        <v>2720.5</v>
      </c>
      <c r="P727" s="2">
        <f t="shared" si="50"/>
        <v>121.47199999999999</v>
      </c>
    </row>
    <row r="728" spans="13:16" x14ac:dyDescent="0.3">
      <c r="M728" s="1">
        <f t="shared" si="49"/>
        <v>300047</v>
      </c>
      <c r="N728" s="6">
        <f t="shared" si="51"/>
        <v>2721.5</v>
      </c>
      <c r="P728" s="2">
        <f t="shared" si="50"/>
        <v>121.47199999999999</v>
      </c>
    </row>
    <row r="729" spans="13:16" x14ac:dyDescent="0.3">
      <c r="M729" s="1">
        <f t="shared" si="49"/>
        <v>300412</v>
      </c>
      <c r="N729" s="6">
        <f t="shared" si="51"/>
        <v>2722.5</v>
      </c>
      <c r="P729" s="2">
        <f t="shared" si="50"/>
        <v>121.47199999999999</v>
      </c>
    </row>
    <row r="730" spans="13:16" x14ac:dyDescent="0.3">
      <c r="M730" s="1">
        <f t="shared" si="49"/>
        <v>300777</v>
      </c>
      <c r="N730" s="6">
        <f t="shared" si="51"/>
        <v>2723.5</v>
      </c>
      <c r="P730" s="2">
        <f t="shared" si="50"/>
        <v>121.47199999999999</v>
      </c>
    </row>
    <row r="731" spans="13:16" x14ac:dyDescent="0.3">
      <c r="M731" s="1">
        <f t="shared" ref="M731:M794" si="52">EOMONTH(M730,11)+1</f>
        <v>301143</v>
      </c>
      <c r="N731" s="6">
        <f t="shared" si="51"/>
        <v>2724.5</v>
      </c>
      <c r="P731" s="2">
        <f t="shared" si="50"/>
        <v>121.471</v>
      </c>
    </row>
    <row r="732" spans="13:16" x14ac:dyDescent="0.3">
      <c r="M732" s="1">
        <f t="shared" si="52"/>
        <v>301508</v>
      </c>
      <c r="N732" s="6">
        <f t="shared" si="51"/>
        <v>2725.5</v>
      </c>
      <c r="P732" s="2">
        <f t="shared" si="50"/>
        <v>121.471</v>
      </c>
    </row>
    <row r="733" spans="13:16" x14ac:dyDescent="0.3">
      <c r="M733" s="1">
        <f t="shared" si="52"/>
        <v>301873</v>
      </c>
      <c r="N733" s="6">
        <f t="shared" si="51"/>
        <v>2726.5</v>
      </c>
      <c r="P733" s="2">
        <f t="shared" si="50"/>
        <v>121.471</v>
      </c>
    </row>
    <row r="734" spans="13:16" x14ac:dyDescent="0.3">
      <c r="M734" s="1">
        <f t="shared" si="52"/>
        <v>302238</v>
      </c>
      <c r="N734" s="6">
        <f t="shared" si="51"/>
        <v>2727.5</v>
      </c>
      <c r="P734" s="2">
        <f t="shared" si="50"/>
        <v>121.471</v>
      </c>
    </row>
    <row r="735" spans="13:16" x14ac:dyDescent="0.3">
      <c r="M735" s="1">
        <f t="shared" si="52"/>
        <v>302604</v>
      </c>
      <c r="N735" s="6">
        <f t="shared" si="51"/>
        <v>2728.5</v>
      </c>
      <c r="P735" s="2">
        <f t="shared" si="50"/>
        <v>121.471</v>
      </c>
    </row>
    <row r="736" spans="13:16" x14ac:dyDescent="0.3">
      <c r="M736" s="1">
        <f t="shared" si="52"/>
        <v>302969</v>
      </c>
      <c r="N736" s="6">
        <f t="shared" si="51"/>
        <v>2729.5</v>
      </c>
      <c r="P736" s="2">
        <f t="shared" si="50"/>
        <v>121.471</v>
      </c>
    </row>
    <row r="737" spans="13:16" x14ac:dyDescent="0.3">
      <c r="M737" s="1">
        <f t="shared" si="52"/>
        <v>303334</v>
      </c>
      <c r="N737" s="6">
        <f t="shared" si="51"/>
        <v>2730.5</v>
      </c>
      <c r="P737" s="2">
        <f t="shared" si="50"/>
        <v>121.47</v>
      </c>
    </row>
    <row r="738" spans="13:16" x14ac:dyDescent="0.3">
      <c r="M738" s="1">
        <f t="shared" si="52"/>
        <v>303699</v>
      </c>
      <c r="N738" s="6">
        <f t="shared" si="51"/>
        <v>2731.5</v>
      </c>
      <c r="P738" s="2">
        <f t="shared" ref="P738:P801" si="53">ROUND($T$11+EXP(-$T$12*(N738-$N$10))*($T$10-$T$11),3)</f>
        <v>121.47</v>
      </c>
    </row>
    <row r="739" spans="13:16" x14ac:dyDescent="0.3">
      <c r="M739" s="1">
        <f t="shared" si="52"/>
        <v>304065</v>
      </c>
      <c r="N739" s="6">
        <f t="shared" si="51"/>
        <v>2732.5</v>
      </c>
      <c r="P739" s="2">
        <f t="shared" si="53"/>
        <v>121.47</v>
      </c>
    </row>
    <row r="740" spans="13:16" x14ac:dyDescent="0.3">
      <c r="M740" s="1">
        <f t="shared" si="52"/>
        <v>304430</v>
      </c>
      <c r="N740" s="6">
        <f t="shared" si="51"/>
        <v>2733.5</v>
      </c>
      <c r="P740" s="2">
        <f t="shared" si="53"/>
        <v>121.47</v>
      </c>
    </row>
    <row r="741" spans="13:16" x14ac:dyDescent="0.3">
      <c r="M741" s="1">
        <f t="shared" si="52"/>
        <v>304795</v>
      </c>
      <c r="N741" s="6">
        <f t="shared" si="51"/>
        <v>2734.5</v>
      </c>
      <c r="P741" s="2">
        <f t="shared" si="53"/>
        <v>121.47</v>
      </c>
    </row>
    <row r="742" spans="13:16" x14ac:dyDescent="0.3">
      <c r="M742" s="1">
        <f t="shared" si="52"/>
        <v>305160</v>
      </c>
      <c r="N742" s="6">
        <f t="shared" si="51"/>
        <v>2735.5</v>
      </c>
      <c r="P742" s="2">
        <f t="shared" si="53"/>
        <v>121.47</v>
      </c>
    </row>
    <row r="743" spans="13:16" x14ac:dyDescent="0.3">
      <c r="M743" s="1">
        <f t="shared" si="52"/>
        <v>305526</v>
      </c>
      <c r="N743" s="6">
        <f t="shared" si="51"/>
        <v>2736.5</v>
      </c>
      <c r="P743" s="2">
        <f t="shared" si="53"/>
        <v>121.47</v>
      </c>
    </row>
    <row r="744" spans="13:16" x14ac:dyDescent="0.3">
      <c r="M744" s="1">
        <f t="shared" si="52"/>
        <v>305891</v>
      </c>
      <c r="N744" s="6">
        <f t="shared" si="51"/>
        <v>2737.5</v>
      </c>
      <c r="P744" s="2">
        <f t="shared" si="53"/>
        <v>121.46899999999999</v>
      </c>
    </row>
    <row r="745" spans="13:16" x14ac:dyDescent="0.3">
      <c r="M745" s="1">
        <f t="shared" si="52"/>
        <v>306256</v>
      </c>
      <c r="N745" s="6">
        <f t="shared" si="51"/>
        <v>2738.5</v>
      </c>
      <c r="P745" s="2">
        <f t="shared" si="53"/>
        <v>121.46899999999999</v>
      </c>
    </row>
    <row r="746" spans="13:16" x14ac:dyDescent="0.3">
      <c r="M746" s="1">
        <f t="shared" si="52"/>
        <v>306621</v>
      </c>
      <c r="N746" s="6">
        <f t="shared" si="51"/>
        <v>2739.5</v>
      </c>
      <c r="P746" s="2">
        <f t="shared" si="53"/>
        <v>121.46899999999999</v>
      </c>
    </row>
    <row r="747" spans="13:16" x14ac:dyDescent="0.3">
      <c r="M747" s="1">
        <f t="shared" si="52"/>
        <v>306987</v>
      </c>
      <c r="N747" s="6">
        <f t="shared" si="51"/>
        <v>2740.5</v>
      </c>
      <c r="P747" s="2">
        <f t="shared" si="53"/>
        <v>121.46899999999999</v>
      </c>
    </row>
    <row r="748" spans="13:16" x14ac:dyDescent="0.3">
      <c r="M748" s="1">
        <f t="shared" si="52"/>
        <v>307352</v>
      </c>
      <c r="N748" s="6">
        <f t="shared" si="51"/>
        <v>2741.5</v>
      </c>
      <c r="P748" s="2">
        <f t="shared" si="53"/>
        <v>121.46899999999999</v>
      </c>
    </row>
    <row r="749" spans="13:16" x14ac:dyDescent="0.3">
      <c r="M749" s="1">
        <f t="shared" si="52"/>
        <v>307717</v>
      </c>
      <c r="N749" s="6">
        <f t="shared" si="51"/>
        <v>2742.5</v>
      </c>
      <c r="P749" s="2">
        <f t="shared" si="53"/>
        <v>121.46899999999999</v>
      </c>
    </row>
    <row r="750" spans="13:16" x14ac:dyDescent="0.3">
      <c r="M750" s="1">
        <f t="shared" si="52"/>
        <v>308082</v>
      </c>
      <c r="N750" s="6">
        <f t="shared" si="51"/>
        <v>2743.5</v>
      </c>
      <c r="P750" s="2">
        <f t="shared" si="53"/>
        <v>121.46899999999999</v>
      </c>
    </row>
    <row r="751" spans="13:16" x14ac:dyDescent="0.3">
      <c r="M751" s="1">
        <f t="shared" si="52"/>
        <v>308448</v>
      </c>
      <c r="N751" s="6">
        <f t="shared" si="51"/>
        <v>2744.5</v>
      </c>
      <c r="P751" s="2">
        <f t="shared" si="53"/>
        <v>121.468</v>
      </c>
    </row>
    <row r="752" spans="13:16" x14ac:dyDescent="0.3">
      <c r="M752" s="1">
        <f t="shared" si="52"/>
        <v>308813</v>
      </c>
      <c r="N752" s="6">
        <f t="shared" si="51"/>
        <v>2745.5</v>
      </c>
      <c r="P752" s="2">
        <f t="shared" si="53"/>
        <v>121.468</v>
      </c>
    </row>
    <row r="753" spans="13:16" x14ac:dyDescent="0.3">
      <c r="M753" s="1">
        <f t="shared" si="52"/>
        <v>309178</v>
      </c>
      <c r="N753" s="6">
        <f t="shared" si="51"/>
        <v>2746.5</v>
      </c>
      <c r="P753" s="2">
        <f t="shared" si="53"/>
        <v>121.468</v>
      </c>
    </row>
    <row r="754" spans="13:16" x14ac:dyDescent="0.3">
      <c r="M754" s="1">
        <f t="shared" si="52"/>
        <v>309543</v>
      </c>
      <c r="N754" s="6">
        <f t="shared" si="51"/>
        <v>2747.5</v>
      </c>
      <c r="P754" s="2">
        <f t="shared" si="53"/>
        <v>121.468</v>
      </c>
    </row>
    <row r="755" spans="13:16" x14ac:dyDescent="0.3">
      <c r="M755" s="1">
        <f t="shared" si="52"/>
        <v>309909</v>
      </c>
      <c r="N755" s="6">
        <f t="shared" si="51"/>
        <v>2748.5</v>
      </c>
      <c r="P755" s="2">
        <f t="shared" si="53"/>
        <v>121.468</v>
      </c>
    </row>
    <row r="756" spans="13:16" x14ac:dyDescent="0.3">
      <c r="M756" s="1">
        <f t="shared" si="52"/>
        <v>310274</v>
      </c>
      <c r="N756" s="6">
        <f t="shared" si="51"/>
        <v>2749.5</v>
      </c>
      <c r="P756" s="2">
        <f t="shared" si="53"/>
        <v>121.468</v>
      </c>
    </row>
    <row r="757" spans="13:16" x14ac:dyDescent="0.3">
      <c r="M757" s="1">
        <f t="shared" si="52"/>
        <v>310639</v>
      </c>
      <c r="N757" s="6">
        <f t="shared" si="51"/>
        <v>2750.5</v>
      </c>
      <c r="P757" s="2">
        <f t="shared" si="53"/>
        <v>121.468</v>
      </c>
    </row>
    <row r="758" spans="13:16" x14ac:dyDescent="0.3">
      <c r="M758" s="1">
        <f t="shared" si="52"/>
        <v>311004</v>
      </c>
      <c r="N758" s="6">
        <f t="shared" si="51"/>
        <v>2751.5</v>
      </c>
      <c r="P758" s="2">
        <f t="shared" si="53"/>
        <v>121.467</v>
      </c>
    </row>
    <row r="759" spans="13:16" x14ac:dyDescent="0.3">
      <c r="M759" s="1">
        <f t="shared" si="52"/>
        <v>311370</v>
      </c>
      <c r="N759" s="6">
        <f t="shared" si="51"/>
        <v>2752.5</v>
      </c>
      <c r="P759" s="2">
        <f t="shared" si="53"/>
        <v>121.467</v>
      </c>
    </row>
    <row r="760" spans="13:16" x14ac:dyDescent="0.3">
      <c r="M760" s="1">
        <f t="shared" si="52"/>
        <v>311735</v>
      </c>
      <c r="N760" s="6">
        <f t="shared" si="51"/>
        <v>2753.5</v>
      </c>
      <c r="P760" s="2">
        <f t="shared" si="53"/>
        <v>121.467</v>
      </c>
    </row>
    <row r="761" spans="13:16" x14ac:dyDescent="0.3">
      <c r="M761" s="1">
        <f t="shared" si="52"/>
        <v>312100</v>
      </c>
      <c r="N761" s="6">
        <f t="shared" si="51"/>
        <v>2754.5</v>
      </c>
      <c r="P761" s="2">
        <f t="shared" si="53"/>
        <v>121.467</v>
      </c>
    </row>
    <row r="762" spans="13:16" x14ac:dyDescent="0.3">
      <c r="M762" s="1">
        <f t="shared" si="52"/>
        <v>312465</v>
      </c>
      <c r="N762" s="6">
        <f t="shared" si="51"/>
        <v>2755.5</v>
      </c>
      <c r="P762" s="2">
        <f t="shared" si="53"/>
        <v>121.467</v>
      </c>
    </row>
    <row r="763" spans="13:16" x14ac:dyDescent="0.3">
      <c r="M763" s="1">
        <f t="shared" si="52"/>
        <v>312831</v>
      </c>
      <c r="N763" s="6">
        <f t="shared" si="51"/>
        <v>2756.5</v>
      </c>
      <c r="P763" s="2">
        <f t="shared" si="53"/>
        <v>121.467</v>
      </c>
    </row>
    <row r="764" spans="13:16" x14ac:dyDescent="0.3">
      <c r="M764" s="1">
        <f t="shared" si="52"/>
        <v>313196</v>
      </c>
      <c r="N764" s="6">
        <f t="shared" si="51"/>
        <v>2757.5</v>
      </c>
      <c r="P764" s="2">
        <f t="shared" si="53"/>
        <v>121.467</v>
      </c>
    </row>
    <row r="765" spans="13:16" x14ac:dyDescent="0.3">
      <c r="M765" s="1">
        <f t="shared" si="52"/>
        <v>313561</v>
      </c>
      <c r="N765" s="6">
        <f t="shared" si="51"/>
        <v>2758.5</v>
      </c>
      <c r="P765" s="2">
        <f t="shared" si="53"/>
        <v>121.467</v>
      </c>
    </row>
    <row r="766" spans="13:16" x14ac:dyDescent="0.3">
      <c r="M766" s="1">
        <f t="shared" si="52"/>
        <v>313926</v>
      </c>
      <c r="N766" s="6">
        <f t="shared" si="51"/>
        <v>2759.5</v>
      </c>
      <c r="P766" s="2">
        <f t="shared" si="53"/>
        <v>121.46599999999999</v>
      </c>
    </row>
    <row r="767" spans="13:16" x14ac:dyDescent="0.3">
      <c r="M767" s="1">
        <f t="shared" si="52"/>
        <v>314292</v>
      </c>
      <c r="N767" s="6">
        <f t="shared" si="51"/>
        <v>2760.5</v>
      </c>
      <c r="P767" s="2">
        <f t="shared" si="53"/>
        <v>121.46599999999999</v>
      </c>
    </row>
    <row r="768" spans="13:16" x14ac:dyDescent="0.3">
      <c r="M768" s="1">
        <f t="shared" si="52"/>
        <v>314657</v>
      </c>
      <c r="N768" s="6">
        <f t="shared" si="51"/>
        <v>2761.5</v>
      </c>
      <c r="P768" s="2">
        <f t="shared" si="53"/>
        <v>121.46599999999999</v>
      </c>
    </row>
    <row r="769" spans="13:16" x14ac:dyDescent="0.3">
      <c r="M769" s="1">
        <f t="shared" si="52"/>
        <v>315022</v>
      </c>
      <c r="N769" s="6">
        <f t="shared" si="51"/>
        <v>2762.5</v>
      </c>
      <c r="P769" s="2">
        <f t="shared" si="53"/>
        <v>121.46599999999999</v>
      </c>
    </row>
    <row r="770" spans="13:16" x14ac:dyDescent="0.3">
      <c r="M770" s="1">
        <f t="shared" si="52"/>
        <v>315387</v>
      </c>
      <c r="N770" s="6">
        <f t="shared" si="51"/>
        <v>2763.5</v>
      </c>
      <c r="P770" s="2">
        <f t="shared" si="53"/>
        <v>121.46599999999999</v>
      </c>
    </row>
    <row r="771" spans="13:16" x14ac:dyDescent="0.3">
      <c r="M771" s="1">
        <f t="shared" si="52"/>
        <v>315753</v>
      </c>
      <c r="N771" s="6">
        <f t="shared" si="51"/>
        <v>2764.5</v>
      </c>
      <c r="P771" s="2">
        <f t="shared" si="53"/>
        <v>121.46599999999999</v>
      </c>
    </row>
    <row r="772" spans="13:16" x14ac:dyDescent="0.3">
      <c r="M772" s="1">
        <f t="shared" si="52"/>
        <v>316118</v>
      </c>
      <c r="N772" s="6">
        <f t="shared" si="51"/>
        <v>2765.5</v>
      </c>
      <c r="P772" s="2">
        <f t="shared" si="53"/>
        <v>121.46599999999999</v>
      </c>
    </row>
    <row r="773" spans="13:16" x14ac:dyDescent="0.3">
      <c r="M773" s="1">
        <f t="shared" si="52"/>
        <v>316483</v>
      </c>
      <c r="N773" s="6">
        <f t="shared" si="51"/>
        <v>2766.5</v>
      </c>
      <c r="P773" s="2">
        <f t="shared" si="53"/>
        <v>121.46599999999999</v>
      </c>
    </row>
    <row r="774" spans="13:16" x14ac:dyDescent="0.3">
      <c r="M774" s="1">
        <f t="shared" si="52"/>
        <v>316848</v>
      </c>
      <c r="N774" s="6">
        <f t="shared" si="51"/>
        <v>2767.5</v>
      </c>
      <c r="P774" s="2">
        <f t="shared" si="53"/>
        <v>121.465</v>
      </c>
    </row>
    <row r="775" spans="13:16" x14ac:dyDescent="0.3">
      <c r="M775" s="1">
        <f t="shared" si="52"/>
        <v>317214</v>
      </c>
      <c r="N775" s="6">
        <f t="shared" si="51"/>
        <v>2768.5</v>
      </c>
      <c r="P775" s="2">
        <f t="shared" si="53"/>
        <v>121.465</v>
      </c>
    </row>
    <row r="776" spans="13:16" x14ac:dyDescent="0.3">
      <c r="M776" s="1">
        <f t="shared" si="52"/>
        <v>317579</v>
      </c>
      <c r="N776" s="6">
        <f t="shared" si="51"/>
        <v>2769.5</v>
      </c>
      <c r="P776" s="2">
        <f t="shared" si="53"/>
        <v>121.465</v>
      </c>
    </row>
    <row r="777" spans="13:16" x14ac:dyDescent="0.3">
      <c r="M777" s="1">
        <f t="shared" si="52"/>
        <v>317944</v>
      </c>
      <c r="N777" s="6">
        <f t="shared" si="51"/>
        <v>2770.5</v>
      </c>
      <c r="P777" s="2">
        <f t="shared" si="53"/>
        <v>121.465</v>
      </c>
    </row>
    <row r="778" spans="13:16" x14ac:dyDescent="0.3">
      <c r="M778" s="1">
        <f t="shared" si="52"/>
        <v>318309</v>
      </c>
      <c r="N778" s="6">
        <f t="shared" si="51"/>
        <v>2771.5</v>
      </c>
      <c r="P778" s="2">
        <f t="shared" si="53"/>
        <v>121.465</v>
      </c>
    </row>
    <row r="779" spans="13:16" x14ac:dyDescent="0.3">
      <c r="M779" s="1">
        <f t="shared" si="52"/>
        <v>318675</v>
      </c>
      <c r="N779" s="6">
        <f t="shared" ref="N779:N842" si="54">YEAR(M779)+0.5</f>
        <v>2772.5</v>
      </c>
      <c r="P779" s="2">
        <f t="shared" si="53"/>
        <v>121.465</v>
      </c>
    </row>
    <row r="780" spans="13:16" x14ac:dyDescent="0.3">
      <c r="M780" s="1">
        <f t="shared" si="52"/>
        <v>319040</v>
      </c>
      <c r="N780" s="6">
        <f t="shared" si="54"/>
        <v>2773.5</v>
      </c>
      <c r="P780" s="2">
        <f t="shared" si="53"/>
        <v>121.465</v>
      </c>
    </row>
    <row r="781" spans="13:16" x14ac:dyDescent="0.3">
      <c r="M781" s="1">
        <f t="shared" si="52"/>
        <v>319405</v>
      </c>
      <c r="N781" s="6">
        <f t="shared" si="54"/>
        <v>2774.5</v>
      </c>
      <c r="P781" s="2">
        <f t="shared" si="53"/>
        <v>121.465</v>
      </c>
    </row>
    <row r="782" spans="13:16" x14ac:dyDescent="0.3">
      <c r="M782" s="1">
        <f t="shared" si="52"/>
        <v>319770</v>
      </c>
      <c r="N782" s="6">
        <f t="shared" si="54"/>
        <v>2775.5</v>
      </c>
      <c r="P782" s="2">
        <f t="shared" si="53"/>
        <v>121.464</v>
      </c>
    </row>
    <row r="783" spans="13:16" x14ac:dyDescent="0.3">
      <c r="M783" s="1">
        <f t="shared" si="52"/>
        <v>320136</v>
      </c>
      <c r="N783" s="6">
        <f t="shared" si="54"/>
        <v>2776.5</v>
      </c>
      <c r="P783" s="2">
        <f t="shared" si="53"/>
        <v>121.464</v>
      </c>
    </row>
    <row r="784" spans="13:16" x14ac:dyDescent="0.3">
      <c r="M784" s="1">
        <f t="shared" si="52"/>
        <v>320501</v>
      </c>
      <c r="N784" s="6">
        <f t="shared" si="54"/>
        <v>2777.5</v>
      </c>
      <c r="P784" s="2">
        <f t="shared" si="53"/>
        <v>121.464</v>
      </c>
    </row>
    <row r="785" spans="13:16" x14ac:dyDescent="0.3">
      <c r="M785" s="1">
        <f t="shared" si="52"/>
        <v>320866</v>
      </c>
      <c r="N785" s="6">
        <f t="shared" si="54"/>
        <v>2778.5</v>
      </c>
      <c r="P785" s="2">
        <f t="shared" si="53"/>
        <v>121.464</v>
      </c>
    </row>
    <row r="786" spans="13:16" x14ac:dyDescent="0.3">
      <c r="M786" s="1">
        <f t="shared" si="52"/>
        <v>321231</v>
      </c>
      <c r="N786" s="6">
        <f t="shared" si="54"/>
        <v>2779.5</v>
      </c>
      <c r="P786" s="2">
        <f t="shared" si="53"/>
        <v>121.464</v>
      </c>
    </row>
    <row r="787" spans="13:16" x14ac:dyDescent="0.3">
      <c r="M787" s="1">
        <f t="shared" si="52"/>
        <v>321597</v>
      </c>
      <c r="N787" s="6">
        <f t="shared" si="54"/>
        <v>2780.5</v>
      </c>
      <c r="P787" s="2">
        <f t="shared" si="53"/>
        <v>121.464</v>
      </c>
    </row>
    <row r="788" spans="13:16" x14ac:dyDescent="0.3">
      <c r="M788" s="1">
        <f t="shared" si="52"/>
        <v>321962</v>
      </c>
      <c r="N788" s="6">
        <f t="shared" si="54"/>
        <v>2781.5</v>
      </c>
      <c r="P788" s="2">
        <f t="shared" si="53"/>
        <v>121.464</v>
      </c>
    </row>
    <row r="789" spans="13:16" x14ac:dyDescent="0.3">
      <c r="M789" s="1">
        <f t="shared" si="52"/>
        <v>322327</v>
      </c>
      <c r="N789" s="6">
        <f t="shared" si="54"/>
        <v>2782.5</v>
      </c>
      <c r="P789" s="2">
        <f t="shared" si="53"/>
        <v>121.464</v>
      </c>
    </row>
    <row r="790" spans="13:16" x14ac:dyDescent="0.3">
      <c r="M790" s="1">
        <f t="shared" si="52"/>
        <v>322692</v>
      </c>
      <c r="N790" s="6">
        <f t="shared" si="54"/>
        <v>2783.5</v>
      </c>
      <c r="P790" s="2">
        <f t="shared" si="53"/>
        <v>121.464</v>
      </c>
    </row>
    <row r="791" spans="13:16" x14ac:dyDescent="0.3">
      <c r="M791" s="1">
        <f t="shared" si="52"/>
        <v>323058</v>
      </c>
      <c r="N791" s="6">
        <f t="shared" si="54"/>
        <v>2784.5</v>
      </c>
      <c r="P791" s="2">
        <f t="shared" si="53"/>
        <v>121.464</v>
      </c>
    </row>
    <row r="792" spans="13:16" x14ac:dyDescent="0.3">
      <c r="M792" s="1">
        <f t="shared" si="52"/>
        <v>323423</v>
      </c>
      <c r="N792" s="6">
        <f t="shared" si="54"/>
        <v>2785.5</v>
      </c>
      <c r="P792" s="2">
        <f t="shared" si="53"/>
        <v>121.46299999999999</v>
      </c>
    </row>
    <row r="793" spans="13:16" x14ac:dyDescent="0.3">
      <c r="M793" s="1">
        <f t="shared" si="52"/>
        <v>323788</v>
      </c>
      <c r="N793" s="6">
        <f t="shared" si="54"/>
        <v>2786.5</v>
      </c>
      <c r="P793" s="2">
        <f t="shared" si="53"/>
        <v>121.46299999999999</v>
      </c>
    </row>
    <row r="794" spans="13:16" x14ac:dyDescent="0.3">
      <c r="M794" s="1">
        <f t="shared" si="52"/>
        <v>324153</v>
      </c>
      <c r="N794" s="6">
        <f t="shared" si="54"/>
        <v>2787.5</v>
      </c>
      <c r="P794" s="2">
        <f t="shared" si="53"/>
        <v>121.46299999999999</v>
      </c>
    </row>
    <row r="795" spans="13:16" x14ac:dyDescent="0.3">
      <c r="M795" s="1">
        <f t="shared" ref="M795:M858" si="55">EOMONTH(M794,11)+1</f>
        <v>324519</v>
      </c>
      <c r="N795" s="6">
        <f t="shared" si="54"/>
        <v>2788.5</v>
      </c>
      <c r="P795" s="2">
        <f t="shared" si="53"/>
        <v>121.46299999999999</v>
      </c>
    </row>
    <row r="796" spans="13:16" x14ac:dyDescent="0.3">
      <c r="M796" s="1">
        <f t="shared" si="55"/>
        <v>324884</v>
      </c>
      <c r="N796" s="6">
        <f t="shared" si="54"/>
        <v>2789.5</v>
      </c>
      <c r="P796" s="2">
        <f t="shared" si="53"/>
        <v>121.46299999999999</v>
      </c>
    </row>
    <row r="797" spans="13:16" x14ac:dyDescent="0.3">
      <c r="M797" s="1">
        <f t="shared" si="55"/>
        <v>325249</v>
      </c>
      <c r="N797" s="6">
        <f t="shared" si="54"/>
        <v>2790.5</v>
      </c>
      <c r="P797" s="2">
        <f t="shared" si="53"/>
        <v>121.46299999999999</v>
      </c>
    </row>
    <row r="798" spans="13:16" x14ac:dyDescent="0.3">
      <c r="M798" s="1">
        <f t="shared" si="55"/>
        <v>325614</v>
      </c>
      <c r="N798" s="6">
        <f t="shared" si="54"/>
        <v>2791.5</v>
      </c>
      <c r="P798" s="2">
        <f t="shared" si="53"/>
        <v>121.46299999999999</v>
      </c>
    </row>
    <row r="799" spans="13:16" x14ac:dyDescent="0.3">
      <c r="M799" s="1">
        <f t="shared" si="55"/>
        <v>325980</v>
      </c>
      <c r="N799" s="6">
        <f t="shared" si="54"/>
        <v>2792.5</v>
      </c>
      <c r="P799" s="2">
        <f t="shared" si="53"/>
        <v>121.46299999999999</v>
      </c>
    </row>
    <row r="800" spans="13:16" x14ac:dyDescent="0.3">
      <c r="M800" s="1">
        <f t="shared" si="55"/>
        <v>326345</v>
      </c>
      <c r="N800" s="6">
        <f t="shared" si="54"/>
        <v>2793.5</v>
      </c>
      <c r="P800" s="2">
        <f t="shared" si="53"/>
        <v>121.46299999999999</v>
      </c>
    </row>
    <row r="801" spans="13:16" x14ac:dyDescent="0.3">
      <c r="M801" s="1">
        <f t="shared" si="55"/>
        <v>326710</v>
      </c>
      <c r="N801" s="6">
        <f t="shared" si="54"/>
        <v>2794.5</v>
      </c>
      <c r="P801" s="2">
        <f t="shared" si="53"/>
        <v>121.46299999999999</v>
      </c>
    </row>
    <row r="802" spans="13:16" x14ac:dyDescent="0.3">
      <c r="M802" s="1">
        <f t="shared" si="55"/>
        <v>327075</v>
      </c>
      <c r="N802" s="6">
        <f t="shared" si="54"/>
        <v>2795.5</v>
      </c>
      <c r="P802" s="2">
        <f t="shared" ref="P802:P865" si="56">ROUND($T$11+EXP(-$T$12*(N802-$N$10))*($T$10-$T$11),3)</f>
        <v>121.462</v>
      </c>
    </row>
    <row r="803" spans="13:16" x14ac:dyDescent="0.3">
      <c r="M803" s="1">
        <f t="shared" si="55"/>
        <v>327441</v>
      </c>
      <c r="N803" s="6">
        <f t="shared" si="54"/>
        <v>2796.5</v>
      </c>
      <c r="P803" s="2">
        <f t="shared" si="56"/>
        <v>121.462</v>
      </c>
    </row>
    <row r="804" spans="13:16" x14ac:dyDescent="0.3">
      <c r="M804" s="1">
        <f t="shared" si="55"/>
        <v>327806</v>
      </c>
      <c r="N804" s="6">
        <f t="shared" si="54"/>
        <v>2797.5</v>
      </c>
      <c r="P804" s="2">
        <f t="shared" si="56"/>
        <v>121.462</v>
      </c>
    </row>
    <row r="805" spans="13:16" x14ac:dyDescent="0.3">
      <c r="M805" s="1">
        <f t="shared" si="55"/>
        <v>328171</v>
      </c>
      <c r="N805" s="6">
        <f t="shared" si="54"/>
        <v>2798.5</v>
      </c>
      <c r="P805" s="2">
        <f t="shared" si="56"/>
        <v>121.462</v>
      </c>
    </row>
    <row r="806" spans="13:16" x14ac:dyDescent="0.3">
      <c r="M806" s="1">
        <f t="shared" si="55"/>
        <v>328536</v>
      </c>
      <c r="N806" s="6">
        <f t="shared" si="54"/>
        <v>2799.5</v>
      </c>
      <c r="P806" s="2">
        <f t="shared" si="56"/>
        <v>121.462</v>
      </c>
    </row>
    <row r="807" spans="13:16" x14ac:dyDescent="0.3">
      <c r="M807" s="1">
        <f t="shared" si="55"/>
        <v>328902</v>
      </c>
      <c r="N807" s="6">
        <f t="shared" si="54"/>
        <v>2800.5</v>
      </c>
      <c r="P807" s="2">
        <f t="shared" si="56"/>
        <v>121.462</v>
      </c>
    </row>
    <row r="808" spans="13:16" x14ac:dyDescent="0.3">
      <c r="M808" s="1">
        <f t="shared" si="55"/>
        <v>329267</v>
      </c>
      <c r="N808" s="6">
        <f t="shared" si="54"/>
        <v>2801.5</v>
      </c>
      <c r="P808" s="2">
        <f t="shared" si="56"/>
        <v>121.462</v>
      </c>
    </row>
    <row r="809" spans="13:16" x14ac:dyDescent="0.3">
      <c r="M809" s="1">
        <f t="shared" si="55"/>
        <v>329632</v>
      </c>
      <c r="N809" s="6">
        <f t="shared" si="54"/>
        <v>2802.5</v>
      </c>
      <c r="P809" s="2">
        <f t="shared" si="56"/>
        <v>121.462</v>
      </c>
    </row>
    <row r="810" spans="13:16" x14ac:dyDescent="0.3">
      <c r="M810" s="1">
        <f t="shared" si="55"/>
        <v>329997</v>
      </c>
      <c r="N810" s="6">
        <f t="shared" si="54"/>
        <v>2803.5</v>
      </c>
      <c r="P810" s="2">
        <f t="shared" si="56"/>
        <v>121.462</v>
      </c>
    </row>
    <row r="811" spans="13:16" x14ac:dyDescent="0.3">
      <c r="M811" s="1">
        <f t="shared" si="55"/>
        <v>330363</v>
      </c>
      <c r="N811" s="6">
        <f t="shared" si="54"/>
        <v>2804.5</v>
      </c>
      <c r="P811" s="2">
        <f t="shared" si="56"/>
        <v>121.462</v>
      </c>
    </row>
    <row r="812" spans="13:16" x14ac:dyDescent="0.3">
      <c r="M812" s="1">
        <f t="shared" si="55"/>
        <v>330728</v>
      </c>
      <c r="N812" s="6">
        <f t="shared" si="54"/>
        <v>2805.5</v>
      </c>
      <c r="P812" s="2">
        <f t="shared" si="56"/>
        <v>121.461</v>
      </c>
    </row>
    <row r="813" spans="13:16" x14ac:dyDescent="0.3">
      <c r="M813" s="1">
        <f t="shared" si="55"/>
        <v>331093</v>
      </c>
      <c r="N813" s="6">
        <f t="shared" si="54"/>
        <v>2806.5</v>
      </c>
      <c r="P813" s="2">
        <f t="shared" si="56"/>
        <v>121.461</v>
      </c>
    </row>
    <row r="814" spans="13:16" x14ac:dyDescent="0.3">
      <c r="M814" s="1">
        <f t="shared" si="55"/>
        <v>331458</v>
      </c>
      <c r="N814" s="6">
        <f t="shared" si="54"/>
        <v>2807.5</v>
      </c>
      <c r="P814" s="2">
        <f t="shared" si="56"/>
        <v>121.461</v>
      </c>
    </row>
    <row r="815" spans="13:16" x14ac:dyDescent="0.3">
      <c r="M815" s="1">
        <f t="shared" si="55"/>
        <v>331824</v>
      </c>
      <c r="N815" s="6">
        <f t="shared" si="54"/>
        <v>2808.5</v>
      </c>
      <c r="P815" s="2">
        <f t="shared" si="56"/>
        <v>121.461</v>
      </c>
    </row>
    <row r="816" spans="13:16" x14ac:dyDescent="0.3">
      <c r="M816" s="1">
        <f t="shared" si="55"/>
        <v>332189</v>
      </c>
      <c r="N816" s="6">
        <f t="shared" si="54"/>
        <v>2809.5</v>
      </c>
      <c r="P816" s="2">
        <f t="shared" si="56"/>
        <v>121.461</v>
      </c>
    </row>
    <row r="817" spans="13:16" x14ac:dyDescent="0.3">
      <c r="M817" s="1">
        <f t="shared" si="55"/>
        <v>332554</v>
      </c>
      <c r="N817" s="6">
        <f t="shared" si="54"/>
        <v>2810.5</v>
      </c>
      <c r="P817" s="2">
        <f t="shared" si="56"/>
        <v>121.461</v>
      </c>
    </row>
    <row r="818" spans="13:16" x14ac:dyDescent="0.3">
      <c r="M818" s="1">
        <f t="shared" si="55"/>
        <v>332919</v>
      </c>
      <c r="N818" s="6">
        <f t="shared" si="54"/>
        <v>2811.5</v>
      </c>
      <c r="P818" s="2">
        <f t="shared" si="56"/>
        <v>121.461</v>
      </c>
    </row>
    <row r="819" spans="13:16" x14ac:dyDescent="0.3">
      <c r="M819" s="1">
        <f t="shared" si="55"/>
        <v>333285</v>
      </c>
      <c r="N819" s="6">
        <f t="shared" si="54"/>
        <v>2812.5</v>
      </c>
      <c r="P819" s="2">
        <f t="shared" si="56"/>
        <v>121.461</v>
      </c>
    </row>
    <row r="820" spans="13:16" x14ac:dyDescent="0.3">
      <c r="M820" s="1">
        <f t="shared" si="55"/>
        <v>333650</v>
      </c>
      <c r="N820" s="6">
        <f t="shared" si="54"/>
        <v>2813.5</v>
      </c>
      <c r="P820" s="2">
        <f t="shared" si="56"/>
        <v>121.461</v>
      </c>
    </row>
    <row r="821" spans="13:16" x14ac:dyDescent="0.3">
      <c r="M821" s="1">
        <f t="shared" si="55"/>
        <v>334015</v>
      </c>
      <c r="N821" s="6">
        <f t="shared" si="54"/>
        <v>2814.5</v>
      </c>
      <c r="P821" s="2">
        <f t="shared" si="56"/>
        <v>121.461</v>
      </c>
    </row>
    <row r="822" spans="13:16" x14ac:dyDescent="0.3">
      <c r="M822" s="1">
        <f t="shared" si="55"/>
        <v>334380</v>
      </c>
      <c r="N822" s="6">
        <f t="shared" si="54"/>
        <v>2815.5</v>
      </c>
      <c r="P822" s="2">
        <f t="shared" si="56"/>
        <v>121.461</v>
      </c>
    </row>
    <row r="823" spans="13:16" x14ac:dyDescent="0.3">
      <c r="M823" s="1">
        <f t="shared" si="55"/>
        <v>334746</v>
      </c>
      <c r="N823" s="6">
        <f t="shared" si="54"/>
        <v>2816.5</v>
      </c>
      <c r="P823" s="2">
        <f t="shared" si="56"/>
        <v>121.461</v>
      </c>
    </row>
    <row r="824" spans="13:16" x14ac:dyDescent="0.3">
      <c r="M824" s="1">
        <f t="shared" si="55"/>
        <v>335111</v>
      </c>
      <c r="N824" s="6">
        <f t="shared" si="54"/>
        <v>2817.5</v>
      </c>
      <c r="P824" s="2">
        <f t="shared" si="56"/>
        <v>121.46</v>
      </c>
    </row>
    <row r="825" spans="13:16" x14ac:dyDescent="0.3">
      <c r="M825" s="1">
        <f t="shared" si="55"/>
        <v>335476</v>
      </c>
      <c r="N825" s="6">
        <f t="shared" si="54"/>
        <v>2818.5</v>
      </c>
      <c r="P825" s="2">
        <f t="shared" si="56"/>
        <v>121.46</v>
      </c>
    </row>
    <row r="826" spans="13:16" x14ac:dyDescent="0.3">
      <c r="M826" s="1">
        <f t="shared" si="55"/>
        <v>335841</v>
      </c>
      <c r="N826" s="6">
        <f t="shared" si="54"/>
        <v>2819.5</v>
      </c>
      <c r="P826" s="2">
        <f t="shared" si="56"/>
        <v>121.46</v>
      </c>
    </row>
    <row r="827" spans="13:16" x14ac:dyDescent="0.3">
      <c r="M827" s="1">
        <f t="shared" si="55"/>
        <v>336207</v>
      </c>
      <c r="N827" s="6">
        <f t="shared" si="54"/>
        <v>2820.5</v>
      </c>
      <c r="P827" s="2">
        <f t="shared" si="56"/>
        <v>121.46</v>
      </c>
    </row>
    <row r="828" spans="13:16" x14ac:dyDescent="0.3">
      <c r="M828" s="1">
        <f t="shared" si="55"/>
        <v>336572</v>
      </c>
      <c r="N828" s="6">
        <f t="shared" si="54"/>
        <v>2821.5</v>
      </c>
      <c r="P828" s="2">
        <f t="shared" si="56"/>
        <v>121.46</v>
      </c>
    </row>
    <row r="829" spans="13:16" x14ac:dyDescent="0.3">
      <c r="M829" s="1">
        <f t="shared" si="55"/>
        <v>336937</v>
      </c>
      <c r="N829" s="6">
        <f t="shared" si="54"/>
        <v>2822.5</v>
      </c>
      <c r="P829" s="2">
        <f t="shared" si="56"/>
        <v>121.46</v>
      </c>
    </row>
    <row r="830" spans="13:16" x14ac:dyDescent="0.3">
      <c r="M830" s="1">
        <f t="shared" si="55"/>
        <v>337302</v>
      </c>
      <c r="N830" s="6">
        <f t="shared" si="54"/>
        <v>2823.5</v>
      </c>
      <c r="P830" s="2">
        <f t="shared" si="56"/>
        <v>121.46</v>
      </c>
    </row>
    <row r="831" spans="13:16" x14ac:dyDescent="0.3">
      <c r="M831" s="1">
        <f t="shared" si="55"/>
        <v>337668</v>
      </c>
      <c r="N831" s="6">
        <f t="shared" si="54"/>
        <v>2824.5</v>
      </c>
      <c r="P831" s="2">
        <f t="shared" si="56"/>
        <v>121.46</v>
      </c>
    </row>
    <row r="832" spans="13:16" x14ac:dyDescent="0.3">
      <c r="M832" s="1">
        <f t="shared" si="55"/>
        <v>338033</v>
      </c>
      <c r="N832" s="6">
        <f t="shared" si="54"/>
        <v>2825.5</v>
      </c>
      <c r="P832" s="2">
        <f t="shared" si="56"/>
        <v>121.46</v>
      </c>
    </row>
    <row r="833" spans="13:16" x14ac:dyDescent="0.3">
      <c r="M833" s="1">
        <f t="shared" si="55"/>
        <v>338398</v>
      </c>
      <c r="N833" s="6">
        <f t="shared" si="54"/>
        <v>2826.5</v>
      </c>
      <c r="P833" s="2">
        <f t="shared" si="56"/>
        <v>121.46</v>
      </c>
    </row>
    <row r="834" spans="13:16" x14ac:dyDescent="0.3">
      <c r="M834" s="1">
        <f t="shared" si="55"/>
        <v>338763</v>
      </c>
      <c r="N834" s="6">
        <f t="shared" si="54"/>
        <v>2827.5</v>
      </c>
      <c r="P834" s="2">
        <f t="shared" si="56"/>
        <v>121.46</v>
      </c>
    </row>
    <row r="835" spans="13:16" x14ac:dyDescent="0.3">
      <c r="M835" s="1">
        <f t="shared" si="55"/>
        <v>339129</v>
      </c>
      <c r="N835" s="6">
        <f t="shared" si="54"/>
        <v>2828.5</v>
      </c>
      <c r="P835" s="2">
        <f t="shared" si="56"/>
        <v>121.46</v>
      </c>
    </row>
    <row r="836" spans="13:16" x14ac:dyDescent="0.3">
      <c r="M836" s="1">
        <f t="shared" si="55"/>
        <v>339494</v>
      </c>
      <c r="N836" s="6">
        <f t="shared" si="54"/>
        <v>2829.5</v>
      </c>
      <c r="P836" s="2">
        <f t="shared" si="56"/>
        <v>121.46</v>
      </c>
    </row>
    <row r="837" spans="13:16" x14ac:dyDescent="0.3">
      <c r="M837" s="1">
        <f t="shared" si="55"/>
        <v>339859</v>
      </c>
      <c r="N837" s="6">
        <f t="shared" si="54"/>
        <v>2830.5</v>
      </c>
      <c r="P837" s="2">
        <f t="shared" si="56"/>
        <v>121.459</v>
      </c>
    </row>
    <row r="838" spans="13:16" x14ac:dyDescent="0.3">
      <c r="M838" s="1">
        <f t="shared" si="55"/>
        <v>340224</v>
      </c>
      <c r="N838" s="6">
        <f t="shared" si="54"/>
        <v>2831.5</v>
      </c>
      <c r="P838" s="2">
        <f t="shared" si="56"/>
        <v>121.459</v>
      </c>
    </row>
    <row r="839" spans="13:16" x14ac:dyDescent="0.3">
      <c r="M839" s="1">
        <f t="shared" si="55"/>
        <v>340590</v>
      </c>
      <c r="N839" s="6">
        <f t="shared" si="54"/>
        <v>2832.5</v>
      </c>
      <c r="P839" s="2">
        <f t="shared" si="56"/>
        <v>121.459</v>
      </c>
    </row>
    <row r="840" spans="13:16" x14ac:dyDescent="0.3">
      <c r="M840" s="1">
        <f t="shared" si="55"/>
        <v>340955</v>
      </c>
      <c r="N840" s="6">
        <f t="shared" si="54"/>
        <v>2833.5</v>
      </c>
      <c r="P840" s="2">
        <f t="shared" si="56"/>
        <v>121.459</v>
      </c>
    </row>
    <row r="841" spans="13:16" x14ac:dyDescent="0.3">
      <c r="M841" s="1">
        <f t="shared" si="55"/>
        <v>341320</v>
      </c>
      <c r="N841" s="6">
        <f t="shared" si="54"/>
        <v>2834.5</v>
      </c>
      <c r="P841" s="2">
        <f t="shared" si="56"/>
        <v>121.459</v>
      </c>
    </row>
    <row r="842" spans="13:16" x14ac:dyDescent="0.3">
      <c r="M842" s="1">
        <f t="shared" si="55"/>
        <v>341685</v>
      </c>
      <c r="N842" s="6">
        <f t="shared" si="54"/>
        <v>2835.5</v>
      </c>
      <c r="P842" s="2">
        <f t="shared" si="56"/>
        <v>121.459</v>
      </c>
    </row>
    <row r="843" spans="13:16" x14ac:dyDescent="0.3">
      <c r="M843" s="1">
        <f t="shared" si="55"/>
        <v>342051</v>
      </c>
      <c r="N843" s="6">
        <f t="shared" ref="N843:N906" si="57">YEAR(M843)+0.5</f>
        <v>2836.5</v>
      </c>
      <c r="P843" s="2">
        <f t="shared" si="56"/>
        <v>121.459</v>
      </c>
    </row>
    <row r="844" spans="13:16" x14ac:dyDescent="0.3">
      <c r="M844" s="1">
        <f t="shared" si="55"/>
        <v>342416</v>
      </c>
      <c r="N844" s="6">
        <f t="shared" si="57"/>
        <v>2837.5</v>
      </c>
      <c r="P844" s="2">
        <f t="shared" si="56"/>
        <v>121.459</v>
      </c>
    </row>
    <row r="845" spans="13:16" x14ac:dyDescent="0.3">
      <c r="M845" s="1">
        <f t="shared" si="55"/>
        <v>342781</v>
      </c>
      <c r="N845" s="6">
        <f t="shared" si="57"/>
        <v>2838.5</v>
      </c>
      <c r="P845" s="2">
        <f t="shared" si="56"/>
        <v>121.459</v>
      </c>
    </row>
    <row r="846" spans="13:16" x14ac:dyDescent="0.3">
      <c r="M846" s="1">
        <f t="shared" si="55"/>
        <v>343146</v>
      </c>
      <c r="N846" s="6">
        <f t="shared" si="57"/>
        <v>2839.5</v>
      </c>
      <c r="P846" s="2">
        <f t="shared" si="56"/>
        <v>121.459</v>
      </c>
    </row>
    <row r="847" spans="13:16" x14ac:dyDescent="0.3">
      <c r="M847" s="1">
        <f t="shared" si="55"/>
        <v>343512</v>
      </c>
      <c r="N847" s="6">
        <f t="shared" si="57"/>
        <v>2840.5</v>
      </c>
      <c r="P847" s="2">
        <f t="shared" si="56"/>
        <v>121.459</v>
      </c>
    </row>
    <row r="848" spans="13:16" x14ac:dyDescent="0.3">
      <c r="M848" s="1">
        <f t="shared" si="55"/>
        <v>343877</v>
      </c>
      <c r="N848" s="6">
        <f t="shared" si="57"/>
        <v>2841.5</v>
      </c>
      <c r="P848" s="2">
        <f t="shared" si="56"/>
        <v>121.459</v>
      </c>
    </row>
    <row r="849" spans="13:16" x14ac:dyDescent="0.3">
      <c r="M849" s="1">
        <f t="shared" si="55"/>
        <v>344242</v>
      </c>
      <c r="N849" s="6">
        <f t="shared" si="57"/>
        <v>2842.5</v>
      </c>
      <c r="P849" s="2">
        <f t="shared" si="56"/>
        <v>121.459</v>
      </c>
    </row>
    <row r="850" spans="13:16" x14ac:dyDescent="0.3">
      <c r="M850" s="1">
        <f t="shared" si="55"/>
        <v>344607</v>
      </c>
      <c r="N850" s="6">
        <f t="shared" si="57"/>
        <v>2843.5</v>
      </c>
      <c r="P850" s="2">
        <f t="shared" si="56"/>
        <v>121.459</v>
      </c>
    </row>
    <row r="851" spans="13:16" x14ac:dyDescent="0.3">
      <c r="M851" s="1">
        <f t="shared" si="55"/>
        <v>344973</v>
      </c>
      <c r="N851" s="6">
        <f t="shared" si="57"/>
        <v>2844.5</v>
      </c>
      <c r="P851" s="2">
        <f t="shared" si="56"/>
        <v>121.459</v>
      </c>
    </row>
    <row r="852" spans="13:16" x14ac:dyDescent="0.3">
      <c r="M852" s="1">
        <f t="shared" si="55"/>
        <v>345338</v>
      </c>
      <c r="N852" s="6">
        <f t="shared" si="57"/>
        <v>2845.5</v>
      </c>
      <c r="P852" s="2">
        <f t="shared" si="56"/>
        <v>121.458</v>
      </c>
    </row>
    <row r="853" spans="13:16" x14ac:dyDescent="0.3">
      <c r="M853" s="1">
        <f t="shared" si="55"/>
        <v>345703</v>
      </c>
      <c r="N853" s="6">
        <f t="shared" si="57"/>
        <v>2846.5</v>
      </c>
      <c r="P853" s="2">
        <f t="shared" si="56"/>
        <v>121.458</v>
      </c>
    </row>
    <row r="854" spans="13:16" x14ac:dyDescent="0.3">
      <c r="M854" s="1">
        <f t="shared" si="55"/>
        <v>346068</v>
      </c>
      <c r="N854" s="6">
        <f t="shared" si="57"/>
        <v>2847.5</v>
      </c>
      <c r="P854" s="2">
        <f t="shared" si="56"/>
        <v>121.458</v>
      </c>
    </row>
    <row r="855" spans="13:16" x14ac:dyDescent="0.3">
      <c r="M855" s="1">
        <f t="shared" si="55"/>
        <v>346434</v>
      </c>
      <c r="N855" s="6">
        <f t="shared" si="57"/>
        <v>2848.5</v>
      </c>
      <c r="P855" s="2">
        <f t="shared" si="56"/>
        <v>121.458</v>
      </c>
    </row>
    <row r="856" spans="13:16" x14ac:dyDescent="0.3">
      <c r="M856" s="1">
        <f t="shared" si="55"/>
        <v>346799</v>
      </c>
      <c r="N856" s="6">
        <f t="shared" si="57"/>
        <v>2849.5</v>
      </c>
      <c r="P856" s="2">
        <f t="shared" si="56"/>
        <v>121.458</v>
      </c>
    </row>
    <row r="857" spans="13:16" x14ac:dyDescent="0.3">
      <c r="M857" s="1">
        <f t="shared" si="55"/>
        <v>347164</v>
      </c>
      <c r="N857" s="6">
        <f t="shared" si="57"/>
        <v>2850.5</v>
      </c>
      <c r="P857" s="2">
        <f t="shared" si="56"/>
        <v>121.458</v>
      </c>
    </row>
    <row r="858" spans="13:16" x14ac:dyDescent="0.3">
      <c r="M858" s="1">
        <f t="shared" si="55"/>
        <v>347529</v>
      </c>
      <c r="N858" s="6">
        <f t="shared" si="57"/>
        <v>2851.5</v>
      </c>
      <c r="P858" s="2">
        <f t="shared" si="56"/>
        <v>121.458</v>
      </c>
    </row>
    <row r="859" spans="13:16" x14ac:dyDescent="0.3">
      <c r="M859" s="1">
        <f t="shared" ref="M859:M922" si="58">EOMONTH(M858,11)+1</f>
        <v>347895</v>
      </c>
      <c r="N859" s="6">
        <f t="shared" si="57"/>
        <v>2852.5</v>
      </c>
      <c r="P859" s="2">
        <f t="shared" si="56"/>
        <v>121.458</v>
      </c>
    </row>
    <row r="860" spans="13:16" x14ac:dyDescent="0.3">
      <c r="M860" s="1">
        <f t="shared" si="58"/>
        <v>348260</v>
      </c>
      <c r="N860" s="6">
        <f t="shared" si="57"/>
        <v>2853.5</v>
      </c>
      <c r="P860" s="2">
        <f t="shared" si="56"/>
        <v>121.458</v>
      </c>
    </row>
    <row r="861" spans="13:16" x14ac:dyDescent="0.3">
      <c r="M861" s="1">
        <f t="shared" si="58"/>
        <v>348625</v>
      </c>
      <c r="N861" s="6">
        <f t="shared" si="57"/>
        <v>2854.5</v>
      </c>
      <c r="P861" s="2">
        <f t="shared" si="56"/>
        <v>121.458</v>
      </c>
    </row>
    <row r="862" spans="13:16" x14ac:dyDescent="0.3">
      <c r="M862" s="1">
        <f t="shared" si="58"/>
        <v>348990</v>
      </c>
      <c r="N862" s="6">
        <f t="shared" si="57"/>
        <v>2855.5</v>
      </c>
      <c r="P862" s="2">
        <f t="shared" si="56"/>
        <v>121.458</v>
      </c>
    </row>
    <row r="863" spans="13:16" x14ac:dyDescent="0.3">
      <c r="M863" s="1">
        <f t="shared" si="58"/>
        <v>349356</v>
      </c>
      <c r="N863" s="6">
        <f t="shared" si="57"/>
        <v>2856.5</v>
      </c>
      <c r="P863" s="2">
        <f t="shared" si="56"/>
        <v>121.458</v>
      </c>
    </row>
    <row r="864" spans="13:16" x14ac:dyDescent="0.3">
      <c r="M864" s="1">
        <f t="shared" si="58"/>
        <v>349721</v>
      </c>
      <c r="N864" s="6">
        <f t="shared" si="57"/>
        <v>2857.5</v>
      </c>
      <c r="P864" s="2">
        <f t="shared" si="56"/>
        <v>121.458</v>
      </c>
    </row>
    <row r="865" spans="13:16" x14ac:dyDescent="0.3">
      <c r="M865" s="1">
        <f t="shared" si="58"/>
        <v>350086</v>
      </c>
      <c r="N865" s="6">
        <f t="shared" si="57"/>
        <v>2858.5</v>
      </c>
      <c r="P865" s="2">
        <f t="shared" si="56"/>
        <v>121.458</v>
      </c>
    </row>
    <row r="866" spans="13:16" x14ac:dyDescent="0.3">
      <c r="M866" s="1">
        <f t="shared" si="58"/>
        <v>350451</v>
      </c>
      <c r="N866" s="6">
        <f t="shared" si="57"/>
        <v>2859.5</v>
      </c>
      <c r="P866" s="2">
        <f t="shared" ref="P866:P929" si="59">ROUND($T$11+EXP(-$T$12*(N866-$N$10))*($T$10-$T$11),3)</f>
        <v>121.458</v>
      </c>
    </row>
    <row r="867" spans="13:16" x14ac:dyDescent="0.3">
      <c r="M867" s="1">
        <f t="shared" si="58"/>
        <v>350817</v>
      </c>
      <c r="N867" s="6">
        <f t="shared" si="57"/>
        <v>2860.5</v>
      </c>
      <c r="P867" s="2">
        <f t="shared" si="59"/>
        <v>121.458</v>
      </c>
    </row>
    <row r="868" spans="13:16" x14ac:dyDescent="0.3">
      <c r="M868" s="1">
        <f t="shared" si="58"/>
        <v>351182</v>
      </c>
      <c r="N868" s="6">
        <f t="shared" si="57"/>
        <v>2861.5</v>
      </c>
      <c r="P868" s="2">
        <f t="shared" si="59"/>
        <v>121.45699999999999</v>
      </c>
    </row>
    <row r="869" spans="13:16" x14ac:dyDescent="0.3">
      <c r="M869" s="1">
        <f t="shared" si="58"/>
        <v>351547</v>
      </c>
      <c r="N869" s="6">
        <f t="shared" si="57"/>
        <v>2862.5</v>
      </c>
      <c r="P869" s="2">
        <f t="shared" si="59"/>
        <v>121.45699999999999</v>
      </c>
    </row>
    <row r="870" spans="13:16" x14ac:dyDescent="0.3">
      <c r="M870" s="1">
        <f t="shared" si="58"/>
        <v>351912</v>
      </c>
      <c r="N870" s="6">
        <f t="shared" si="57"/>
        <v>2863.5</v>
      </c>
      <c r="P870" s="2">
        <f t="shared" si="59"/>
        <v>121.45699999999999</v>
      </c>
    </row>
    <row r="871" spans="13:16" x14ac:dyDescent="0.3">
      <c r="M871" s="1">
        <f t="shared" si="58"/>
        <v>352278</v>
      </c>
      <c r="N871" s="6">
        <f t="shared" si="57"/>
        <v>2864.5</v>
      </c>
      <c r="P871" s="2">
        <f t="shared" si="59"/>
        <v>121.45699999999999</v>
      </c>
    </row>
    <row r="872" spans="13:16" x14ac:dyDescent="0.3">
      <c r="M872" s="1">
        <f t="shared" si="58"/>
        <v>352643</v>
      </c>
      <c r="N872" s="6">
        <f t="shared" si="57"/>
        <v>2865.5</v>
      </c>
      <c r="P872" s="2">
        <f t="shared" si="59"/>
        <v>121.45699999999999</v>
      </c>
    </row>
    <row r="873" spans="13:16" x14ac:dyDescent="0.3">
      <c r="M873" s="1">
        <f t="shared" si="58"/>
        <v>353008</v>
      </c>
      <c r="N873" s="6">
        <f t="shared" si="57"/>
        <v>2866.5</v>
      </c>
      <c r="P873" s="2">
        <f t="shared" si="59"/>
        <v>121.45699999999999</v>
      </c>
    </row>
    <row r="874" spans="13:16" x14ac:dyDescent="0.3">
      <c r="M874" s="1">
        <f t="shared" si="58"/>
        <v>353373</v>
      </c>
      <c r="N874" s="6">
        <f t="shared" si="57"/>
        <v>2867.5</v>
      </c>
      <c r="P874" s="2">
        <f t="shared" si="59"/>
        <v>121.45699999999999</v>
      </c>
    </row>
    <row r="875" spans="13:16" x14ac:dyDescent="0.3">
      <c r="M875" s="1">
        <f t="shared" si="58"/>
        <v>353739</v>
      </c>
      <c r="N875" s="6">
        <f t="shared" si="57"/>
        <v>2868.5</v>
      </c>
      <c r="P875" s="2">
        <f t="shared" si="59"/>
        <v>121.45699999999999</v>
      </c>
    </row>
    <row r="876" spans="13:16" x14ac:dyDescent="0.3">
      <c r="M876" s="1">
        <f t="shared" si="58"/>
        <v>354104</v>
      </c>
      <c r="N876" s="6">
        <f t="shared" si="57"/>
        <v>2869.5</v>
      </c>
      <c r="P876" s="2">
        <f t="shared" si="59"/>
        <v>121.45699999999999</v>
      </c>
    </row>
    <row r="877" spans="13:16" x14ac:dyDescent="0.3">
      <c r="M877" s="1">
        <f t="shared" si="58"/>
        <v>354469</v>
      </c>
      <c r="N877" s="6">
        <f t="shared" si="57"/>
        <v>2870.5</v>
      </c>
      <c r="P877" s="2">
        <f t="shared" si="59"/>
        <v>121.45699999999999</v>
      </c>
    </row>
    <row r="878" spans="13:16" x14ac:dyDescent="0.3">
      <c r="M878" s="1">
        <f t="shared" si="58"/>
        <v>354834</v>
      </c>
      <c r="N878" s="6">
        <f t="shared" si="57"/>
        <v>2871.5</v>
      </c>
      <c r="P878" s="2">
        <f t="shared" si="59"/>
        <v>121.45699999999999</v>
      </c>
    </row>
    <row r="879" spans="13:16" x14ac:dyDescent="0.3">
      <c r="M879" s="1">
        <f t="shared" si="58"/>
        <v>355200</v>
      </c>
      <c r="N879" s="6">
        <f t="shared" si="57"/>
        <v>2872.5</v>
      </c>
      <c r="P879" s="2">
        <f t="shared" si="59"/>
        <v>121.45699999999999</v>
      </c>
    </row>
    <row r="880" spans="13:16" x14ac:dyDescent="0.3">
      <c r="M880" s="1">
        <f t="shared" si="58"/>
        <v>355565</v>
      </c>
      <c r="N880" s="6">
        <f t="shared" si="57"/>
        <v>2873.5</v>
      </c>
      <c r="P880" s="2">
        <f t="shared" si="59"/>
        <v>121.45699999999999</v>
      </c>
    </row>
    <row r="881" spans="13:16" x14ac:dyDescent="0.3">
      <c r="M881" s="1">
        <f t="shared" si="58"/>
        <v>355930</v>
      </c>
      <c r="N881" s="6">
        <f t="shared" si="57"/>
        <v>2874.5</v>
      </c>
      <c r="P881" s="2">
        <f t="shared" si="59"/>
        <v>121.45699999999999</v>
      </c>
    </row>
    <row r="882" spans="13:16" x14ac:dyDescent="0.3">
      <c r="M882" s="1">
        <f t="shared" si="58"/>
        <v>356295</v>
      </c>
      <c r="N882" s="6">
        <f t="shared" si="57"/>
        <v>2875.5</v>
      </c>
      <c r="P882" s="2">
        <f t="shared" si="59"/>
        <v>121.45699999999999</v>
      </c>
    </row>
    <row r="883" spans="13:16" x14ac:dyDescent="0.3">
      <c r="M883" s="1">
        <f t="shared" si="58"/>
        <v>356661</v>
      </c>
      <c r="N883" s="6">
        <f t="shared" si="57"/>
        <v>2876.5</v>
      </c>
      <c r="P883" s="2">
        <f t="shared" si="59"/>
        <v>121.45699999999999</v>
      </c>
    </row>
    <row r="884" spans="13:16" x14ac:dyDescent="0.3">
      <c r="M884" s="1">
        <f t="shared" si="58"/>
        <v>357026</v>
      </c>
      <c r="N884" s="6">
        <f t="shared" si="57"/>
        <v>2877.5</v>
      </c>
      <c r="P884" s="2">
        <f t="shared" si="59"/>
        <v>121.45699999999999</v>
      </c>
    </row>
    <row r="885" spans="13:16" x14ac:dyDescent="0.3">
      <c r="M885" s="1">
        <f t="shared" si="58"/>
        <v>357391</v>
      </c>
      <c r="N885" s="6">
        <f t="shared" si="57"/>
        <v>2878.5</v>
      </c>
      <c r="P885" s="2">
        <f t="shared" si="59"/>
        <v>121.45699999999999</v>
      </c>
    </row>
    <row r="886" spans="13:16" x14ac:dyDescent="0.3">
      <c r="M886" s="1">
        <f t="shared" si="58"/>
        <v>357756</v>
      </c>
      <c r="N886" s="6">
        <f t="shared" si="57"/>
        <v>2879.5</v>
      </c>
      <c r="P886" s="2">
        <f t="shared" si="59"/>
        <v>121.45699999999999</v>
      </c>
    </row>
    <row r="887" spans="13:16" x14ac:dyDescent="0.3">
      <c r="M887" s="1">
        <f t="shared" si="58"/>
        <v>358122</v>
      </c>
      <c r="N887" s="6">
        <f t="shared" si="57"/>
        <v>2880.5</v>
      </c>
      <c r="P887" s="2">
        <f t="shared" si="59"/>
        <v>121.456</v>
      </c>
    </row>
    <row r="888" spans="13:16" x14ac:dyDescent="0.3">
      <c r="M888" s="1">
        <f t="shared" si="58"/>
        <v>358487</v>
      </c>
      <c r="N888" s="6">
        <f t="shared" si="57"/>
        <v>2881.5</v>
      </c>
      <c r="P888" s="2">
        <f t="shared" si="59"/>
        <v>121.456</v>
      </c>
    </row>
    <row r="889" spans="13:16" x14ac:dyDescent="0.3">
      <c r="M889" s="1">
        <f t="shared" si="58"/>
        <v>358852</v>
      </c>
      <c r="N889" s="6">
        <f t="shared" si="57"/>
        <v>2882.5</v>
      </c>
      <c r="P889" s="2">
        <f t="shared" si="59"/>
        <v>121.456</v>
      </c>
    </row>
    <row r="890" spans="13:16" x14ac:dyDescent="0.3">
      <c r="M890" s="1">
        <f t="shared" si="58"/>
        <v>359217</v>
      </c>
      <c r="N890" s="6">
        <f t="shared" si="57"/>
        <v>2883.5</v>
      </c>
      <c r="P890" s="2">
        <f t="shared" si="59"/>
        <v>121.456</v>
      </c>
    </row>
    <row r="891" spans="13:16" x14ac:dyDescent="0.3">
      <c r="M891" s="1">
        <f t="shared" si="58"/>
        <v>359583</v>
      </c>
      <c r="N891" s="6">
        <f t="shared" si="57"/>
        <v>2884.5</v>
      </c>
      <c r="P891" s="2">
        <f t="shared" si="59"/>
        <v>121.456</v>
      </c>
    </row>
    <row r="892" spans="13:16" x14ac:dyDescent="0.3">
      <c r="M892" s="1">
        <f t="shared" si="58"/>
        <v>359948</v>
      </c>
      <c r="N892" s="6">
        <f t="shared" si="57"/>
        <v>2885.5</v>
      </c>
      <c r="P892" s="2">
        <f t="shared" si="59"/>
        <v>121.456</v>
      </c>
    </row>
    <row r="893" spans="13:16" x14ac:dyDescent="0.3">
      <c r="M893" s="1">
        <f t="shared" si="58"/>
        <v>360313</v>
      </c>
      <c r="N893" s="6">
        <f t="shared" si="57"/>
        <v>2886.5</v>
      </c>
      <c r="P893" s="2">
        <f t="shared" si="59"/>
        <v>121.456</v>
      </c>
    </row>
    <row r="894" spans="13:16" x14ac:dyDescent="0.3">
      <c r="M894" s="1">
        <f t="shared" si="58"/>
        <v>360678</v>
      </c>
      <c r="N894" s="6">
        <f t="shared" si="57"/>
        <v>2887.5</v>
      </c>
      <c r="P894" s="2">
        <f t="shared" si="59"/>
        <v>121.456</v>
      </c>
    </row>
    <row r="895" spans="13:16" x14ac:dyDescent="0.3">
      <c r="M895" s="1">
        <f t="shared" si="58"/>
        <v>361044</v>
      </c>
      <c r="N895" s="6">
        <f t="shared" si="57"/>
        <v>2888.5</v>
      </c>
      <c r="P895" s="2">
        <f t="shared" si="59"/>
        <v>121.456</v>
      </c>
    </row>
    <row r="896" spans="13:16" x14ac:dyDescent="0.3">
      <c r="M896" s="1">
        <f t="shared" si="58"/>
        <v>361409</v>
      </c>
      <c r="N896" s="6">
        <f t="shared" si="57"/>
        <v>2889.5</v>
      </c>
      <c r="P896" s="2">
        <f t="shared" si="59"/>
        <v>121.456</v>
      </c>
    </row>
    <row r="897" spans="13:16" x14ac:dyDescent="0.3">
      <c r="M897" s="1">
        <f t="shared" si="58"/>
        <v>361774</v>
      </c>
      <c r="N897" s="6">
        <f t="shared" si="57"/>
        <v>2890.5</v>
      </c>
      <c r="P897" s="2">
        <f t="shared" si="59"/>
        <v>121.456</v>
      </c>
    </row>
    <row r="898" spans="13:16" x14ac:dyDescent="0.3">
      <c r="M898" s="1">
        <f t="shared" si="58"/>
        <v>362139</v>
      </c>
      <c r="N898" s="6">
        <f t="shared" si="57"/>
        <v>2891.5</v>
      </c>
      <c r="P898" s="2">
        <f t="shared" si="59"/>
        <v>121.456</v>
      </c>
    </row>
    <row r="899" spans="13:16" x14ac:dyDescent="0.3">
      <c r="M899" s="1">
        <f t="shared" si="58"/>
        <v>362505</v>
      </c>
      <c r="N899" s="6">
        <f t="shared" si="57"/>
        <v>2892.5</v>
      </c>
      <c r="P899" s="2">
        <f t="shared" si="59"/>
        <v>121.456</v>
      </c>
    </row>
    <row r="900" spans="13:16" x14ac:dyDescent="0.3">
      <c r="M900" s="1">
        <f t="shared" si="58"/>
        <v>362870</v>
      </c>
      <c r="N900" s="6">
        <f t="shared" si="57"/>
        <v>2893.5</v>
      </c>
      <c r="P900" s="2">
        <f t="shared" si="59"/>
        <v>121.456</v>
      </c>
    </row>
    <row r="901" spans="13:16" x14ac:dyDescent="0.3">
      <c r="M901" s="1">
        <f t="shared" si="58"/>
        <v>363235</v>
      </c>
      <c r="N901" s="6">
        <f t="shared" si="57"/>
        <v>2894.5</v>
      </c>
      <c r="P901" s="2">
        <f t="shared" si="59"/>
        <v>121.456</v>
      </c>
    </row>
    <row r="902" spans="13:16" x14ac:dyDescent="0.3">
      <c r="M902" s="1">
        <f t="shared" si="58"/>
        <v>363600</v>
      </c>
      <c r="N902" s="6">
        <f t="shared" si="57"/>
        <v>2895.5</v>
      </c>
      <c r="P902" s="2">
        <f t="shared" si="59"/>
        <v>121.456</v>
      </c>
    </row>
    <row r="903" spans="13:16" x14ac:dyDescent="0.3">
      <c r="M903" s="1">
        <f t="shared" si="58"/>
        <v>363966</v>
      </c>
      <c r="N903" s="6">
        <f t="shared" si="57"/>
        <v>2896.5</v>
      </c>
      <c r="P903" s="2">
        <f t="shared" si="59"/>
        <v>121.456</v>
      </c>
    </row>
    <row r="904" spans="13:16" x14ac:dyDescent="0.3">
      <c r="M904" s="1">
        <f t="shared" si="58"/>
        <v>364331</v>
      </c>
      <c r="N904" s="6">
        <f t="shared" si="57"/>
        <v>2897.5</v>
      </c>
      <c r="P904" s="2">
        <f t="shared" si="59"/>
        <v>121.456</v>
      </c>
    </row>
    <row r="905" spans="13:16" x14ac:dyDescent="0.3">
      <c r="M905" s="1">
        <f t="shared" si="58"/>
        <v>364696</v>
      </c>
      <c r="N905" s="6">
        <f t="shared" si="57"/>
        <v>2898.5</v>
      </c>
      <c r="P905" s="2">
        <f t="shared" si="59"/>
        <v>121.456</v>
      </c>
    </row>
    <row r="906" spans="13:16" x14ac:dyDescent="0.3">
      <c r="M906" s="1">
        <f t="shared" si="58"/>
        <v>365061</v>
      </c>
      <c r="N906" s="6">
        <f t="shared" si="57"/>
        <v>2899.5</v>
      </c>
      <c r="P906" s="2">
        <f t="shared" si="59"/>
        <v>121.456</v>
      </c>
    </row>
    <row r="907" spans="13:16" x14ac:dyDescent="0.3">
      <c r="M907" s="1">
        <f t="shared" si="58"/>
        <v>365426</v>
      </c>
      <c r="N907" s="6">
        <f t="shared" ref="N907:N970" si="60">YEAR(M907)+0.5</f>
        <v>2900.5</v>
      </c>
      <c r="P907" s="2">
        <f t="shared" si="59"/>
        <v>121.456</v>
      </c>
    </row>
    <row r="908" spans="13:16" x14ac:dyDescent="0.3">
      <c r="M908" s="1">
        <f t="shared" si="58"/>
        <v>365791</v>
      </c>
      <c r="N908" s="6">
        <f t="shared" si="60"/>
        <v>2901.5</v>
      </c>
      <c r="P908" s="2">
        <f t="shared" si="59"/>
        <v>121.455</v>
      </c>
    </row>
    <row r="909" spans="13:16" x14ac:dyDescent="0.3">
      <c r="M909" s="1">
        <f t="shared" si="58"/>
        <v>366156</v>
      </c>
      <c r="N909" s="6">
        <f t="shared" si="60"/>
        <v>2902.5</v>
      </c>
      <c r="P909" s="2">
        <f t="shared" si="59"/>
        <v>121.455</v>
      </c>
    </row>
    <row r="910" spans="13:16" x14ac:dyDescent="0.3">
      <c r="M910" s="1">
        <f t="shared" si="58"/>
        <v>366521</v>
      </c>
      <c r="N910" s="6">
        <f t="shared" si="60"/>
        <v>2903.5</v>
      </c>
      <c r="P910" s="2">
        <f t="shared" si="59"/>
        <v>121.455</v>
      </c>
    </row>
    <row r="911" spans="13:16" x14ac:dyDescent="0.3">
      <c r="M911" s="1">
        <f t="shared" si="58"/>
        <v>366887</v>
      </c>
      <c r="N911" s="6">
        <f t="shared" si="60"/>
        <v>2904.5</v>
      </c>
      <c r="P911" s="2">
        <f t="shared" si="59"/>
        <v>121.455</v>
      </c>
    </row>
    <row r="912" spans="13:16" x14ac:dyDescent="0.3">
      <c r="M912" s="1">
        <f t="shared" si="58"/>
        <v>367252</v>
      </c>
      <c r="N912" s="6">
        <f t="shared" si="60"/>
        <v>2905.5</v>
      </c>
      <c r="P912" s="2">
        <f t="shared" si="59"/>
        <v>121.455</v>
      </c>
    </row>
    <row r="913" spans="13:16" x14ac:dyDescent="0.3">
      <c r="M913" s="1">
        <f t="shared" si="58"/>
        <v>367617</v>
      </c>
      <c r="N913" s="6">
        <f t="shared" si="60"/>
        <v>2906.5</v>
      </c>
      <c r="P913" s="2">
        <f t="shared" si="59"/>
        <v>121.455</v>
      </c>
    </row>
    <row r="914" spans="13:16" x14ac:dyDescent="0.3">
      <c r="M914" s="1">
        <f t="shared" si="58"/>
        <v>367982</v>
      </c>
      <c r="N914" s="6">
        <f t="shared" si="60"/>
        <v>2907.5</v>
      </c>
      <c r="P914" s="2">
        <f t="shared" si="59"/>
        <v>121.455</v>
      </c>
    </row>
    <row r="915" spans="13:16" x14ac:dyDescent="0.3">
      <c r="M915" s="1">
        <f t="shared" si="58"/>
        <v>368348</v>
      </c>
      <c r="N915" s="6">
        <f t="shared" si="60"/>
        <v>2908.5</v>
      </c>
      <c r="P915" s="2">
        <f t="shared" si="59"/>
        <v>121.455</v>
      </c>
    </row>
    <row r="916" spans="13:16" x14ac:dyDescent="0.3">
      <c r="M916" s="1">
        <f t="shared" si="58"/>
        <v>368713</v>
      </c>
      <c r="N916" s="6">
        <f t="shared" si="60"/>
        <v>2909.5</v>
      </c>
      <c r="P916" s="2">
        <f t="shared" si="59"/>
        <v>121.455</v>
      </c>
    </row>
    <row r="917" spans="13:16" x14ac:dyDescent="0.3">
      <c r="M917" s="1">
        <f t="shared" si="58"/>
        <v>369078</v>
      </c>
      <c r="N917" s="6">
        <f t="shared" si="60"/>
        <v>2910.5</v>
      </c>
      <c r="P917" s="2">
        <f t="shared" si="59"/>
        <v>121.455</v>
      </c>
    </row>
    <row r="918" spans="13:16" x14ac:dyDescent="0.3">
      <c r="M918" s="1">
        <f t="shared" si="58"/>
        <v>369443</v>
      </c>
      <c r="N918" s="6">
        <f t="shared" si="60"/>
        <v>2911.5</v>
      </c>
      <c r="P918" s="2">
        <f t="shared" si="59"/>
        <v>121.455</v>
      </c>
    </row>
    <row r="919" spans="13:16" x14ac:dyDescent="0.3">
      <c r="M919" s="1">
        <f t="shared" si="58"/>
        <v>369809</v>
      </c>
      <c r="N919" s="6">
        <f t="shared" si="60"/>
        <v>2912.5</v>
      </c>
      <c r="P919" s="2">
        <f t="shared" si="59"/>
        <v>121.455</v>
      </c>
    </row>
    <row r="920" spans="13:16" x14ac:dyDescent="0.3">
      <c r="M920" s="1">
        <f t="shared" si="58"/>
        <v>370174</v>
      </c>
      <c r="N920" s="6">
        <f t="shared" si="60"/>
        <v>2913.5</v>
      </c>
      <c r="P920" s="2">
        <f t="shared" si="59"/>
        <v>121.455</v>
      </c>
    </row>
    <row r="921" spans="13:16" x14ac:dyDescent="0.3">
      <c r="M921" s="1">
        <f t="shared" si="58"/>
        <v>370539</v>
      </c>
      <c r="N921" s="6">
        <f t="shared" si="60"/>
        <v>2914.5</v>
      </c>
      <c r="P921" s="2">
        <f t="shared" si="59"/>
        <v>121.455</v>
      </c>
    </row>
    <row r="922" spans="13:16" x14ac:dyDescent="0.3">
      <c r="M922" s="1">
        <f t="shared" si="58"/>
        <v>370904</v>
      </c>
      <c r="N922" s="6">
        <f t="shared" si="60"/>
        <v>2915.5</v>
      </c>
      <c r="P922" s="2">
        <f t="shared" si="59"/>
        <v>121.455</v>
      </c>
    </row>
    <row r="923" spans="13:16" x14ac:dyDescent="0.3">
      <c r="M923" s="1">
        <f t="shared" ref="M923:M986" si="61">EOMONTH(M922,11)+1</f>
        <v>371270</v>
      </c>
      <c r="N923" s="6">
        <f t="shared" si="60"/>
        <v>2916.5</v>
      </c>
      <c r="P923" s="2">
        <f t="shared" si="59"/>
        <v>121.455</v>
      </c>
    </row>
    <row r="924" spans="13:16" x14ac:dyDescent="0.3">
      <c r="M924" s="1">
        <f t="shared" si="61"/>
        <v>371635</v>
      </c>
      <c r="N924" s="6">
        <f t="shared" si="60"/>
        <v>2917.5</v>
      </c>
      <c r="P924" s="2">
        <f t="shared" si="59"/>
        <v>121.455</v>
      </c>
    </row>
    <row r="925" spans="13:16" x14ac:dyDescent="0.3">
      <c r="M925" s="1">
        <f t="shared" si="61"/>
        <v>372000</v>
      </c>
      <c r="N925" s="6">
        <f t="shared" si="60"/>
        <v>2918.5</v>
      </c>
      <c r="P925" s="2">
        <f t="shared" si="59"/>
        <v>121.455</v>
      </c>
    </row>
    <row r="926" spans="13:16" x14ac:dyDescent="0.3">
      <c r="M926" s="1">
        <f t="shared" si="61"/>
        <v>372365</v>
      </c>
      <c r="N926" s="6">
        <f t="shared" si="60"/>
        <v>2919.5</v>
      </c>
      <c r="P926" s="2">
        <f t="shared" si="59"/>
        <v>121.455</v>
      </c>
    </row>
    <row r="927" spans="13:16" x14ac:dyDescent="0.3">
      <c r="M927" s="1">
        <f t="shared" si="61"/>
        <v>372731</v>
      </c>
      <c r="N927" s="6">
        <f t="shared" si="60"/>
        <v>2920.5</v>
      </c>
      <c r="P927" s="2">
        <f t="shared" si="59"/>
        <v>121.455</v>
      </c>
    </row>
    <row r="928" spans="13:16" x14ac:dyDescent="0.3">
      <c r="M928" s="1">
        <f t="shared" si="61"/>
        <v>373096</v>
      </c>
      <c r="N928" s="6">
        <f t="shared" si="60"/>
        <v>2921.5</v>
      </c>
      <c r="P928" s="2">
        <f t="shared" si="59"/>
        <v>121.455</v>
      </c>
    </row>
    <row r="929" spans="13:16" x14ac:dyDescent="0.3">
      <c r="M929" s="1">
        <f t="shared" si="61"/>
        <v>373461</v>
      </c>
      <c r="N929" s="6">
        <f t="shared" si="60"/>
        <v>2922.5</v>
      </c>
      <c r="P929" s="2">
        <f t="shared" si="59"/>
        <v>121.455</v>
      </c>
    </row>
    <row r="930" spans="13:16" x14ac:dyDescent="0.3">
      <c r="M930" s="1">
        <f t="shared" si="61"/>
        <v>373826</v>
      </c>
      <c r="N930" s="6">
        <f t="shared" si="60"/>
        <v>2923.5</v>
      </c>
      <c r="P930" s="2">
        <f t="shared" ref="P930:P993" si="62">ROUND($T$11+EXP(-$T$12*(N930-$N$10))*($T$10-$T$11),3)</f>
        <v>121.455</v>
      </c>
    </row>
    <row r="931" spans="13:16" x14ac:dyDescent="0.3">
      <c r="M931" s="1">
        <f t="shared" si="61"/>
        <v>374192</v>
      </c>
      <c r="N931" s="6">
        <f t="shared" si="60"/>
        <v>2924.5</v>
      </c>
      <c r="P931" s="2">
        <f t="shared" si="62"/>
        <v>121.455</v>
      </c>
    </row>
    <row r="932" spans="13:16" x14ac:dyDescent="0.3">
      <c r="M932" s="1">
        <f t="shared" si="61"/>
        <v>374557</v>
      </c>
      <c r="N932" s="6">
        <f t="shared" si="60"/>
        <v>2925.5</v>
      </c>
      <c r="P932" s="2">
        <f t="shared" si="62"/>
        <v>121.455</v>
      </c>
    </row>
    <row r="933" spans="13:16" x14ac:dyDescent="0.3">
      <c r="M933" s="1">
        <f t="shared" si="61"/>
        <v>374922</v>
      </c>
      <c r="N933" s="6">
        <f t="shared" si="60"/>
        <v>2926.5</v>
      </c>
      <c r="P933" s="2">
        <f t="shared" si="62"/>
        <v>121.455</v>
      </c>
    </row>
    <row r="934" spans="13:16" x14ac:dyDescent="0.3">
      <c r="M934" s="1">
        <f t="shared" si="61"/>
        <v>375287</v>
      </c>
      <c r="N934" s="6">
        <f t="shared" si="60"/>
        <v>2927.5</v>
      </c>
      <c r="P934" s="2">
        <f t="shared" si="62"/>
        <v>121.45399999999999</v>
      </c>
    </row>
    <row r="935" spans="13:16" x14ac:dyDescent="0.3">
      <c r="M935" s="1">
        <f t="shared" si="61"/>
        <v>375653</v>
      </c>
      <c r="N935" s="6">
        <f t="shared" si="60"/>
        <v>2928.5</v>
      </c>
      <c r="P935" s="2">
        <f t="shared" si="62"/>
        <v>121.45399999999999</v>
      </c>
    </row>
    <row r="936" spans="13:16" x14ac:dyDescent="0.3">
      <c r="M936" s="1">
        <f t="shared" si="61"/>
        <v>376018</v>
      </c>
      <c r="N936" s="6">
        <f t="shared" si="60"/>
        <v>2929.5</v>
      </c>
      <c r="P936" s="2">
        <f t="shared" si="62"/>
        <v>121.45399999999999</v>
      </c>
    </row>
    <row r="937" spans="13:16" x14ac:dyDescent="0.3">
      <c r="M937" s="1">
        <f t="shared" si="61"/>
        <v>376383</v>
      </c>
      <c r="N937" s="6">
        <f t="shared" si="60"/>
        <v>2930.5</v>
      </c>
      <c r="P937" s="2">
        <f t="shared" si="62"/>
        <v>121.45399999999999</v>
      </c>
    </row>
    <row r="938" spans="13:16" x14ac:dyDescent="0.3">
      <c r="M938" s="1">
        <f t="shared" si="61"/>
        <v>376748</v>
      </c>
      <c r="N938" s="6">
        <f t="shared" si="60"/>
        <v>2931.5</v>
      </c>
      <c r="P938" s="2">
        <f t="shared" si="62"/>
        <v>121.45399999999999</v>
      </c>
    </row>
    <row r="939" spans="13:16" x14ac:dyDescent="0.3">
      <c r="M939" s="1">
        <f t="shared" si="61"/>
        <v>377114</v>
      </c>
      <c r="N939" s="6">
        <f t="shared" si="60"/>
        <v>2932.5</v>
      </c>
      <c r="P939" s="2">
        <f t="shared" si="62"/>
        <v>121.45399999999999</v>
      </c>
    </row>
    <row r="940" spans="13:16" x14ac:dyDescent="0.3">
      <c r="M940" s="1">
        <f t="shared" si="61"/>
        <v>377479</v>
      </c>
      <c r="N940" s="6">
        <f t="shared" si="60"/>
        <v>2933.5</v>
      </c>
      <c r="P940" s="2">
        <f t="shared" si="62"/>
        <v>121.45399999999999</v>
      </c>
    </row>
    <row r="941" spans="13:16" x14ac:dyDescent="0.3">
      <c r="M941" s="1">
        <f t="shared" si="61"/>
        <v>377844</v>
      </c>
      <c r="N941" s="6">
        <f t="shared" si="60"/>
        <v>2934.5</v>
      </c>
      <c r="P941" s="2">
        <f t="shared" si="62"/>
        <v>121.45399999999999</v>
      </c>
    </row>
    <row r="942" spans="13:16" x14ac:dyDescent="0.3">
      <c r="M942" s="1">
        <f t="shared" si="61"/>
        <v>378209</v>
      </c>
      <c r="N942" s="6">
        <f t="shared" si="60"/>
        <v>2935.5</v>
      </c>
      <c r="P942" s="2">
        <f t="shared" si="62"/>
        <v>121.45399999999999</v>
      </c>
    </row>
    <row r="943" spans="13:16" x14ac:dyDescent="0.3">
      <c r="M943" s="1">
        <f t="shared" si="61"/>
        <v>378575</v>
      </c>
      <c r="N943" s="6">
        <f t="shared" si="60"/>
        <v>2936.5</v>
      </c>
      <c r="P943" s="2">
        <f t="shared" si="62"/>
        <v>121.45399999999999</v>
      </c>
    </row>
    <row r="944" spans="13:16" x14ac:dyDescent="0.3">
      <c r="M944" s="1">
        <f t="shared" si="61"/>
        <v>378940</v>
      </c>
      <c r="N944" s="6">
        <f t="shared" si="60"/>
        <v>2937.5</v>
      </c>
      <c r="P944" s="2">
        <f t="shared" si="62"/>
        <v>121.45399999999999</v>
      </c>
    </row>
    <row r="945" spans="13:16" x14ac:dyDescent="0.3">
      <c r="M945" s="1">
        <f t="shared" si="61"/>
        <v>379305</v>
      </c>
      <c r="N945" s="6">
        <f t="shared" si="60"/>
        <v>2938.5</v>
      </c>
      <c r="P945" s="2">
        <f t="shared" si="62"/>
        <v>121.45399999999999</v>
      </c>
    </row>
    <row r="946" spans="13:16" x14ac:dyDescent="0.3">
      <c r="M946" s="1">
        <f t="shared" si="61"/>
        <v>379670</v>
      </c>
      <c r="N946" s="6">
        <f t="shared" si="60"/>
        <v>2939.5</v>
      </c>
      <c r="P946" s="2">
        <f t="shared" si="62"/>
        <v>121.45399999999999</v>
      </c>
    </row>
    <row r="947" spans="13:16" x14ac:dyDescent="0.3">
      <c r="M947" s="1">
        <f t="shared" si="61"/>
        <v>380036</v>
      </c>
      <c r="N947" s="6">
        <f t="shared" si="60"/>
        <v>2940.5</v>
      </c>
      <c r="P947" s="2">
        <f t="shared" si="62"/>
        <v>121.45399999999999</v>
      </c>
    </row>
    <row r="948" spans="13:16" x14ac:dyDescent="0.3">
      <c r="M948" s="1">
        <f t="shared" si="61"/>
        <v>380401</v>
      </c>
      <c r="N948" s="6">
        <f t="shared" si="60"/>
        <v>2941.5</v>
      </c>
      <c r="P948" s="2">
        <f t="shared" si="62"/>
        <v>121.45399999999999</v>
      </c>
    </row>
    <row r="949" spans="13:16" x14ac:dyDescent="0.3">
      <c r="M949" s="1">
        <f t="shared" si="61"/>
        <v>380766</v>
      </c>
      <c r="N949" s="6">
        <f t="shared" si="60"/>
        <v>2942.5</v>
      </c>
      <c r="P949" s="2">
        <f t="shared" si="62"/>
        <v>121.45399999999999</v>
      </c>
    </row>
    <row r="950" spans="13:16" x14ac:dyDescent="0.3">
      <c r="M950" s="1">
        <f t="shared" si="61"/>
        <v>381131</v>
      </c>
      <c r="N950" s="6">
        <f t="shared" si="60"/>
        <v>2943.5</v>
      </c>
      <c r="P950" s="2">
        <f t="shared" si="62"/>
        <v>121.45399999999999</v>
      </c>
    </row>
    <row r="951" spans="13:16" x14ac:dyDescent="0.3">
      <c r="M951" s="1">
        <f t="shared" si="61"/>
        <v>381497</v>
      </c>
      <c r="N951" s="6">
        <f t="shared" si="60"/>
        <v>2944.5</v>
      </c>
      <c r="P951" s="2">
        <f t="shared" si="62"/>
        <v>121.45399999999999</v>
      </c>
    </row>
    <row r="952" spans="13:16" x14ac:dyDescent="0.3">
      <c r="M952" s="1">
        <f t="shared" si="61"/>
        <v>381862</v>
      </c>
      <c r="N952" s="6">
        <f t="shared" si="60"/>
        <v>2945.5</v>
      </c>
      <c r="P952" s="2">
        <f t="shared" si="62"/>
        <v>121.45399999999999</v>
      </c>
    </row>
    <row r="953" spans="13:16" x14ac:dyDescent="0.3">
      <c r="M953" s="1">
        <f t="shared" si="61"/>
        <v>382227</v>
      </c>
      <c r="N953" s="6">
        <f t="shared" si="60"/>
        <v>2946.5</v>
      </c>
      <c r="P953" s="2">
        <f t="shared" si="62"/>
        <v>121.45399999999999</v>
      </c>
    </row>
    <row r="954" spans="13:16" x14ac:dyDescent="0.3">
      <c r="M954" s="1">
        <f t="shared" si="61"/>
        <v>382592</v>
      </c>
      <c r="N954" s="6">
        <f t="shared" si="60"/>
        <v>2947.5</v>
      </c>
      <c r="P954" s="2">
        <f t="shared" si="62"/>
        <v>121.45399999999999</v>
      </c>
    </row>
    <row r="955" spans="13:16" x14ac:dyDescent="0.3">
      <c r="M955" s="1">
        <f t="shared" si="61"/>
        <v>382958</v>
      </c>
      <c r="N955" s="6">
        <f t="shared" si="60"/>
        <v>2948.5</v>
      </c>
      <c r="P955" s="2">
        <f t="shared" si="62"/>
        <v>121.45399999999999</v>
      </c>
    </row>
    <row r="956" spans="13:16" x14ac:dyDescent="0.3">
      <c r="M956" s="1">
        <f t="shared" si="61"/>
        <v>383323</v>
      </c>
      <c r="N956" s="6">
        <f t="shared" si="60"/>
        <v>2949.5</v>
      </c>
      <c r="P956" s="2">
        <f t="shared" si="62"/>
        <v>121.45399999999999</v>
      </c>
    </row>
    <row r="957" spans="13:16" x14ac:dyDescent="0.3">
      <c r="M957" s="1">
        <f t="shared" si="61"/>
        <v>383688</v>
      </c>
      <c r="N957" s="6">
        <f t="shared" si="60"/>
        <v>2950.5</v>
      </c>
      <c r="P957" s="2">
        <f t="shared" si="62"/>
        <v>121.45399999999999</v>
      </c>
    </row>
    <row r="958" spans="13:16" x14ac:dyDescent="0.3">
      <c r="M958" s="1">
        <f t="shared" si="61"/>
        <v>384053</v>
      </c>
      <c r="N958" s="6">
        <f t="shared" si="60"/>
        <v>2951.5</v>
      </c>
      <c r="P958" s="2">
        <f t="shared" si="62"/>
        <v>121.45399999999999</v>
      </c>
    </row>
    <row r="959" spans="13:16" x14ac:dyDescent="0.3">
      <c r="M959" s="1">
        <f t="shared" si="61"/>
        <v>384419</v>
      </c>
      <c r="N959" s="6">
        <f t="shared" si="60"/>
        <v>2952.5</v>
      </c>
      <c r="P959" s="2">
        <f t="shared" si="62"/>
        <v>121.45399999999999</v>
      </c>
    </row>
    <row r="960" spans="13:16" x14ac:dyDescent="0.3">
      <c r="M960" s="1">
        <f t="shared" si="61"/>
        <v>384784</v>
      </c>
      <c r="N960" s="6">
        <f t="shared" si="60"/>
        <v>2953.5</v>
      </c>
      <c r="P960" s="2">
        <f t="shared" si="62"/>
        <v>121.45399999999999</v>
      </c>
    </row>
    <row r="961" spans="13:16" x14ac:dyDescent="0.3">
      <c r="M961" s="1">
        <f t="shared" si="61"/>
        <v>385149</v>
      </c>
      <c r="N961" s="6">
        <f t="shared" si="60"/>
        <v>2954.5</v>
      </c>
      <c r="P961" s="2">
        <f t="shared" si="62"/>
        <v>121.45399999999999</v>
      </c>
    </row>
    <row r="962" spans="13:16" x14ac:dyDescent="0.3">
      <c r="M962" s="1">
        <f t="shared" si="61"/>
        <v>385514</v>
      </c>
      <c r="N962" s="6">
        <f t="shared" si="60"/>
        <v>2955.5</v>
      </c>
      <c r="P962" s="2">
        <f t="shared" si="62"/>
        <v>121.45399999999999</v>
      </c>
    </row>
    <row r="963" spans="13:16" x14ac:dyDescent="0.3">
      <c r="M963" s="1">
        <f t="shared" si="61"/>
        <v>385880</v>
      </c>
      <c r="N963" s="6">
        <f t="shared" si="60"/>
        <v>2956.5</v>
      </c>
      <c r="P963" s="2">
        <f t="shared" si="62"/>
        <v>121.45399999999999</v>
      </c>
    </row>
    <row r="964" spans="13:16" x14ac:dyDescent="0.3">
      <c r="M964" s="1">
        <f t="shared" si="61"/>
        <v>386245</v>
      </c>
      <c r="N964" s="6">
        <f t="shared" si="60"/>
        <v>2957.5</v>
      </c>
      <c r="P964" s="2">
        <f t="shared" si="62"/>
        <v>121.45399999999999</v>
      </c>
    </row>
    <row r="965" spans="13:16" x14ac:dyDescent="0.3">
      <c r="M965" s="1">
        <f t="shared" si="61"/>
        <v>386610</v>
      </c>
      <c r="N965" s="6">
        <f t="shared" si="60"/>
        <v>2958.5</v>
      </c>
      <c r="P965" s="2">
        <f t="shared" si="62"/>
        <v>121.45399999999999</v>
      </c>
    </row>
    <row r="966" spans="13:16" x14ac:dyDescent="0.3">
      <c r="M966" s="1">
        <f t="shared" si="61"/>
        <v>386975</v>
      </c>
      <c r="N966" s="6">
        <f t="shared" si="60"/>
        <v>2959.5</v>
      </c>
      <c r="P966" s="2">
        <f t="shared" si="62"/>
        <v>121.45399999999999</v>
      </c>
    </row>
    <row r="967" spans="13:16" x14ac:dyDescent="0.3">
      <c r="M967" s="1">
        <f t="shared" si="61"/>
        <v>387341</v>
      </c>
      <c r="N967" s="6">
        <f t="shared" si="60"/>
        <v>2960.5</v>
      </c>
      <c r="P967" s="2">
        <f t="shared" si="62"/>
        <v>121.453</v>
      </c>
    </row>
    <row r="968" spans="13:16" x14ac:dyDescent="0.3">
      <c r="M968" s="1">
        <f t="shared" si="61"/>
        <v>387706</v>
      </c>
      <c r="N968" s="6">
        <f t="shared" si="60"/>
        <v>2961.5</v>
      </c>
      <c r="P968" s="2">
        <f t="shared" si="62"/>
        <v>121.453</v>
      </c>
    </row>
    <row r="969" spans="13:16" x14ac:dyDescent="0.3">
      <c r="M969" s="1">
        <f t="shared" si="61"/>
        <v>388071</v>
      </c>
      <c r="N969" s="6">
        <f t="shared" si="60"/>
        <v>2962.5</v>
      </c>
      <c r="P969" s="2">
        <f t="shared" si="62"/>
        <v>121.453</v>
      </c>
    </row>
    <row r="970" spans="13:16" x14ac:dyDescent="0.3">
      <c r="M970" s="1">
        <f t="shared" si="61"/>
        <v>388436</v>
      </c>
      <c r="N970" s="6">
        <f t="shared" si="60"/>
        <v>2963.5</v>
      </c>
      <c r="P970" s="2">
        <f t="shared" si="62"/>
        <v>121.453</v>
      </c>
    </row>
    <row r="971" spans="13:16" x14ac:dyDescent="0.3">
      <c r="M971" s="1">
        <f t="shared" si="61"/>
        <v>388802</v>
      </c>
      <c r="N971" s="6">
        <f t="shared" ref="N971:N1034" si="63">YEAR(M971)+0.5</f>
        <v>2964.5</v>
      </c>
      <c r="P971" s="2">
        <f t="shared" si="62"/>
        <v>121.453</v>
      </c>
    </row>
    <row r="972" spans="13:16" x14ac:dyDescent="0.3">
      <c r="M972" s="1">
        <f t="shared" si="61"/>
        <v>389167</v>
      </c>
      <c r="N972" s="6">
        <f t="shared" si="63"/>
        <v>2965.5</v>
      </c>
      <c r="P972" s="2">
        <f t="shared" si="62"/>
        <v>121.453</v>
      </c>
    </row>
    <row r="973" spans="13:16" x14ac:dyDescent="0.3">
      <c r="M973" s="1">
        <f t="shared" si="61"/>
        <v>389532</v>
      </c>
      <c r="N973" s="6">
        <f t="shared" si="63"/>
        <v>2966.5</v>
      </c>
      <c r="P973" s="2">
        <f t="shared" si="62"/>
        <v>121.453</v>
      </c>
    </row>
    <row r="974" spans="13:16" x14ac:dyDescent="0.3">
      <c r="M974" s="1">
        <f t="shared" si="61"/>
        <v>389897</v>
      </c>
      <c r="N974" s="6">
        <f t="shared" si="63"/>
        <v>2967.5</v>
      </c>
      <c r="P974" s="2">
        <f t="shared" si="62"/>
        <v>121.453</v>
      </c>
    </row>
    <row r="975" spans="13:16" x14ac:dyDescent="0.3">
      <c r="M975" s="1">
        <f t="shared" si="61"/>
        <v>390263</v>
      </c>
      <c r="N975" s="6">
        <f t="shared" si="63"/>
        <v>2968.5</v>
      </c>
      <c r="P975" s="2">
        <f t="shared" si="62"/>
        <v>121.453</v>
      </c>
    </row>
    <row r="976" spans="13:16" x14ac:dyDescent="0.3">
      <c r="M976" s="1">
        <f t="shared" si="61"/>
        <v>390628</v>
      </c>
      <c r="N976" s="6">
        <f t="shared" si="63"/>
        <v>2969.5</v>
      </c>
      <c r="P976" s="2">
        <f t="shared" si="62"/>
        <v>121.453</v>
      </c>
    </row>
    <row r="977" spans="13:16" x14ac:dyDescent="0.3">
      <c r="M977" s="1">
        <f t="shared" si="61"/>
        <v>390993</v>
      </c>
      <c r="N977" s="6">
        <f t="shared" si="63"/>
        <v>2970.5</v>
      </c>
      <c r="P977" s="2">
        <f t="shared" si="62"/>
        <v>121.453</v>
      </c>
    </row>
    <row r="978" spans="13:16" x14ac:dyDescent="0.3">
      <c r="M978" s="1">
        <f t="shared" si="61"/>
        <v>391358</v>
      </c>
      <c r="N978" s="6">
        <f t="shared" si="63"/>
        <v>2971.5</v>
      </c>
      <c r="P978" s="2">
        <f t="shared" si="62"/>
        <v>121.453</v>
      </c>
    </row>
    <row r="979" spans="13:16" x14ac:dyDescent="0.3">
      <c r="M979" s="1">
        <f t="shared" si="61"/>
        <v>391724</v>
      </c>
      <c r="N979" s="6">
        <f t="shared" si="63"/>
        <v>2972.5</v>
      </c>
      <c r="P979" s="2">
        <f t="shared" si="62"/>
        <v>121.453</v>
      </c>
    </row>
    <row r="980" spans="13:16" x14ac:dyDescent="0.3">
      <c r="M980" s="1">
        <f t="shared" si="61"/>
        <v>392089</v>
      </c>
      <c r="N980" s="6">
        <f t="shared" si="63"/>
        <v>2973.5</v>
      </c>
      <c r="P980" s="2">
        <f t="shared" si="62"/>
        <v>121.453</v>
      </c>
    </row>
    <row r="981" spans="13:16" x14ac:dyDescent="0.3">
      <c r="M981" s="1">
        <f t="shared" si="61"/>
        <v>392454</v>
      </c>
      <c r="N981" s="6">
        <f t="shared" si="63"/>
        <v>2974.5</v>
      </c>
      <c r="P981" s="2">
        <f t="shared" si="62"/>
        <v>121.453</v>
      </c>
    </row>
    <row r="982" spans="13:16" x14ac:dyDescent="0.3">
      <c r="M982" s="1">
        <f t="shared" si="61"/>
        <v>392819</v>
      </c>
      <c r="N982" s="6">
        <f t="shared" si="63"/>
        <v>2975.5</v>
      </c>
      <c r="P982" s="2">
        <f t="shared" si="62"/>
        <v>121.453</v>
      </c>
    </row>
    <row r="983" spans="13:16" x14ac:dyDescent="0.3">
      <c r="M983" s="1">
        <f t="shared" si="61"/>
        <v>393185</v>
      </c>
      <c r="N983" s="6">
        <f t="shared" si="63"/>
        <v>2976.5</v>
      </c>
      <c r="P983" s="2">
        <f t="shared" si="62"/>
        <v>121.453</v>
      </c>
    </row>
    <row r="984" spans="13:16" x14ac:dyDescent="0.3">
      <c r="M984" s="1">
        <f t="shared" si="61"/>
        <v>393550</v>
      </c>
      <c r="N984" s="6">
        <f t="shared" si="63"/>
        <v>2977.5</v>
      </c>
      <c r="P984" s="2">
        <f t="shared" si="62"/>
        <v>121.453</v>
      </c>
    </row>
    <row r="985" spans="13:16" x14ac:dyDescent="0.3">
      <c r="M985" s="1">
        <f t="shared" si="61"/>
        <v>393915</v>
      </c>
      <c r="N985" s="6">
        <f t="shared" si="63"/>
        <v>2978.5</v>
      </c>
      <c r="P985" s="2">
        <f t="shared" si="62"/>
        <v>121.453</v>
      </c>
    </row>
    <row r="986" spans="13:16" x14ac:dyDescent="0.3">
      <c r="M986" s="1">
        <f t="shared" si="61"/>
        <v>394280</v>
      </c>
      <c r="N986" s="6">
        <f t="shared" si="63"/>
        <v>2979.5</v>
      </c>
      <c r="P986" s="2">
        <f t="shared" si="62"/>
        <v>121.453</v>
      </c>
    </row>
    <row r="987" spans="13:16" x14ac:dyDescent="0.3">
      <c r="M987" s="1">
        <f t="shared" ref="M987:M1050" si="64">EOMONTH(M986,11)+1</f>
        <v>394646</v>
      </c>
      <c r="N987" s="6">
        <f t="shared" si="63"/>
        <v>2980.5</v>
      </c>
      <c r="P987" s="2">
        <f t="shared" si="62"/>
        <v>121.453</v>
      </c>
    </row>
    <row r="988" spans="13:16" x14ac:dyDescent="0.3">
      <c r="M988" s="1">
        <f t="shared" si="64"/>
        <v>395011</v>
      </c>
      <c r="N988" s="6">
        <f t="shared" si="63"/>
        <v>2981.5</v>
      </c>
      <c r="P988" s="2">
        <f t="shared" si="62"/>
        <v>121.453</v>
      </c>
    </row>
    <row r="989" spans="13:16" x14ac:dyDescent="0.3">
      <c r="M989" s="1">
        <f t="shared" si="64"/>
        <v>395376</v>
      </c>
      <c r="N989" s="6">
        <f t="shared" si="63"/>
        <v>2982.5</v>
      </c>
      <c r="P989" s="2">
        <f t="shared" si="62"/>
        <v>121.453</v>
      </c>
    </row>
    <row r="990" spans="13:16" x14ac:dyDescent="0.3">
      <c r="M990" s="1">
        <f t="shared" si="64"/>
        <v>395741</v>
      </c>
      <c r="N990" s="6">
        <f t="shared" si="63"/>
        <v>2983.5</v>
      </c>
      <c r="P990" s="2">
        <f t="shared" si="62"/>
        <v>121.453</v>
      </c>
    </row>
    <row r="991" spans="13:16" x14ac:dyDescent="0.3">
      <c r="M991" s="1">
        <f t="shared" si="64"/>
        <v>396107</v>
      </c>
      <c r="N991" s="6">
        <f t="shared" si="63"/>
        <v>2984.5</v>
      </c>
      <c r="P991" s="2">
        <f t="shared" si="62"/>
        <v>121.453</v>
      </c>
    </row>
    <row r="992" spans="13:16" x14ac:dyDescent="0.3">
      <c r="M992" s="1">
        <f t="shared" si="64"/>
        <v>396472</v>
      </c>
      <c r="N992" s="6">
        <f t="shared" si="63"/>
        <v>2985.5</v>
      </c>
      <c r="P992" s="2">
        <f t="shared" si="62"/>
        <v>121.453</v>
      </c>
    </row>
    <row r="993" spans="13:16" x14ac:dyDescent="0.3">
      <c r="M993" s="1">
        <f t="shared" si="64"/>
        <v>396837</v>
      </c>
      <c r="N993" s="6">
        <f t="shared" si="63"/>
        <v>2986.5</v>
      </c>
      <c r="P993" s="2">
        <f t="shared" si="62"/>
        <v>121.453</v>
      </c>
    </row>
    <row r="994" spans="13:16" x14ac:dyDescent="0.3">
      <c r="M994" s="1">
        <f t="shared" si="64"/>
        <v>397202</v>
      </c>
      <c r="N994" s="6">
        <f t="shared" si="63"/>
        <v>2987.5</v>
      </c>
      <c r="P994" s="2">
        <f t="shared" ref="P994:P1057" si="65">ROUND($T$11+EXP(-$T$12*(N994-$N$10))*($T$10-$T$11),3)</f>
        <v>121.453</v>
      </c>
    </row>
    <row r="995" spans="13:16" x14ac:dyDescent="0.3">
      <c r="M995" s="1">
        <f t="shared" si="64"/>
        <v>397568</v>
      </c>
      <c r="N995" s="6">
        <f t="shared" si="63"/>
        <v>2988.5</v>
      </c>
      <c r="P995" s="2">
        <f t="shared" si="65"/>
        <v>121.453</v>
      </c>
    </row>
    <row r="996" spans="13:16" x14ac:dyDescent="0.3">
      <c r="M996" s="1">
        <f t="shared" si="64"/>
        <v>397933</v>
      </c>
      <c r="N996" s="6">
        <f t="shared" si="63"/>
        <v>2989.5</v>
      </c>
      <c r="P996" s="2">
        <f t="shared" si="65"/>
        <v>121.453</v>
      </c>
    </row>
    <row r="997" spans="13:16" x14ac:dyDescent="0.3">
      <c r="M997" s="1">
        <f t="shared" si="64"/>
        <v>398298</v>
      </c>
      <c r="N997" s="6">
        <f t="shared" si="63"/>
        <v>2990.5</v>
      </c>
      <c r="P997" s="2">
        <f t="shared" si="65"/>
        <v>121.453</v>
      </c>
    </row>
    <row r="998" spans="13:16" x14ac:dyDescent="0.3">
      <c r="M998" s="1">
        <f t="shared" si="64"/>
        <v>398663</v>
      </c>
      <c r="N998" s="6">
        <f t="shared" si="63"/>
        <v>2991.5</v>
      </c>
      <c r="P998" s="2">
        <f t="shared" si="65"/>
        <v>121.453</v>
      </c>
    </row>
    <row r="999" spans="13:16" x14ac:dyDescent="0.3">
      <c r="M999" s="1">
        <f t="shared" si="64"/>
        <v>399029</v>
      </c>
      <c r="N999" s="6">
        <f t="shared" si="63"/>
        <v>2992.5</v>
      </c>
      <c r="P999" s="2">
        <f t="shared" si="65"/>
        <v>121.453</v>
      </c>
    </row>
    <row r="1000" spans="13:16" x14ac:dyDescent="0.3">
      <c r="M1000" s="1">
        <f t="shared" si="64"/>
        <v>399394</v>
      </c>
      <c r="N1000" s="6">
        <f t="shared" si="63"/>
        <v>2993.5</v>
      </c>
      <c r="P1000" s="2">
        <f t="shared" si="65"/>
        <v>121.453</v>
      </c>
    </row>
    <row r="1001" spans="13:16" x14ac:dyDescent="0.3">
      <c r="M1001" s="1">
        <f t="shared" si="64"/>
        <v>399759</v>
      </c>
      <c r="N1001" s="6">
        <f t="shared" si="63"/>
        <v>2994.5</v>
      </c>
      <c r="P1001" s="2">
        <f t="shared" si="65"/>
        <v>121.453</v>
      </c>
    </row>
    <row r="1002" spans="13:16" x14ac:dyDescent="0.3">
      <c r="M1002" s="1">
        <f t="shared" si="64"/>
        <v>400124</v>
      </c>
      <c r="N1002" s="6">
        <f t="shared" si="63"/>
        <v>2995.5</v>
      </c>
      <c r="P1002" s="2">
        <f t="shared" si="65"/>
        <v>121.453</v>
      </c>
    </row>
    <row r="1003" spans="13:16" x14ac:dyDescent="0.3">
      <c r="M1003" s="1">
        <f t="shared" si="64"/>
        <v>400490</v>
      </c>
      <c r="N1003" s="6">
        <f t="shared" si="63"/>
        <v>2996.5</v>
      </c>
      <c r="P1003" s="2">
        <f t="shared" si="65"/>
        <v>121.453</v>
      </c>
    </row>
    <row r="1004" spans="13:16" x14ac:dyDescent="0.3">
      <c r="M1004" s="1">
        <f t="shared" si="64"/>
        <v>400855</v>
      </c>
      <c r="N1004" s="6">
        <f t="shared" si="63"/>
        <v>2997.5</v>
      </c>
      <c r="P1004" s="2">
        <f t="shared" si="65"/>
        <v>121.453</v>
      </c>
    </row>
    <row r="1005" spans="13:16" x14ac:dyDescent="0.3">
      <c r="M1005" s="1">
        <f t="shared" si="64"/>
        <v>401220</v>
      </c>
      <c r="N1005" s="6">
        <f t="shared" si="63"/>
        <v>2998.5</v>
      </c>
      <c r="P1005" s="2">
        <f t="shared" si="65"/>
        <v>121.453</v>
      </c>
    </row>
    <row r="1006" spans="13:16" x14ac:dyDescent="0.3">
      <c r="M1006" s="1">
        <f t="shared" si="64"/>
        <v>401585</v>
      </c>
      <c r="N1006" s="6">
        <f t="shared" si="63"/>
        <v>2999.5</v>
      </c>
      <c r="P1006" s="2">
        <f t="shared" si="65"/>
        <v>121.453</v>
      </c>
    </row>
    <row r="1007" spans="13:16" x14ac:dyDescent="0.3">
      <c r="M1007" s="1">
        <f t="shared" si="64"/>
        <v>401950</v>
      </c>
      <c r="N1007" s="6">
        <f t="shared" si="63"/>
        <v>3000.5</v>
      </c>
      <c r="P1007" s="2">
        <f t="shared" si="65"/>
        <v>121.453</v>
      </c>
    </row>
    <row r="1008" spans="13:16" x14ac:dyDescent="0.3">
      <c r="M1008" s="1">
        <f t="shared" si="64"/>
        <v>402315</v>
      </c>
      <c r="N1008" s="6">
        <f t="shared" si="63"/>
        <v>3001.5</v>
      </c>
      <c r="P1008" s="2">
        <f t="shared" si="65"/>
        <v>121.453</v>
      </c>
    </row>
    <row r="1009" spans="13:16" x14ac:dyDescent="0.3">
      <c r="M1009" s="1">
        <f t="shared" si="64"/>
        <v>402680</v>
      </c>
      <c r="N1009" s="6">
        <f t="shared" si="63"/>
        <v>3002.5</v>
      </c>
      <c r="P1009" s="2">
        <f t="shared" si="65"/>
        <v>121.453</v>
      </c>
    </row>
    <row r="1010" spans="13:16" x14ac:dyDescent="0.3">
      <c r="M1010" s="1">
        <f t="shared" si="64"/>
        <v>403045</v>
      </c>
      <c r="N1010" s="6">
        <f t="shared" si="63"/>
        <v>3003.5</v>
      </c>
      <c r="P1010" s="2">
        <f t="shared" si="65"/>
        <v>121.453</v>
      </c>
    </row>
    <row r="1011" spans="13:16" x14ac:dyDescent="0.3">
      <c r="M1011" s="1">
        <f t="shared" si="64"/>
        <v>403411</v>
      </c>
      <c r="N1011" s="6">
        <f t="shared" si="63"/>
        <v>3004.5</v>
      </c>
      <c r="P1011" s="2">
        <f t="shared" si="65"/>
        <v>121.452</v>
      </c>
    </row>
    <row r="1012" spans="13:16" x14ac:dyDescent="0.3">
      <c r="M1012" s="1">
        <f t="shared" si="64"/>
        <v>403776</v>
      </c>
      <c r="N1012" s="6">
        <f t="shared" si="63"/>
        <v>3005.5</v>
      </c>
      <c r="P1012" s="2">
        <f t="shared" si="65"/>
        <v>121.452</v>
      </c>
    </row>
    <row r="1013" spans="13:16" x14ac:dyDescent="0.3">
      <c r="M1013" s="1">
        <f t="shared" si="64"/>
        <v>404141</v>
      </c>
      <c r="N1013" s="6">
        <f t="shared" si="63"/>
        <v>3006.5</v>
      </c>
      <c r="P1013" s="2">
        <f t="shared" si="65"/>
        <v>121.452</v>
      </c>
    </row>
    <row r="1014" spans="13:16" x14ac:dyDescent="0.3">
      <c r="M1014" s="1">
        <f t="shared" si="64"/>
        <v>404506</v>
      </c>
      <c r="N1014" s="6">
        <f t="shared" si="63"/>
        <v>3007.5</v>
      </c>
      <c r="P1014" s="2">
        <f t="shared" si="65"/>
        <v>121.452</v>
      </c>
    </row>
    <row r="1015" spans="13:16" x14ac:dyDescent="0.3">
      <c r="M1015" s="1">
        <f t="shared" si="64"/>
        <v>404872</v>
      </c>
      <c r="N1015" s="6">
        <f t="shared" si="63"/>
        <v>3008.5</v>
      </c>
      <c r="P1015" s="2">
        <f t="shared" si="65"/>
        <v>121.452</v>
      </c>
    </row>
    <row r="1016" spans="13:16" x14ac:dyDescent="0.3">
      <c r="M1016" s="1">
        <f t="shared" si="64"/>
        <v>405237</v>
      </c>
      <c r="N1016" s="6">
        <f t="shared" si="63"/>
        <v>3009.5</v>
      </c>
      <c r="P1016" s="2">
        <f t="shared" si="65"/>
        <v>121.452</v>
      </c>
    </row>
    <row r="1017" spans="13:16" x14ac:dyDescent="0.3">
      <c r="M1017" s="1">
        <f t="shared" si="64"/>
        <v>405602</v>
      </c>
      <c r="N1017" s="6">
        <f t="shared" si="63"/>
        <v>3010.5</v>
      </c>
      <c r="P1017" s="2">
        <f t="shared" si="65"/>
        <v>121.452</v>
      </c>
    </row>
    <row r="1018" spans="13:16" x14ac:dyDescent="0.3">
      <c r="M1018" s="1">
        <f t="shared" si="64"/>
        <v>405967</v>
      </c>
      <c r="N1018" s="6">
        <f t="shared" si="63"/>
        <v>3011.5</v>
      </c>
      <c r="P1018" s="2">
        <f t="shared" si="65"/>
        <v>121.452</v>
      </c>
    </row>
    <row r="1019" spans="13:16" x14ac:dyDescent="0.3">
      <c r="M1019" s="1">
        <f t="shared" si="64"/>
        <v>406333</v>
      </c>
      <c r="N1019" s="6">
        <f t="shared" si="63"/>
        <v>3012.5</v>
      </c>
      <c r="P1019" s="2">
        <f t="shared" si="65"/>
        <v>121.452</v>
      </c>
    </row>
    <row r="1020" spans="13:16" x14ac:dyDescent="0.3">
      <c r="M1020" s="1">
        <f t="shared" si="64"/>
        <v>406698</v>
      </c>
      <c r="N1020" s="6">
        <f t="shared" si="63"/>
        <v>3013.5</v>
      </c>
      <c r="P1020" s="2">
        <f t="shared" si="65"/>
        <v>121.452</v>
      </c>
    </row>
    <row r="1021" spans="13:16" x14ac:dyDescent="0.3">
      <c r="M1021" s="1">
        <f t="shared" si="64"/>
        <v>407063</v>
      </c>
      <c r="N1021" s="6">
        <f t="shared" si="63"/>
        <v>3014.5</v>
      </c>
      <c r="P1021" s="2">
        <f t="shared" si="65"/>
        <v>121.452</v>
      </c>
    </row>
    <row r="1022" spans="13:16" x14ac:dyDescent="0.3">
      <c r="M1022" s="1">
        <f t="shared" si="64"/>
        <v>407428</v>
      </c>
      <c r="N1022" s="6">
        <f t="shared" si="63"/>
        <v>3015.5</v>
      </c>
      <c r="P1022" s="2">
        <f t="shared" si="65"/>
        <v>121.452</v>
      </c>
    </row>
    <row r="1023" spans="13:16" x14ac:dyDescent="0.3">
      <c r="M1023" s="1">
        <f t="shared" si="64"/>
        <v>407794</v>
      </c>
      <c r="N1023" s="6">
        <f t="shared" si="63"/>
        <v>3016.5</v>
      </c>
      <c r="P1023" s="2">
        <f t="shared" si="65"/>
        <v>121.452</v>
      </c>
    </row>
    <row r="1024" spans="13:16" x14ac:dyDescent="0.3">
      <c r="M1024" s="1">
        <f t="shared" si="64"/>
        <v>408159</v>
      </c>
      <c r="N1024" s="6">
        <f t="shared" si="63"/>
        <v>3017.5</v>
      </c>
      <c r="P1024" s="2">
        <f t="shared" si="65"/>
        <v>121.452</v>
      </c>
    </row>
    <row r="1025" spans="13:16" x14ac:dyDescent="0.3">
      <c r="M1025" s="1">
        <f t="shared" si="64"/>
        <v>408524</v>
      </c>
      <c r="N1025" s="6">
        <f t="shared" si="63"/>
        <v>3018.5</v>
      </c>
      <c r="P1025" s="2">
        <f t="shared" si="65"/>
        <v>121.452</v>
      </c>
    </row>
    <row r="1026" spans="13:16" x14ac:dyDescent="0.3">
      <c r="M1026" s="1">
        <f t="shared" si="64"/>
        <v>408889</v>
      </c>
      <c r="N1026" s="6">
        <f t="shared" si="63"/>
        <v>3019.5</v>
      </c>
      <c r="P1026" s="2">
        <f t="shared" si="65"/>
        <v>121.452</v>
      </c>
    </row>
    <row r="1027" spans="13:16" x14ac:dyDescent="0.3">
      <c r="M1027" s="1">
        <f t="shared" si="64"/>
        <v>409255</v>
      </c>
      <c r="N1027" s="6">
        <f t="shared" si="63"/>
        <v>3020.5</v>
      </c>
      <c r="P1027" s="2">
        <f t="shared" si="65"/>
        <v>121.452</v>
      </c>
    </row>
    <row r="1028" spans="13:16" x14ac:dyDescent="0.3">
      <c r="M1028" s="1">
        <f t="shared" si="64"/>
        <v>409620</v>
      </c>
      <c r="N1028" s="6">
        <f t="shared" si="63"/>
        <v>3021.5</v>
      </c>
      <c r="P1028" s="2">
        <f t="shared" si="65"/>
        <v>121.452</v>
      </c>
    </row>
    <row r="1029" spans="13:16" x14ac:dyDescent="0.3">
      <c r="M1029" s="1">
        <f t="shared" si="64"/>
        <v>409985</v>
      </c>
      <c r="N1029" s="6">
        <f t="shared" si="63"/>
        <v>3022.5</v>
      </c>
      <c r="P1029" s="2">
        <f t="shared" si="65"/>
        <v>121.452</v>
      </c>
    </row>
    <row r="1030" spans="13:16" x14ac:dyDescent="0.3">
      <c r="M1030" s="1">
        <f t="shared" si="64"/>
        <v>410350</v>
      </c>
      <c r="N1030" s="6">
        <f t="shared" si="63"/>
        <v>3023.5</v>
      </c>
      <c r="P1030" s="2">
        <f t="shared" si="65"/>
        <v>121.452</v>
      </c>
    </row>
    <row r="1031" spans="13:16" x14ac:dyDescent="0.3">
      <c r="M1031" s="1">
        <f t="shared" si="64"/>
        <v>410716</v>
      </c>
      <c r="N1031" s="6">
        <f t="shared" si="63"/>
        <v>3024.5</v>
      </c>
      <c r="P1031" s="2">
        <f t="shared" si="65"/>
        <v>121.452</v>
      </c>
    </row>
    <row r="1032" spans="13:16" x14ac:dyDescent="0.3">
      <c r="M1032" s="1">
        <f t="shared" si="64"/>
        <v>411081</v>
      </c>
      <c r="N1032" s="6">
        <f t="shared" si="63"/>
        <v>3025.5</v>
      </c>
      <c r="P1032" s="2">
        <f t="shared" si="65"/>
        <v>121.452</v>
      </c>
    </row>
    <row r="1033" spans="13:16" x14ac:dyDescent="0.3">
      <c r="M1033" s="1">
        <f t="shared" si="64"/>
        <v>411446</v>
      </c>
      <c r="N1033" s="6">
        <f t="shared" si="63"/>
        <v>3026.5</v>
      </c>
      <c r="P1033" s="2">
        <f t="shared" si="65"/>
        <v>121.452</v>
      </c>
    </row>
    <row r="1034" spans="13:16" x14ac:dyDescent="0.3">
      <c r="M1034" s="1">
        <f t="shared" si="64"/>
        <v>411811</v>
      </c>
      <c r="N1034" s="6">
        <f t="shared" si="63"/>
        <v>3027.5</v>
      </c>
      <c r="P1034" s="2">
        <f t="shared" si="65"/>
        <v>121.452</v>
      </c>
    </row>
    <row r="1035" spans="13:16" x14ac:dyDescent="0.3">
      <c r="M1035" s="1">
        <f t="shared" si="64"/>
        <v>412177</v>
      </c>
      <c r="N1035" s="6">
        <f t="shared" ref="N1035:N1077" si="66">YEAR(M1035)+0.5</f>
        <v>3028.5</v>
      </c>
      <c r="P1035" s="2">
        <f t="shared" si="65"/>
        <v>121.452</v>
      </c>
    </row>
    <row r="1036" spans="13:16" x14ac:dyDescent="0.3">
      <c r="M1036" s="1">
        <f t="shared" si="64"/>
        <v>412542</v>
      </c>
      <c r="N1036" s="6">
        <f t="shared" si="66"/>
        <v>3029.5</v>
      </c>
      <c r="P1036" s="2">
        <f t="shared" si="65"/>
        <v>121.452</v>
      </c>
    </row>
    <row r="1037" spans="13:16" x14ac:dyDescent="0.3">
      <c r="M1037" s="1">
        <f t="shared" si="64"/>
        <v>412907</v>
      </c>
      <c r="N1037" s="6">
        <f t="shared" si="66"/>
        <v>3030.5</v>
      </c>
      <c r="P1037" s="2">
        <f t="shared" si="65"/>
        <v>121.452</v>
      </c>
    </row>
    <row r="1038" spans="13:16" x14ac:dyDescent="0.3">
      <c r="M1038" s="1">
        <f t="shared" si="64"/>
        <v>413272</v>
      </c>
      <c r="N1038" s="6">
        <f t="shared" si="66"/>
        <v>3031.5</v>
      </c>
      <c r="P1038" s="2">
        <f t="shared" si="65"/>
        <v>121.452</v>
      </c>
    </row>
    <row r="1039" spans="13:16" x14ac:dyDescent="0.3">
      <c r="M1039" s="1">
        <f t="shared" si="64"/>
        <v>413638</v>
      </c>
      <c r="N1039" s="6">
        <f t="shared" si="66"/>
        <v>3032.5</v>
      </c>
      <c r="P1039" s="2">
        <f t="shared" si="65"/>
        <v>121.452</v>
      </c>
    </row>
    <row r="1040" spans="13:16" x14ac:dyDescent="0.3">
      <c r="M1040" s="1">
        <f t="shared" si="64"/>
        <v>414003</v>
      </c>
      <c r="N1040" s="6">
        <f t="shared" si="66"/>
        <v>3033.5</v>
      </c>
      <c r="P1040" s="2">
        <f t="shared" si="65"/>
        <v>121.452</v>
      </c>
    </row>
    <row r="1041" spans="13:16" x14ac:dyDescent="0.3">
      <c r="M1041" s="1">
        <f t="shared" si="64"/>
        <v>414368</v>
      </c>
      <c r="N1041" s="6">
        <f t="shared" si="66"/>
        <v>3034.5</v>
      </c>
      <c r="P1041" s="2">
        <f t="shared" si="65"/>
        <v>121.452</v>
      </c>
    </row>
    <row r="1042" spans="13:16" x14ac:dyDescent="0.3">
      <c r="M1042" s="1">
        <f t="shared" si="64"/>
        <v>414733</v>
      </c>
      <c r="N1042" s="6">
        <f t="shared" si="66"/>
        <v>3035.5</v>
      </c>
      <c r="P1042" s="2">
        <f t="shared" si="65"/>
        <v>121.452</v>
      </c>
    </row>
    <row r="1043" spans="13:16" x14ac:dyDescent="0.3">
      <c r="M1043" s="1">
        <f t="shared" si="64"/>
        <v>415099</v>
      </c>
      <c r="N1043" s="6">
        <f t="shared" si="66"/>
        <v>3036.5</v>
      </c>
      <c r="P1043" s="2">
        <f t="shared" si="65"/>
        <v>121.452</v>
      </c>
    </row>
    <row r="1044" spans="13:16" x14ac:dyDescent="0.3">
      <c r="M1044" s="1">
        <f t="shared" si="64"/>
        <v>415464</v>
      </c>
      <c r="N1044" s="6">
        <f t="shared" si="66"/>
        <v>3037.5</v>
      </c>
      <c r="P1044" s="2">
        <f t="shared" si="65"/>
        <v>121.452</v>
      </c>
    </row>
    <row r="1045" spans="13:16" x14ac:dyDescent="0.3">
      <c r="M1045" s="1">
        <f t="shared" si="64"/>
        <v>415829</v>
      </c>
      <c r="N1045" s="6">
        <f t="shared" si="66"/>
        <v>3038.5</v>
      </c>
      <c r="P1045" s="2">
        <f t="shared" si="65"/>
        <v>121.452</v>
      </c>
    </row>
    <row r="1046" spans="13:16" x14ac:dyDescent="0.3">
      <c r="M1046" s="1">
        <f t="shared" si="64"/>
        <v>416194</v>
      </c>
      <c r="N1046" s="6">
        <f t="shared" si="66"/>
        <v>3039.5</v>
      </c>
      <c r="P1046" s="2">
        <f t="shared" si="65"/>
        <v>121.452</v>
      </c>
    </row>
    <row r="1047" spans="13:16" x14ac:dyDescent="0.3">
      <c r="M1047" s="1">
        <f t="shared" si="64"/>
        <v>416560</v>
      </c>
      <c r="N1047" s="6">
        <f t="shared" si="66"/>
        <v>3040.5</v>
      </c>
      <c r="P1047" s="2">
        <f t="shared" si="65"/>
        <v>121.452</v>
      </c>
    </row>
    <row r="1048" spans="13:16" x14ac:dyDescent="0.3">
      <c r="M1048" s="1">
        <f t="shared" si="64"/>
        <v>416925</v>
      </c>
      <c r="N1048" s="6">
        <f t="shared" si="66"/>
        <v>3041.5</v>
      </c>
      <c r="P1048" s="2">
        <f t="shared" si="65"/>
        <v>121.452</v>
      </c>
    </row>
    <row r="1049" spans="13:16" x14ac:dyDescent="0.3">
      <c r="M1049" s="1">
        <f t="shared" si="64"/>
        <v>417290</v>
      </c>
      <c r="N1049" s="6">
        <f t="shared" si="66"/>
        <v>3042.5</v>
      </c>
      <c r="P1049" s="2">
        <f t="shared" si="65"/>
        <v>121.452</v>
      </c>
    </row>
    <row r="1050" spans="13:16" x14ac:dyDescent="0.3">
      <c r="M1050" s="1">
        <f t="shared" si="64"/>
        <v>417655</v>
      </c>
      <c r="N1050" s="6">
        <f t="shared" si="66"/>
        <v>3043.5</v>
      </c>
      <c r="P1050" s="2">
        <f t="shared" si="65"/>
        <v>121.452</v>
      </c>
    </row>
    <row r="1051" spans="13:16" x14ac:dyDescent="0.3">
      <c r="M1051" s="1">
        <f t="shared" ref="M1051:M1078" si="67">EOMONTH(M1050,11)+1</f>
        <v>418021</v>
      </c>
      <c r="N1051" s="6">
        <f t="shared" si="66"/>
        <v>3044.5</v>
      </c>
      <c r="P1051" s="2">
        <f t="shared" si="65"/>
        <v>121.452</v>
      </c>
    </row>
    <row r="1052" spans="13:16" x14ac:dyDescent="0.3">
      <c r="M1052" s="1">
        <f t="shared" si="67"/>
        <v>418386</v>
      </c>
      <c r="N1052" s="6">
        <f t="shared" si="66"/>
        <v>3045.5</v>
      </c>
      <c r="P1052" s="2">
        <f t="shared" si="65"/>
        <v>121.452</v>
      </c>
    </row>
    <row r="1053" spans="13:16" x14ac:dyDescent="0.3">
      <c r="M1053" s="1">
        <f t="shared" si="67"/>
        <v>418751</v>
      </c>
      <c r="N1053" s="6">
        <f t="shared" si="66"/>
        <v>3046.5</v>
      </c>
      <c r="P1053" s="2">
        <f t="shared" si="65"/>
        <v>121.452</v>
      </c>
    </row>
    <row r="1054" spans="13:16" x14ac:dyDescent="0.3">
      <c r="M1054" s="1">
        <f t="shared" si="67"/>
        <v>419116</v>
      </c>
      <c r="N1054" s="6">
        <f t="shared" si="66"/>
        <v>3047.5</v>
      </c>
      <c r="P1054" s="2">
        <f t="shared" si="65"/>
        <v>121.452</v>
      </c>
    </row>
    <row r="1055" spans="13:16" x14ac:dyDescent="0.3">
      <c r="M1055" s="1">
        <f t="shared" si="67"/>
        <v>419482</v>
      </c>
      <c r="N1055" s="6">
        <f t="shared" si="66"/>
        <v>3048.5</v>
      </c>
      <c r="P1055" s="2">
        <f t="shared" si="65"/>
        <v>121.452</v>
      </c>
    </row>
    <row r="1056" spans="13:16" x14ac:dyDescent="0.3">
      <c r="M1056" s="1">
        <f t="shared" si="67"/>
        <v>419847</v>
      </c>
      <c r="N1056" s="6">
        <f t="shared" si="66"/>
        <v>3049.5</v>
      </c>
      <c r="P1056" s="2">
        <f t="shared" si="65"/>
        <v>121.452</v>
      </c>
    </row>
    <row r="1057" spans="13:16" x14ac:dyDescent="0.3">
      <c r="M1057" s="1">
        <f t="shared" si="67"/>
        <v>420212</v>
      </c>
      <c r="N1057" s="6">
        <f t="shared" si="66"/>
        <v>3050.5</v>
      </c>
      <c r="P1057" s="2">
        <f t="shared" si="65"/>
        <v>121.452</v>
      </c>
    </row>
    <row r="1058" spans="13:16" x14ac:dyDescent="0.3">
      <c r="M1058" s="1">
        <f t="shared" si="67"/>
        <v>420577</v>
      </c>
      <c r="N1058" s="6">
        <f t="shared" si="66"/>
        <v>3051.5</v>
      </c>
      <c r="P1058" s="2">
        <f t="shared" ref="P1058:P1078" si="68">ROUND($T$11+EXP(-$T$12*(N1058-$N$10))*($T$10-$T$11),3)</f>
        <v>121.452</v>
      </c>
    </row>
    <row r="1059" spans="13:16" x14ac:dyDescent="0.3">
      <c r="M1059" s="1">
        <f t="shared" si="67"/>
        <v>420943</v>
      </c>
      <c r="N1059" s="6">
        <f t="shared" si="66"/>
        <v>3052.5</v>
      </c>
      <c r="P1059" s="2">
        <f t="shared" si="68"/>
        <v>121.452</v>
      </c>
    </row>
    <row r="1060" spans="13:16" x14ac:dyDescent="0.3">
      <c r="M1060" s="1">
        <f t="shared" si="67"/>
        <v>421308</v>
      </c>
      <c r="N1060" s="6">
        <f t="shared" si="66"/>
        <v>3053.5</v>
      </c>
      <c r="P1060" s="2">
        <f t="shared" si="68"/>
        <v>121.452</v>
      </c>
    </row>
    <row r="1061" spans="13:16" x14ac:dyDescent="0.3">
      <c r="M1061" s="1">
        <f t="shared" si="67"/>
        <v>421673</v>
      </c>
      <c r="N1061" s="6">
        <f t="shared" si="66"/>
        <v>3054.5</v>
      </c>
      <c r="P1061" s="2">
        <f t="shared" si="68"/>
        <v>121.452</v>
      </c>
    </row>
    <row r="1062" spans="13:16" x14ac:dyDescent="0.3">
      <c r="M1062" s="1">
        <f t="shared" si="67"/>
        <v>422038</v>
      </c>
      <c r="N1062" s="6">
        <f t="shared" si="66"/>
        <v>3055.5</v>
      </c>
      <c r="P1062" s="2">
        <f t="shared" si="68"/>
        <v>121.452</v>
      </c>
    </row>
    <row r="1063" spans="13:16" x14ac:dyDescent="0.3">
      <c r="M1063" s="1">
        <f t="shared" si="67"/>
        <v>422404</v>
      </c>
      <c r="N1063" s="6">
        <f t="shared" si="66"/>
        <v>3056.5</v>
      </c>
      <c r="P1063" s="2">
        <f t="shared" si="68"/>
        <v>121.452</v>
      </c>
    </row>
    <row r="1064" spans="13:16" x14ac:dyDescent="0.3">
      <c r="M1064" s="1">
        <f t="shared" si="67"/>
        <v>422769</v>
      </c>
      <c r="N1064" s="6">
        <f t="shared" si="66"/>
        <v>3057.5</v>
      </c>
      <c r="P1064" s="2">
        <f t="shared" si="68"/>
        <v>121.452</v>
      </c>
    </row>
    <row r="1065" spans="13:16" x14ac:dyDescent="0.3">
      <c r="M1065" s="1">
        <f t="shared" si="67"/>
        <v>423134</v>
      </c>
      <c r="N1065" s="6">
        <f t="shared" si="66"/>
        <v>3058.5</v>
      </c>
      <c r="P1065" s="2">
        <f t="shared" si="68"/>
        <v>121.452</v>
      </c>
    </row>
    <row r="1066" spans="13:16" x14ac:dyDescent="0.3">
      <c r="M1066" s="1">
        <f t="shared" si="67"/>
        <v>423499</v>
      </c>
      <c r="N1066" s="6">
        <f t="shared" si="66"/>
        <v>3059.5</v>
      </c>
      <c r="P1066" s="2">
        <f t="shared" si="68"/>
        <v>121.452</v>
      </c>
    </row>
    <row r="1067" spans="13:16" x14ac:dyDescent="0.3">
      <c r="M1067" s="1">
        <f t="shared" si="67"/>
        <v>423865</v>
      </c>
      <c r="N1067" s="6">
        <f t="shared" si="66"/>
        <v>3060.5</v>
      </c>
      <c r="P1067" s="2">
        <f t="shared" si="68"/>
        <v>121.452</v>
      </c>
    </row>
    <row r="1068" spans="13:16" x14ac:dyDescent="0.3">
      <c r="M1068" s="1">
        <f t="shared" si="67"/>
        <v>424230</v>
      </c>
      <c r="N1068" s="6">
        <f t="shared" si="66"/>
        <v>3061.5</v>
      </c>
      <c r="P1068" s="2">
        <f t="shared" si="68"/>
        <v>121.452</v>
      </c>
    </row>
    <row r="1069" spans="13:16" x14ac:dyDescent="0.3">
      <c r="M1069" s="1">
        <f t="shared" si="67"/>
        <v>424595</v>
      </c>
      <c r="N1069" s="6">
        <f t="shared" si="66"/>
        <v>3062.5</v>
      </c>
      <c r="P1069" s="2">
        <f t="shared" si="68"/>
        <v>121.452</v>
      </c>
    </row>
    <row r="1070" spans="13:16" x14ac:dyDescent="0.3">
      <c r="M1070" s="1">
        <f t="shared" si="67"/>
        <v>424960</v>
      </c>
      <c r="N1070" s="6">
        <f t="shared" si="66"/>
        <v>3063.5</v>
      </c>
      <c r="P1070" s="2">
        <f t="shared" si="68"/>
        <v>121.452</v>
      </c>
    </row>
    <row r="1071" spans="13:16" x14ac:dyDescent="0.3">
      <c r="M1071" s="1">
        <f t="shared" si="67"/>
        <v>425326</v>
      </c>
      <c r="N1071" s="6">
        <f t="shared" si="66"/>
        <v>3064.5</v>
      </c>
      <c r="P1071" s="2">
        <f t="shared" si="68"/>
        <v>121.452</v>
      </c>
    </row>
    <row r="1072" spans="13:16" x14ac:dyDescent="0.3">
      <c r="M1072" s="1">
        <f t="shared" si="67"/>
        <v>425691</v>
      </c>
      <c r="N1072" s="6">
        <f t="shared" si="66"/>
        <v>3065.5</v>
      </c>
      <c r="P1072" s="2">
        <f t="shared" si="68"/>
        <v>121.452</v>
      </c>
    </row>
    <row r="1073" spans="13:16" x14ac:dyDescent="0.3">
      <c r="M1073" s="1">
        <f t="shared" si="67"/>
        <v>426056</v>
      </c>
      <c r="N1073" s="6">
        <f t="shared" si="66"/>
        <v>3066.5</v>
      </c>
      <c r="P1073" s="2">
        <f t="shared" si="68"/>
        <v>121.452</v>
      </c>
    </row>
    <row r="1074" spans="13:16" x14ac:dyDescent="0.3">
      <c r="M1074" s="1">
        <f t="shared" si="67"/>
        <v>426421</v>
      </c>
      <c r="N1074" s="6">
        <f t="shared" si="66"/>
        <v>3067.5</v>
      </c>
      <c r="P1074" s="2">
        <f t="shared" si="68"/>
        <v>121.452</v>
      </c>
    </row>
    <row r="1075" spans="13:16" x14ac:dyDescent="0.3">
      <c r="M1075" s="1">
        <f t="shared" si="67"/>
        <v>426787</v>
      </c>
      <c r="N1075" s="6">
        <f t="shared" si="66"/>
        <v>3068.5</v>
      </c>
      <c r="P1075" s="2">
        <f t="shared" si="68"/>
        <v>121.452</v>
      </c>
    </row>
    <row r="1076" spans="13:16" x14ac:dyDescent="0.3">
      <c r="M1076" s="1">
        <f t="shared" si="67"/>
        <v>427152</v>
      </c>
      <c r="N1076" s="6">
        <f t="shared" si="66"/>
        <v>3069.5</v>
      </c>
      <c r="P1076" s="2">
        <f t="shared" si="68"/>
        <v>121.452</v>
      </c>
    </row>
    <row r="1077" spans="13:16" x14ac:dyDescent="0.3">
      <c r="M1077" s="1">
        <f t="shared" si="67"/>
        <v>427517</v>
      </c>
      <c r="N1077" s="6">
        <f t="shared" si="66"/>
        <v>3070.5</v>
      </c>
      <c r="P1077" s="2">
        <f t="shared" si="68"/>
        <v>121.45099999999999</v>
      </c>
    </row>
    <row r="1078" spans="13:16" x14ac:dyDescent="0.3">
      <c r="M1078" s="1">
        <f t="shared" si="67"/>
        <v>427882</v>
      </c>
      <c r="N1078" s="6">
        <f t="shared" ref="N1078" si="69">YEAR(M1078)+0.5</f>
        <v>3071.5</v>
      </c>
      <c r="P1078" s="2">
        <f t="shared" si="68"/>
        <v>121.45099999999999</v>
      </c>
    </row>
    <row r="1079" spans="13:16" x14ac:dyDescent="0.3">
      <c r="M1079" s="1"/>
      <c r="N1079" s="6"/>
    </row>
    <row r="1080" spans="13:16" x14ac:dyDescent="0.3">
      <c r="M1080" s="1"/>
      <c r="N1080" s="6"/>
    </row>
    <row r="1081" spans="13:16" x14ac:dyDescent="0.3">
      <c r="M1081" s="1"/>
      <c r="N1081" s="6"/>
    </row>
    <row r="1082" spans="13:16" x14ac:dyDescent="0.3">
      <c r="M1082" s="1"/>
      <c r="N1082" s="6"/>
    </row>
    <row r="1083" spans="13:16" x14ac:dyDescent="0.3">
      <c r="M1083" s="1"/>
      <c r="N1083" s="6"/>
    </row>
    <row r="1084" spans="13:16" x14ac:dyDescent="0.3">
      <c r="M1084" s="1"/>
      <c r="N1084" s="6"/>
    </row>
    <row r="1085" spans="13:16" x14ac:dyDescent="0.3">
      <c r="M1085" s="1"/>
      <c r="N1085" s="6"/>
    </row>
    <row r="1086" spans="13:16" x14ac:dyDescent="0.3">
      <c r="M1086" s="1"/>
      <c r="N1086" s="6"/>
    </row>
    <row r="1087" spans="13:16" x14ac:dyDescent="0.3">
      <c r="M1087" s="1"/>
      <c r="N1087" s="6"/>
    </row>
    <row r="1088" spans="13:16" x14ac:dyDescent="0.3">
      <c r="M1088" s="1"/>
      <c r="N1088" s="6"/>
    </row>
    <row r="1089" spans="13:14" x14ac:dyDescent="0.3">
      <c r="M1089" s="1"/>
      <c r="N1089" s="6"/>
    </row>
    <row r="1090" spans="13:14" x14ac:dyDescent="0.3">
      <c r="M1090" s="1"/>
      <c r="N1090" s="6"/>
    </row>
    <row r="1091" spans="13:14" x14ac:dyDescent="0.3">
      <c r="M1091" s="1"/>
      <c r="N1091" s="6"/>
    </row>
    <row r="1092" spans="13:14" x14ac:dyDescent="0.3">
      <c r="M1092" s="1"/>
      <c r="N1092" s="6"/>
    </row>
    <row r="1093" spans="13:14" x14ac:dyDescent="0.3">
      <c r="M1093" s="1"/>
      <c r="N1093" s="6"/>
    </row>
    <row r="1094" spans="13:14" x14ac:dyDescent="0.3">
      <c r="M1094" s="1"/>
      <c r="N1094" s="6"/>
    </row>
    <row r="1095" spans="13:14" x14ac:dyDescent="0.3">
      <c r="M1095" s="1"/>
      <c r="N1095" s="6"/>
    </row>
    <row r="1096" spans="13:14" x14ac:dyDescent="0.3">
      <c r="M1096" s="1"/>
      <c r="N1096" s="6"/>
    </row>
    <row r="1097" spans="13:14" x14ac:dyDescent="0.3">
      <c r="M1097" s="1"/>
      <c r="N1097" s="6"/>
    </row>
    <row r="1098" spans="13:14" x14ac:dyDescent="0.3">
      <c r="M1098" s="1"/>
      <c r="N1098" s="6"/>
    </row>
    <row r="1099" spans="13:14" x14ac:dyDescent="0.3">
      <c r="M1099" s="1"/>
      <c r="N1099" s="6"/>
    </row>
    <row r="1100" spans="13:14" x14ac:dyDescent="0.3">
      <c r="M1100" s="1"/>
      <c r="N1100" s="6"/>
    </row>
    <row r="1101" spans="13:14" x14ac:dyDescent="0.3">
      <c r="M1101" s="1"/>
      <c r="N1101" s="6"/>
    </row>
    <row r="1102" spans="13:14" x14ac:dyDescent="0.3">
      <c r="M1102" s="1"/>
      <c r="N1102" s="6"/>
    </row>
    <row r="1103" spans="13:14" x14ac:dyDescent="0.3">
      <c r="M1103" s="1"/>
      <c r="N1103" s="6"/>
    </row>
    <row r="1104" spans="13:14" x14ac:dyDescent="0.3">
      <c r="M1104" s="1"/>
      <c r="N1104" s="6"/>
    </row>
    <row r="1105" spans="13:14" x14ac:dyDescent="0.3">
      <c r="M1105" s="1"/>
      <c r="N1105" s="6"/>
    </row>
    <row r="1106" spans="13:14" x14ac:dyDescent="0.3">
      <c r="M1106" s="1"/>
      <c r="N1106" s="6"/>
    </row>
    <row r="1107" spans="13:14" x14ac:dyDescent="0.3">
      <c r="M1107" s="1"/>
      <c r="N1107" s="6"/>
    </row>
    <row r="1108" spans="13:14" x14ac:dyDescent="0.3">
      <c r="M1108" s="1"/>
      <c r="N1108" s="6"/>
    </row>
    <row r="1109" spans="13:14" x14ac:dyDescent="0.3">
      <c r="M1109" s="1"/>
      <c r="N1109" s="6"/>
    </row>
    <row r="1110" spans="13:14" x14ac:dyDescent="0.3">
      <c r="M1110" s="1"/>
      <c r="N1110" s="6"/>
    </row>
    <row r="1111" spans="13:14" x14ac:dyDescent="0.3">
      <c r="M1111" s="1"/>
      <c r="N1111" s="6"/>
    </row>
    <row r="1112" spans="13:14" x14ac:dyDescent="0.3">
      <c r="M1112" s="1"/>
      <c r="N1112" s="6"/>
    </row>
    <row r="1113" spans="13:14" x14ac:dyDescent="0.3">
      <c r="M1113" s="1"/>
      <c r="N1113" s="6"/>
    </row>
    <row r="1114" spans="13:14" x14ac:dyDescent="0.3">
      <c r="M1114" s="1"/>
      <c r="N1114" s="6"/>
    </row>
    <row r="1115" spans="13:14" x14ac:dyDescent="0.3">
      <c r="M1115" s="1"/>
      <c r="N1115" s="6"/>
    </row>
    <row r="1116" spans="13:14" x14ac:dyDescent="0.3">
      <c r="M1116" s="1"/>
      <c r="N1116" s="6"/>
    </row>
    <row r="1117" spans="13:14" x14ac:dyDescent="0.3">
      <c r="M1117" s="1"/>
      <c r="N1117" s="6"/>
    </row>
    <row r="1118" spans="13:14" x14ac:dyDescent="0.3">
      <c r="M1118" s="1"/>
      <c r="N1118" s="6"/>
    </row>
    <row r="1119" spans="13:14" x14ac:dyDescent="0.3">
      <c r="M1119" s="1"/>
      <c r="N1119" s="6"/>
    </row>
    <row r="1120" spans="13:14" x14ac:dyDescent="0.3">
      <c r="M1120" s="1"/>
      <c r="N1120" s="6"/>
    </row>
    <row r="1121" spans="13:14" x14ac:dyDescent="0.3">
      <c r="M1121" s="1"/>
      <c r="N1121" s="6"/>
    </row>
    <row r="1122" spans="13:14" x14ac:dyDescent="0.3">
      <c r="M1122" s="1"/>
      <c r="N1122" s="6"/>
    </row>
    <row r="1123" spans="13:14" x14ac:dyDescent="0.3">
      <c r="M1123" s="1"/>
      <c r="N1123" s="6"/>
    </row>
    <row r="1124" spans="13:14" x14ac:dyDescent="0.3">
      <c r="M1124" s="1"/>
      <c r="N1124" s="6"/>
    </row>
    <row r="1125" spans="13:14" x14ac:dyDescent="0.3">
      <c r="M1125" s="1"/>
      <c r="N1125" s="6"/>
    </row>
    <row r="1126" spans="13:14" x14ac:dyDescent="0.3">
      <c r="M1126" s="1"/>
      <c r="N1126" s="6"/>
    </row>
    <row r="1127" spans="13:14" x14ac:dyDescent="0.3">
      <c r="M1127" s="1"/>
      <c r="N1127" s="6"/>
    </row>
    <row r="1128" spans="13:14" x14ac:dyDescent="0.3">
      <c r="M1128" s="1"/>
      <c r="N1128" s="6"/>
    </row>
  </sheetData>
  <conditionalFormatting sqref="E10:E538">
    <cfRule type="expression" dxfId="1" priority="1">
      <formula>AND(TRUNC(10000*(E10-TRUNC(E10)))=0, CELL("format", E10) = "F4")</formula>
    </cfRule>
  </conditionalFormatting>
  <conditionalFormatting sqref="E543:E552">
    <cfRule type="expression" dxfId="0" priority="3">
      <formula>AND(TRUNC(10000*(E543-TRUNC(E543)))=0, CELL("format", E543) = "F4")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699-60-60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McDonald</dc:creator>
  <cp:lastModifiedBy>Trevor Budge</cp:lastModifiedBy>
  <dcterms:created xsi:type="dcterms:W3CDTF">2017-05-16T16:45:00Z</dcterms:created>
  <dcterms:modified xsi:type="dcterms:W3CDTF">2024-08-19T17:53:55Z</dcterms:modified>
</cp:coreProperties>
</file>