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.michlits/Desktop/VBC_score_copyall_to_desktop_to_run/paperdrafts/Revised_Okt2019/Supplementary Tables/"/>
    </mc:Choice>
  </mc:AlternateContent>
  <xr:revisionPtr revIDLastSave="0" documentId="8_{ED143BE4-87E4-B24A-A334-623759F56A2D}" xr6:coauthVersionLast="36" xr6:coauthVersionMax="36" xr10:uidLastSave="{00000000-0000-0000-0000-000000000000}"/>
  <bookViews>
    <workbookView xWindow="0" yWindow="460" windowWidth="28280" windowHeight="18860" activeTab="1" xr2:uid="{00000000-000D-0000-FFFF-FFFF00000000}"/>
  </bookViews>
  <sheets>
    <sheet name="R_lin" sheetId="1" r:id="rId1"/>
    <sheet name="ddAUC" sheetId="2" r:id="rId2"/>
    <sheet name="dAUC_best_worst" sheetId="3" r:id="rId3"/>
  </sheets>
  <calcPr calcId="191029"/>
</workbook>
</file>

<file path=xl/calcChain.xml><?xml version="1.0" encoding="utf-8"?>
<calcChain xmlns="http://schemas.openxmlformats.org/spreadsheetml/2006/main">
  <c r="AW63" i="3" l="1"/>
  <c r="AW62" i="3"/>
  <c r="AW61" i="3"/>
  <c r="AW60" i="3"/>
  <c r="AI19" i="3"/>
  <c r="AI8" i="3"/>
  <c r="W3" i="3"/>
  <c r="AP3" i="3" s="1"/>
  <c r="X3" i="3"/>
  <c r="AQ3" i="3" s="1"/>
  <c r="Y3" i="3"/>
  <c r="AR3" i="3" s="1"/>
  <c r="Z3" i="3"/>
  <c r="AS3" i="3" s="1"/>
  <c r="AA3" i="3"/>
  <c r="AT3" i="3" s="1"/>
  <c r="AB3" i="3"/>
  <c r="AC3" i="3"/>
  <c r="AD3" i="3"/>
  <c r="AE3" i="3"/>
  <c r="AU3" i="3" s="1"/>
  <c r="AF3" i="3"/>
  <c r="AV3" i="3" s="1"/>
  <c r="AG3" i="3"/>
  <c r="AW3" i="3" s="1"/>
  <c r="AH3" i="3"/>
  <c r="AX3" i="3" s="1"/>
  <c r="W4" i="3"/>
  <c r="AP4" i="3" s="1"/>
  <c r="X4" i="3"/>
  <c r="AQ4" i="3" s="1"/>
  <c r="Y4" i="3"/>
  <c r="AR4" i="3" s="1"/>
  <c r="Z4" i="3"/>
  <c r="AS4" i="3" s="1"/>
  <c r="AA4" i="3"/>
  <c r="AT4" i="3" s="1"/>
  <c r="AB4" i="3"/>
  <c r="AC4" i="3"/>
  <c r="AD4" i="3"/>
  <c r="AE4" i="3"/>
  <c r="AU4" i="3" s="1"/>
  <c r="AF4" i="3"/>
  <c r="AV4" i="3" s="1"/>
  <c r="AG4" i="3"/>
  <c r="AW4" i="3" s="1"/>
  <c r="AH4" i="3"/>
  <c r="AX4" i="3" s="1"/>
  <c r="W6" i="3"/>
  <c r="AP6" i="3" s="1"/>
  <c r="X6" i="3"/>
  <c r="AQ6" i="3" s="1"/>
  <c r="Y6" i="3"/>
  <c r="AR6" i="3" s="1"/>
  <c r="Z6" i="3"/>
  <c r="AS6" i="3" s="1"/>
  <c r="AA6" i="3"/>
  <c r="AT6" i="3" s="1"/>
  <c r="AB6" i="3"/>
  <c r="AC6" i="3"/>
  <c r="AD6" i="3"/>
  <c r="AE6" i="3"/>
  <c r="AU6" i="3" s="1"/>
  <c r="AF6" i="3"/>
  <c r="AV6" i="3" s="1"/>
  <c r="AG6" i="3"/>
  <c r="AW6" i="3" s="1"/>
  <c r="AH6" i="3"/>
  <c r="AX6" i="3" s="1"/>
  <c r="W7" i="3"/>
  <c r="AP7" i="3" s="1"/>
  <c r="X7" i="3"/>
  <c r="AQ7" i="3" s="1"/>
  <c r="Y7" i="3"/>
  <c r="AR7" i="3" s="1"/>
  <c r="Z7" i="3"/>
  <c r="AS7" i="3" s="1"/>
  <c r="AA7" i="3"/>
  <c r="AT7" i="3" s="1"/>
  <c r="AB7" i="3"/>
  <c r="AC7" i="3"/>
  <c r="AD7" i="3"/>
  <c r="AE7" i="3"/>
  <c r="AU7" i="3" s="1"/>
  <c r="AF7" i="3"/>
  <c r="AV7" i="3" s="1"/>
  <c r="AG7" i="3"/>
  <c r="AW7" i="3" s="1"/>
  <c r="AH7" i="3"/>
  <c r="AX7" i="3" s="1"/>
  <c r="W8" i="3"/>
  <c r="AP8" i="3" s="1"/>
  <c r="X8" i="3"/>
  <c r="AQ8" i="3" s="1"/>
  <c r="Y8" i="3"/>
  <c r="AR8" i="3" s="1"/>
  <c r="Z8" i="3"/>
  <c r="AS8" i="3" s="1"/>
  <c r="AA8" i="3"/>
  <c r="AT8" i="3" s="1"/>
  <c r="AB8" i="3"/>
  <c r="AC8" i="3"/>
  <c r="AD8" i="3"/>
  <c r="AE8" i="3"/>
  <c r="AU8" i="3" s="1"/>
  <c r="AF8" i="3"/>
  <c r="AV8" i="3" s="1"/>
  <c r="AG8" i="3"/>
  <c r="AW8" i="3" s="1"/>
  <c r="AH8" i="3"/>
  <c r="AX8" i="3" s="1"/>
  <c r="W9" i="3"/>
  <c r="AP9" i="3" s="1"/>
  <c r="X9" i="3"/>
  <c r="AQ9" i="3" s="1"/>
  <c r="Y9" i="3"/>
  <c r="AR9" i="3" s="1"/>
  <c r="Z9" i="3"/>
  <c r="AS9" i="3" s="1"/>
  <c r="AA9" i="3"/>
  <c r="AT9" i="3" s="1"/>
  <c r="AB9" i="3"/>
  <c r="AC9" i="3"/>
  <c r="AD9" i="3"/>
  <c r="AE9" i="3"/>
  <c r="AU9" i="3" s="1"/>
  <c r="AF9" i="3"/>
  <c r="AV9" i="3" s="1"/>
  <c r="AG9" i="3"/>
  <c r="AW9" i="3" s="1"/>
  <c r="AH9" i="3"/>
  <c r="AX9" i="3" s="1"/>
  <c r="W10" i="3"/>
  <c r="AP10" i="3" s="1"/>
  <c r="X10" i="3"/>
  <c r="AQ10" i="3" s="1"/>
  <c r="Y10" i="3"/>
  <c r="AR10" i="3" s="1"/>
  <c r="Z10" i="3"/>
  <c r="AS10" i="3" s="1"/>
  <c r="AA10" i="3"/>
  <c r="AT10" i="3" s="1"/>
  <c r="AB10" i="3"/>
  <c r="AC10" i="3"/>
  <c r="AD10" i="3"/>
  <c r="AE10" i="3"/>
  <c r="AU10" i="3" s="1"/>
  <c r="AF10" i="3"/>
  <c r="AV10" i="3" s="1"/>
  <c r="AG10" i="3"/>
  <c r="AW10" i="3" s="1"/>
  <c r="AH10" i="3"/>
  <c r="AX10" i="3" s="1"/>
  <c r="W11" i="3"/>
  <c r="AP11" i="3" s="1"/>
  <c r="X11" i="3"/>
  <c r="AQ11" i="3" s="1"/>
  <c r="Y11" i="3"/>
  <c r="AR11" i="3" s="1"/>
  <c r="Z11" i="3"/>
  <c r="AS11" i="3" s="1"/>
  <c r="AA11" i="3"/>
  <c r="AT11" i="3" s="1"/>
  <c r="AB11" i="3"/>
  <c r="AC11" i="3"/>
  <c r="AD11" i="3"/>
  <c r="AE11" i="3"/>
  <c r="AU11" i="3" s="1"/>
  <c r="AF11" i="3"/>
  <c r="AV11" i="3" s="1"/>
  <c r="AG11" i="3"/>
  <c r="AW11" i="3" s="1"/>
  <c r="AH11" i="3"/>
  <c r="AX11" i="3" s="1"/>
  <c r="W12" i="3"/>
  <c r="AP12" i="3" s="1"/>
  <c r="X12" i="3"/>
  <c r="AQ12" i="3" s="1"/>
  <c r="Y12" i="3"/>
  <c r="AR12" i="3" s="1"/>
  <c r="Z12" i="3"/>
  <c r="AS12" i="3" s="1"/>
  <c r="AA12" i="3"/>
  <c r="AT12" i="3" s="1"/>
  <c r="AB12" i="3"/>
  <c r="AC12" i="3"/>
  <c r="AD12" i="3"/>
  <c r="AE12" i="3"/>
  <c r="AU12" i="3" s="1"/>
  <c r="AF12" i="3"/>
  <c r="AV12" i="3" s="1"/>
  <c r="AG12" i="3"/>
  <c r="AW12" i="3" s="1"/>
  <c r="AH12" i="3"/>
  <c r="AX12" i="3" s="1"/>
  <c r="W13" i="3"/>
  <c r="AP13" i="3" s="1"/>
  <c r="X13" i="3"/>
  <c r="AQ13" i="3" s="1"/>
  <c r="Y13" i="3"/>
  <c r="AR13" i="3" s="1"/>
  <c r="Z13" i="3"/>
  <c r="AS13" i="3" s="1"/>
  <c r="AA13" i="3"/>
  <c r="AT13" i="3" s="1"/>
  <c r="AB13" i="3"/>
  <c r="AC13" i="3"/>
  <c r="AD13" i="3"/>
  <c r="AE13" i="3"/>
  <c r="AU13" i="3" s="1"/>
  <c r="AF13" i="3"/>
  <c r="AV13" i="3" s="1"/>
  <c r="AG13" i="3"/>
  <c r="AW13" i="3" s="1"/>
  <c r="AH13" i="3"/>
  <c r="AX13" i="3" s="1"/>
  <c r="W14" i="3"/>
  <c r="AP14" i="3" s="1"/>
  <c r="X14" i="3"/>
  <c r="AQ14" i="3" s="1"/>
  <c r="Y14" i="3"/>
  <c r="AR14" i="3" s="1"/>
  <c r="Z14" i="3"/>
  <c r="AS14" i="3" s="1"/>
  <c r="AA14" i="3"/>
  <c r="AT14" i="3" s="1"/>
  <c r="AB14" i="3"/>
  <c r="AC14" i="3"/>
  <c r="AD14" i="3"/>
  <c r="AE14" i="3"/>
  <c r="AU14" i="3" s="1"/>
  <c r="AF14" i="3"/>
  <c r="AV14" i="3" s="1"/>
  <c r="AG14" i="3"/>
  <c r="AW14" i="3" s="1"/>
  <c r="AH14" i="3"/>
  <c r="AX14" i="3" s="1"/>
  <c r="W15" i="3"/>
  <c r="AP15" i="3" s="1"/>
  <c r="X15" i="3"/>
  <c r="AQ15" i="3" s="1"/>
  <c r="Y15" i="3"/>
  <c r="AR15" i="3" s="1"/>
  <c r="Z15" i="3"/>
  <c r="AS15" i="3" s="1"/>
  <c r="AA15" i="3"/>
  <c r="AT15" i="3" s="1"/>
  <c r="AB15" i="3"/>
  <c r="AC15" i="3"/>
  <c r="AD15" i="3"/>
  <c r="AE15" i="3"/>
  <c r="AU15" i="3" s="1"/>
  <c r="AF15" i="3"/>
  <c r="AV15" i="3" s="1"/>
  <c r="AG15" i="3"/>
  <c r="AW15" i="3" s="1"/>
  <c r="AH15" i="3"/>
  <c r="AX15" i="3" s="1"/>
  <c r="W16" i="3"/>
  <c r="AP16" i="3" s="1"/>
  <c r="X16" i="3"/>
  <c r="AQ16" i="3" s="1"/>
  <c r="Y16" i="3"/>
  <c r="AR16" i="3" s="1"/>
  <c r="Z16" i="3"/>
  <c r="AS16" i="3" s="1"/>
  <c r="AA16" i="3"/>
  <c r="AT16" i="3" s="1"/>
  <c r="AB16" i="3"/>
  <c r="AC16" i="3"/>
  <c r="AD16" i="3"/>
  <c r="AE16" i="3"/>
  <c r="AU16" i="3" s="1"/>
  <c r="AF16" i="3"/>
  <c r="AV16" i="3" s="1"/>
  <c r="AG16" i="3"/>
  <c r="AW16" i="3" s="1"/>
  <c r="AH16" i="3"/>
  <c r="AX16" i="3" s="1"/>
  <c r="W17" i="3"/>
  <c r="AP17" i="3" s="1"/>
  <c r="X17" i="3"/>
  <c r="AQ17" i="3" s="1"/>
  <c r="Y17" i="3"/>
  <c r="AR17" i="3" s="1"/>
  <c r="Z17" i="3"/>
  <c r="AS17" i="3" s="1"/>
  <c r="AA17" i="3"/>
  <c r="AT17" i="3" s="1"/>
  <c r="AB17" i="3"/>
  <c r="AC17" i="3"/>
  <c r="AD17" i="3"/>
  <c r="AE17" i="3"/>
  <c r="AU17" i="3" s="1"/>
  <c r="AF17" i="3"/>
  <c r="AV17" i="3" s="1"/>
  <c r="AG17" i="3"/>
  <c r="AW17" i="3" s="1"/>
  <c r="AH17" i="3"/>
  <c r="AX17" i="3" s="1"/>
  <c r="W18" i="3"/>
  <c r="AP18" i="3" s="1"/>
  <c r="X18" i="3"/>
  <c r="AQ18" i="3" s="1"/>
  <c r="Y18" i="3"/>
  <c r="AR18" i="3" s="1"/>
  <c r="Z18" i="3"/>
  <c r="AS18" i="3" s="1"/>
  <c r="AA18" i="3"/>
  <c r="AT18" i="3" s="1"/>
  <c r="AB18" i="3"/>
  <c r="AC18" i="3"/>
  <c r="AD18" i="3"/>
  <c r="AE18" i="3"/>
  <c r="AU18" i="3" s="1"/>
  <c r="AF18" i="3"/>
  <c r="AV18" i="3" s="1"/>
  <c r="AG18" i="3"/>
  <c r="AW18" i="3" s="1"/>
  <c r="AH18" i="3"/>
  <c r="AX18" i="3" s="1"/>
  <c r="W19" i="3"/>
  <c r="AP19" i="3" s="1"/>
  <c r="X19" i="3"/>
  <c r="AQ19" i="3" s="1"/>
  <c r="Y19" i="3"/>
  <c r="AR19" i="3" s="1"/>
  <c r="Z19" i="3"/>
  <c r="AS19" i="3" s="1"/>
  <c r="AA19" i="3"/>
  <c r="AT19" i="3" s="1"/>
  <c r="AB19" i="3"/>
  <c r="AC19" i="3"/>
  <c r="AD19" i="3"/>
  <c r="AE19" i="3"/>
  <c r="AU19" i="3" s="1"/>
  <c r="AF19" i="3"/>
  <c r="AV19" i="3" s="1"/>
  <c r="AG19" i="3"/>
  <c r="AW19" i="3" s="1"/>
  <c r="AH19" i="3"/>
  <c r="AX19" i="3" s="1"/>
  <c r="W20" i="3"/>
  <c r="AP20" i="3" s="1"/>
  <c r="X20" i="3"/>
  <c r="AQ20" i="3" s="1"/>
  <c r="Y20" i="3"/>
  <c r="AR20" i="3" s="1"/>
  <c r="Z20" i="3"/>
  <c r="AS20" i="3" s="1"/>
  <c r="AA20" i="3"/>
  <c r="AT20" i="3" s="1"/>
  <c r="AB20" i="3"/>
  <c r="AC20" i="3"/>
  <c r="AD20" i="3"/>
  <c r="AE20" i="3"/>
  <c r="AU20" i="3" s="1"/>
  <c r="AF20" i="3"/>
  <c r="AV20" i="3" s="1"/>
  <c r="AG20" i="3"/>
  <c r="AW20" i="3" s="1"/>
  <c r="AH20" i="3"/>
  <c r="AX20" i="3" s="1"/>
  <c r="W21" i="3"/>
  <c r="AP21" i="3" s="1"/>
  <c r="X21" i="3"/>
  <c r="AQ21" i="3" s="1"/>
  <c r="Y21" i="3"/>
  <c r="AR21" i="3" s="1"/>
  <c r="Z21" i="3"/>
  <c r="AS21" i="3" s="1"/>
  <c r="AA21" i="3"/>
  <c r="AT21" i="3" s="1"/>
  <c r="AB21" i="3"/>
  <c r="AC21" i="3"/>
  <c r="AD21" i="3"/>
  <c r="AE21" i="3"/>
  <c r="AU21" i="3" s="1"/>
  <c r="AF21" i="3"/>
  <c r="AV21" i="3" s="1"/>
  <c r="AG21" i="3"/>
  <c r="AW21" i="3" s="1"/>
  <c r="AH21" i="3"/>
  <c r="AX21" i="3" s="1"/>
  <c r="W22" i="3"/>
  <c r="AP22" i="3" s="1"/>
  <c r="X22" i="3"/>
  <c r="AQ22" i="3" s="1"/>
  <c r="Y22" i="3"/>
  <c r="AR22" i="3" s="1"/>
  <c r="Z22" i="3"/>
  <c r="AS22" i="3" s="1"/>
  <c r="AA22" i="3"/>
  <c r="AT22" i="3" s="1"/>
  <c r="AB22" i="3"/>
  <c r="AC22" i="3"/>
  <c r="AD22" i="3"/>
  <c r="AE22" i="3"/>
  <c r="AU22" i="3" s="1"/>
  <c r="AF22" i="3"/>
  <c r="AV22" i="3" s="1"/>
  <c r="AG22" i="3"/>
  <c r="AW22" i="3" s="1"/>
  <c r="AH22" i="3"/>
  <c r="AX22" i="3" s="1"/>
  <c r="W23" i="3"/>
  <c r="AP23" i="3" s="1"/>
  <c r="X23" i="3"/>
  <c r="AQ23" i="3" s="1"/>
  <c r="Y23" i="3"/>
  <c r="AR23" i="3" s="1"/>
  <c r="Z23" i="3"/>
  <c r="AS23" i="3" s="1"/>
  <c r="AA23" i="3"/>
  <c r="AT23" i="3" s="1"/>
  <c r="AB23" i="3"/>
  <c r="AC23" i="3"/>
  <c r="AD23" i="3"/>
  <c r="AE23" i="3"/>
  <c r="AU23" i="3" s="1"/>
  <c r="AF23" i="3"/>
  <c r="AV23" i="3" s="1"/>
  <c r="AG23" i="3"/>
  <c r="AW23" i="3" s="1"/>
  <c r="AH23" i="3"/>
  <c r="AX23" i="3" s="1"/>
  <c r="W24" i="3"/>
  <c r="AP24" i="3" s="1"/>
  <c r="X24" i="3"/>
  <c r="AQ24" i="3" s="1"/>
  <c r="Y24" i="3"/>
  <c r="AR24" i="3" s="1"/>
  <c r="Z24" i="3"/>
  <c r="AS24" i="3" s="1"/>
  <c r="AA24" i="3"/>
  <c r="AT24" i="3" s="1"/>
  <c r="AB24" i="3"/>
  <c r="AC24" i="3"/>
  <c r="AD24" i="3"/>
  <c r="AE24" i="3"/>
  <c r="AU24" i="3" s="1"/>
  <c r="AF24" i="3"/>
  <c r="AV24" i="3" s="1"/>
  <c r="AG24" i="3"/>
  <c r="AW24" i="3" s="1"/>
  <c r="AH24" i="3"/>
  <c r="AX24" i="3" s="1"/>
  <c r="W25" i="3"/>
  <c r="AP25" i="3" s="1"/>
  <c r="X25" i="3"/>
  <c r="AQ25" i="3" s="1"/>
  <c r="Y25" i="3"/>
  <c r="AR25" i="3" s="1"/>
  <c r="Z25" i="3"/>
  <c r="AS25" i="3" s="1"/>
  <c r="AA25" i="3"/>
  <c r="AT25" i="3" s="1"/>
  <c r="AB25" i="3"/>
  <c r="AC25" i="3"/>
  <c r="AD25" i="3"/>
  <c r="AE25" i="3"/>
  <c r="AU25" i="3" s="1"/>
  <c r="AF25" i="3"/>
  <c r="AV25" i="3" s="1"/>
  <c r="AG25" i="3"/>
  <c r="AW25" i="3" s="1"/>
  <c r="AH25" i="3"/>
  <c r="AX25" i="3" s="1"/>
  <c r="W26" i="3"/>
  <c r="AP26" i="3" s="1"/>
  <c r="X26" i="3"/>
  <c r="AQ26" i="3" s="1"/>
  <c r="Y26" i="3"/>
  <c r="AR26" i="3" s="1"/>
  <c r="Z26" i="3"/>
  <c r="AS26" i="3" s="1"/>
  <c r="AA26" i="3"/>
  <c r="AT26" i="3" s="1"/>
  <c r="AB26" i="3"/>
  <c r="AC26" i="3"/>
  <c r="AD26" i="3"/>
  <c r="AE26" i="3"/>
  <c r="AU26" i="3" s="1"/>
  <c r="AF26" i="3"/>
  <c r="AV26" i="3" s="1"/>
  <c r="AG26" i="3"/>
  <c r="AW26" i="3" s="1"/>
  <c r="AH26" i="3"/>
  <c r="AX26" i="3" s="1"/>
  <c r="W27" i="3"/>
  <c r="AP27" i="3" s="1"/>
  <c r="X27" i="3"/>
  <c r="AQ27" i="3" s="1"/>
  <c r="Y27" i="3"/>
  <c r="AR27" i="3" s="1"/>
  <c r="Z27" i="3"/>
  <c r="AS27" i="3" s="1"/>
  <c r="AA27" i="3"/>
  <c r="AT27" i="3" s="1"/>
  <c r="AB27" i="3"/>
  <c r="AC27" i="3"/>
  <c r="AD27" i="3"/>
  <c r="AE27" i="3"/>
  <c r="AU27" i="3" s="1"/>
  <c r="AF27" i="3"/>
  <c r="AV27" i="3" s="1"/>
  <c r="AG27" i="3"/>
  <c r="AW27" i="3" s="1"/>
  <c r="AH27" i="3"/>
  <c r="AX27" i="3" s="1"/>
  <c r="W28" i="3"/>
  <c r="AP28" i="3" s="1"/>
  <c r="X28" i="3"/>
  <c r="AQ28" i="3" s="1"/>
  <c r="Y28" i="3"/>
  <c r="AR28" i="3" s="1"/>
  <c r="Z28" i="3"/>
  <c r="AS28" i="3" s="1"/>
  <c r="AA28" i="3"/>
  <c r="AT28" i="3" s="1"/>
  <c r="AB28" i="3"/>
  <c r="AC28" i="3"/>
  <c r="AD28" i="3"/>
  <c r="AE28" i="3"/>
  <c r="AU28" i="3" s="1"/>
  <c r="AF28" i="3"/>
  <c r="AV28" i="3" s="1"/>
  <c r="AG28" i="3"/>
  <c r="AW28" i="3" s="1"/>
  <c r="AH28" i="3"/>
  <c r="AX28" i="3" s="1"/>
  <c r="W29" i="3"/>
  <c r="AP29" i="3" s="1"/>
  <c r="X29" i="3"/>
  <c r="AQ29" i="3" s="1"/>
  <c r="Y29" i="3"/>
  <c r="AR29" i="3" s="1"/>
  <c r="Z29" i="3"/>
  <c r="AS29" i="3" s="1"/>
  <c r="AA29" i="3"/>
  <c r="AT29" i="3" s="1"/>
  <c r="AB29" i="3"/>
  <c r="AC29" i="3"/>
  <c r="AD29" i="3"/>
  <c r="AE29" i="3"/>
  <c r="AU29" i="3" s="1"/>
  <c r="AF29" i="3"/>
  <c r="AV29" i="3" s="1"/>
  <c r="AG29" i="3"/>
  <c r="AW29" i="3" s="1"/>
  <c r="AH29" i="3"/>
  <c r="AX29" i="3" s="1"/>
  <c r="W30" i="3"/>
  <c r="AP30" i="3" s="1"/>
  <c r="X30" i="3"/>
  <c r="AQ30" i="3" s="1"/>
  <c r="Y30" i="3"/>
  <c r="AR30" i="3" s="1"/>
  <c r="Z30" i="3"/>
  <c r="AS30" i="3" s="1"/>
  <c r="AA30" i="3"/>
  <c r="AT30" i="3" s="1"/>
  <c r="AB30" i="3"/>
  <c r="AC30" i="3"/>
  <c r="AD30" i="3"/>
  <c r="AE30" i="3"/>
  <c r="AU30" i="3" s="1"/>
  <c r="AF30" i="3"/>
  <c r="AV30" i="3" s="1"/>
  <c r="AG30" i="3"/>
  <c r="AW30" i="3" s="1"/>
  <c r="AH30" i="3"/>
  <c r="AX30" i="3" s="1"/>
  <c r="W31" i="3"/>
  <c r="AP31" i="3" s="1"/>
  <c r="X31" i="3"/>
  <c r="AQ31" i="3" s="1"/>
  <c r="Y31" i="3"/>
  <c r="AR31" i="3" s="1"/>
  <c r="Z31" i="3"/>
  <c r="AS31" i="3" s="1"/>
  <c r="AA31" i="3"/>
  <c r="AT31" i="3" s="1"/>
  <c r="AB31" i="3"/>
  <c r="AC31" i="3"/>
  <c r="AD31" i="3"/>
  <c r="AE31" i="3"/>
  <c r="AU31" i="3" s="1"/>
  <c r="AF31" i="3"/>
  <c r="AV31" i="3" s="1"/>
  <c r="AG31" i="3"/>
  <c r="AW31" i="3" s="1"/>
  <c r="AH31" i="3"/>
  <c r="AX31" i="3" s="1"/>
  <c r="W33" i="3"/>
  <c r="AP33" i="3" s="1"/>
  <c r="X33" i="3"/>
  <c r="AQ33" i="3" s="1"/>
  <c r="Y33" i="3"/>
  <c r="AR33" i="3" s="1"/>
  <c r="Z33" i="3"/>
  <c r="AS33" i="3" s="1"/>
  <c r="AA33" i="3"/>
  <c r="AT33" i="3" s="1"/>
  <c r="AB33" i="3"/>
  <c r="AC33" i="3"/>
  <c r="AD33" i="3"/>
  <c r="AE33" i="3"/>
  <c r="AU33" i="3" s="1"/>
  <c r="AF33" i="3"/>
  <c r="AV33" i="3" s="1"/>
  <c r="AG33" i="3"/>
  <c r="AW33" i="3" s="1"/>
  <c r="AH33" i="3"/>
  <c r="AX33" i="3" s="1"/>
  <c r="W34" i="3"/>
  <c r="AP34" i="3" s="1"/>
  <c r="X34" i="3"/>
  <c r="AQ34" i="3" s="1"/>
  <c r="Y34" i="3"/>
  <c r="AR34" i="3" s="1"/>
  <c r="Z34" i="3"/>
  <c r="AS34" i="3" s="1"/>
  <c r="AA34" i="3"/>
  <c r="AT34" i="3" s="1"/>
  <c r="AB34" i="3"/>
  <c r="AC34" i="3"/>
  <c r="AD34" i="3"/>
  <c r="AE34" i="3"/>
  <c r="AU34" i="3" s="1"/>
  <c r="AF34" i="3"/>
  <c r="AV34" i="3" s="1"/>
  <c r="AG34" i="3"/>
  <c r="AW34" i="3" s="1"/>
  <c r="AH34" i="3"/>
  <c r="AX34" i="3" s="1"/>
  <c r="W35" i="3"/>
  <c r="AP35" i="3" s="1"/>
  <c r="X35" i="3"/>
  <c r="AQ35" i="3" s="1"/>
  <c r="Y35" i="3"/>
  <c r="AR35" i="3" s="1"/>
  <c r="Z35" i="3"/>
  <c r="AS35" i="3" s="1"/>
  <c r="AA35" i="3"/>
  <c r="AT35" i="3" s="1"/>
  <c r="AB35" i="3"/>
  <c r="AC35" i="3"/>
  <c r="AD35" i="3"/>
  <c r="AE35" i="3"/>
  <c r="AU35" i="3" s="1"/>
  <c r="AF35" i="3"/>
  <c r="AV35" i="3" s="1"/>
  <c r="AG35" i="3"/>
  <c r="AW35" i="3" s="1"/>
  <c r="AH35" i="3"/>
  <c r="AX35" i="3" s="1"/>
  <c r="W36" i="3"/>
  <c r="AP36" i="3" s="1"/>
  <c r="X36" i="3"/>
  <c r="AQ36" i="3" s="1"/>
  <c r="Y36" i="3"/>
  <c r="AR36" i="3" s="1"/>
  <c r="Z36" i="3"/>
  <c r="AS36" i="3" s="1"/>
  <c r="AA36" i="3"/>
  <c r="AT36" i="3" s="1"/>
  <c r="AB36" i="3"/>
  <c r="AC36" i="3"/>
  <c r="AD36" i="3"/>
  <c r="AE36" i="3"/>
  <c r="AU36" i="3" s="1"/>
  <c r="AF36" i="3"/>
  <c r="AV36" i="3" s="1"/>
  <c r="AG36" i="3"/>
  <c r="AW36" i="3" s="1"/>
  <c r="AH36" i="3"/>
  <c r="AX36" i="3" s="1"/>
  <c r="W37" i="3"/>
  <c r="AP37" i="3" s="1"/>
  <c r="X37" i="3"/>
  <c r="AQ37" i="3" s="1"/>
  <c r="Y37" i="3"/>
  <c r="AR37" i="3" s="1"/>
  <c r="Z37" i="3"/>
  <c r="AS37" i="3" s="1"/>
  <c r="AA37" i="3"/>
  <c r="AT37" i="3" s="1"/>
  <c r="AB37" i="3"/>
  <c r="AC37" i="3"/>
  <c r="AD37" i="3"/>
  <c r="AE37" i="3"/>
  <c r="AU37" i="3" s="1"/>
  <c r="AF37" i="3"/>
  <c r="AV37" i="3" s="1"/>
  <c r="AG37" i="3"/>
  <c r="AW37" i="3" s="1"/>
  <c r="AH37" i="3"/>
  <c r="AX37" i="3" s="1"/>
  <c r="W38" i="3"/>
  <c r="AP38" i="3" s="1"/>
  <c r="X38" i="3"/>
  <c r="AQ38" i="3" s="1"/>
  <c r="Y38" i="3"/>
  <c r="AR38" i="3" s="1"/>
  <c r="Z38" i="3"/>
  <c r="AS38" i="3" s="1"/>
  <c r="AA38" i="3"/>
  <c r="AT38" i="3" s="1"/>
  <c r="AB38" i="3"/>
  <c r="AC38" i="3"/>
  <c r="AD38" i="3"/>
  <c r="AE38" i="3"/>
  <c r="AU38" i="3" s="1"/>
  <c r="AF38" i="3"/>
  <c r="AV38" i="3" s="1"/>
  <c r="AG38" i="3"/>
  <c r="AW38" i="3" s="1"/>
  <c r="AH38" i="3"/>
  <c r="AX38" i="3" s="1"/>
  <c r="W39" i="3"/>
  <c r="AP39" i="3" s="1"/>
  <c r="X39" i="3"/>
  <c r="AQ39" i="3" s="1"/>
  <c r="Y39" i="3"/>
  <c r="AR39" i="3" s="1"/>
  <c r="Z39" i="3"/>
  <c r="AS39" i="3" s="1"/>
  <c r="AA39" i="3"/>
  <c r="AT39" i="3" s="1"/>
  <c r="AB39" i="3"/>
  <c r="AC39" i="3"/>
  <c r="AD39" i="3"/>
  <c r="AE39" i="3"/>
  <c r="AU39" i="3" s="1"/>
  <c r="AF39" i="3"/>
  <c r="AV39" i="3" s="1"/>
  <c r="AG39" i="3"/>
  <c r="AW39" i="3" s="1"/>
  <c r="AH39" i="3"/>
  <c r="AX39" i="3" s="1"/>
  <c r="W40" i="3"/>
  <c r="AP40" i="3" s="1"/>
  <c r="X40" i="3"/>
  <c r="AQ40" i="3" s="1"/>
  <c r="Y40" i="3"/>
  <c r="AR40" i="3" s="1"/>
  <c r="Z40" i="3"/>
  <c r="AS40" i="3" s="1"/>
  <c r="AA40" i="3"/>
  <c r="AT40" i="3" s="1"/>
  <c r="AB40" i="3"/>
  <c r="AC40" i="3"/>
  <c r="AD40" i="3"/>
  <c r="AE40" i="3"/>
  <c r="AU40" i="3" s="1"/>
  <c r="AF40" i="3"/>
  <c r="AV40" i="3" s="1"/>
  <c r="AG40" i="3"/>
  <c r="AW40" i="3" s="1"/>
  <c r="AH40" i="3"/>
  <c r="AX40" i="3" s="1"/>
  <c r="W41" i="3"/>
  <c r="AP41" i="3" s="1"/>
  <c r="X41" i="3"/>
  <c r="AQ41" i="3" s="1"/>
  <c r="Y41" i="3"/>
  <c r="AR41" i="3" s="1"/>
  <c r="Z41" i="3"/>
  <c r="AS41" i="3" s="1"/>
  <c r="AA41" i="3"/>
  <c r="AT41" i="3" s="1"/>
  <c r="AB41" i="3"/>
  <c r="AC41" i="3"/>
  <c r="AD41" i="3"/>
  <c r="AE41" i="3"/>
  <c r="AU41" i="3" s="1"/>
  <c r="AF41" i="3"/>
  <c r="AV41" i="3" s="1"/>
  <c r="AG41" i="3"/>
  <c r="AW41" i="3" s="1"/>
  <c r="AH41" i="3"/>
  <c r="AX41" i="3" s="1"/>
  <c r="W42" i="3"/>
  <c r="AP42" i="3" s="1"/>
  <c r="X42" i="3"/>
  <c r="AQ42" i="3" s="1"/>
  <c r="Y42" i="3"/>
  <c r="AR42" i="3" s="1"/>
  <c r="Z42" i="3"/>
  <c r="AS42" i="3" s="1"/>
  <c r="AA42" i="3"/>
  <c r="AT42" i="3" s="1"/>
  <c r="AB42" i="3"/>
  <c r="AC42" i="3"/>
  <c r="AD42" i="3"/>
  <c r="AE42" i="3"/>
  <c r="AU42" i="3" s="1"/>
  <c r="AF42" i="3"/>
  <c r="AV42" i="3" s="1"/>
  <c r="AG42" i="3"/>
  <c r="AW42" i="3" s="1"/>
  <c r="AH42" i="3"/>
  <c r="AX42" i="3" s="1"/>
  <c r="W43" i="3"/>
  <c r="AP43" i="3" s="1"/>
  <c r="X43" i="3"/>
  <c r="AQ43" i="3" s="1"/>
  <c r="Y43" i="3"/>
  <c r="AR43" i="3" s="1"/>
  <c r="Z43" i="3"/>
  <c r="AS43" i="3" s="1"/>
  <c r="AA43" i="3"/>
  <c r="AT43" i="3" s="1"/>
  <c r="AB43" i="3"/>
  <c r="AC43" i="3"/>
  <c r="AD43" i="3"/>
  <c r="AE43" i="3"/>
  <c r="AU43" i="3" s="1"/>
  <c r="AF43" i="3"/>
  <c r="AV43" i="3" s="1"/>
  <c r="AG43" i="3"/>
  <c r="AW43" i="3" s="1"/>
  <c r="AH43" i="3"/>
  <c r="AX43" i="3" s="1"/>
  <c r="W44" i="3"/>
  <c r="AP44" i="3" s="1"/>
  <c r="X44" i="3"/>
  <c r="AQ44" i="3" s="1"/>
  <c r="Y44" i="3"/>
  <c r="AR44" i="3" s="1"/>
  <c r="Z44" i="3"/>
  <c r="AS44" i="3" s="1"/>
  <c r="AA44" i="3"/>
  <c r="AT44" i="3" s="1"/>
  <c r="AB44" i="3"/>
  <c r="AC44" i="3"/>
  <c r="AD44" i="3"/>
  <c r="AE44" i="3"/>
  <c r="AU44" i="3" s="1"/>
  <c r="AF44" i="3"/>
  <c r="AV44" i="3" s="1"/>
  <c r="AG44" i="3"/>
  <c r="AW44" i="3" s="1"/>
  <c r="AH44" i="3"/>
  <c r="AX44" i="3" s="1"/>
  <c r="W45" i="3"/>
  <c r="AP45" i="3" s="1"/>
  <c r="X45" i="3"/>
  <c r="AQ45" i="3" s="1"/>
  <c r="Y45" i="3"/>
  <c r="AR45" i="3" s="1"/>
  <c r="Z45" i="3"/>
  <c r="AS45" i="3" s="1"/>
  <c r="AA45" i="3"/>
  <c r="AT45" i="3" s="1"/>
  <c r="AB45" i="3"/>
  <c r="AC45" i="3"/>
  <c r="AD45" i="3"/>
  <c r="AE45" i="3"/>
  <c r="AU45" i="3" s="1"/>
  <c r="AF45" i="3"/>
  <c r="AV45" i="3" s="1"/>
  <c r="AG45" i="3"/>
  <c r="AW45" i="3" s="1"/>
  <c r="AH45" i="3"/>
  <c r="AX45" i="3" s="1"/>
  <c r="W46" i="3"/>
  <c r="AP46" i="3" s="1"/>
  <c r="X46" i="3"/>
  <c r="AQ46" i="3" s="1"/>
  <c r="Y46" i="3"/>
  <c r="AR46" i="3" s="1"/>
  <c r="Z46" i="3"/>
  <c r="AS46" i="3" s="1"/>
  <c r="AA46" i="3"/>
  <c r="AT46" i="3" s="1"/>
  <c r="AB46" i="3"/>
  <c r="AC46" i="3"/>
  <c r="AD46" i="3"/>
  <c r="AE46" i="3"/>
  <c r="AU46" i="3" s="1"/>
  <c r="AF46" i="3"/>
  <c r="AV46" i="3" s="1"/>
  <c r="AG46" i="3"/>
  <c r="AW46" i="3" s="1"/>
  <c r="AH46" i="3"/>
  <c r="AX46" i="3" s="1"/>
  <c r="W47" i="3"/>
  <c r="AP47" i="3" s="1"/>
  <c r="X47" i="3"/>
  <c r="AQ47" i="3" s="1"/>
  <c r="Y47" i="3"/>
  <c r="AR47" i="3" s="1"/>
  <c r="Z47" i="3"/>
  <c r="AS47" i="3" s="1"/>
  <c r="AA47" i="3"/>
  <c r="AT47" i="3" s="1"/>
  <c r="AB47" i="3"/>
  <c r="AC47" i="3"/>
  <c r="AD47" i="3"/>
  <c r="AE47" i="3"/>
  <c r="AU47" i="3" s="1"/>
  <c r="AF47" i="3"/>
  <c r="AV47" i="3" s="1"/>
  <c r="AG47" i="3"/>
  <c r="AW47" i="3" s="1"/>
  <c r="AH47" i="3"/>
  <c r="AX47" i="3" s="1"/>
  <c r="W48" i="3"/>
  <c r="AP48" i="3" s="1"/>
  <c r="X48" i="3"/>
  <c r="AQ48" i="3" s="1"/>
  <c r="Y48" i="3"/>
  <c r="AR48" i="3" s="1"/>
  <c r="Z48" i="3"/>
  <c r="AS48" i="3" s="1"/>
  <c r="AA48" i="3"/>
  <c r="AT48" i="3" s="1"/>
  <c r="AB48" i="3"/>
  <c r="AC48" i="3"/>
  <c r="AD48" i="3"/>
  <c r="AE48" i="3"/>
  <c r="AU48" i="3" s="1"/>
  <c r="AF48" i="3"/>
  <c r="AV48" i="3" s="1"/>
  <c r="AG48" i="3"/>
  <c r="AW48" i="3" s="1"/>
  <c r="AH48" i="3"/>
  <c r="AX48" i="3" s="1"/>
  <c r="W49" i="3"/>
  <c r="AP49" i="3" s="1"/>
  <c r="X49" i="3"/>
  <c r="AQ49" i="3" s="1"/>
  <c r="Y49" i="3"/>
  <c r="AR49" i="3" s="1"/>
  <c r="Z49" i="3"/>
  <c r="AS49" i="3" s="1"/>
  <c r="AA49" i="3"/>
  <c r="AT49" i="3" s="1"/>
  <c r="AB49" i="3"/>
  <c r="AC49" i="3"/>
  <c r="AD49" i="3"/>
  <c r="AE49" i="3"/>
  <c r="AU49" i="3" s="1"/>
  <c r="AF49" i="3"/>
  <c r="AV49" i="3" s="1"/>
  <c r="AG49" i="3"/>
  <c r="AW49" i="3" s="1"/>
  <c r="AH49" i="3"/>
  <c r="AX49" i="3" s="1"/>
  <c r="W50" i="3"/>
  <c r="AP50" i="3" s="1"/>
  <c r="X50" i="3"/>
  <c r="AQ50" i="3" s="1"/>
  <c r="Y50" i="3"/>
  <c r="AR50" i="3" s="1"/>
  <c r="Z50" i="3"/>
  <c r="AS50" i="3" s="1"/>
  <c r="AA50" i="3"/>
  <c r="AT50" i="3" s="1"/>
  <c r="AB50" i="3"/>
  <c r="AC50" i="3"/>
  <c r="AD50" i="3"/>
  <c r="AE50" i="3"/>
  <c r="AU50" i="3" s="1"/>
  <c r="AF50" i="3"/>
  <c r="AV50" i="3" s="1"/>
  <c r="AG50" i="3"/>
  <c r="AW50" i="3" s="1"/>
  <c r="AH50" i="3"/>
  <c r="AX50" i="3" s="1"/>
  <c r="W51" i="3"/>
  <c r="AP51" i="3" s="1"/>
  <c r="X51" i="3"/>
  <c r="AQ51" i="3" s="1"/>
  <c r="Y51" i="3"/>
  <c r="AR51" i="3" s="1"/>
  <c r="Z51" i="3"/>
  <c r="AS51" i="3" s="1"/>
  <c r="AA51" i="3"/>
  <c r="AT51" i="3" s="1"/>
  <c r="AB51" i="3"/>
  <c r="AC51" i="3"/>
  <c r="AD51" i="3"/>
  <c r="AE51" i="3"/>
  <c r="AU51" i="3" s="1"/>
  <c r="AF51" i="3"/>
  <c r="AV51" i="3" s="1"/>
  <c r="AG51" i="3"/>
  <c r="AW51" i="3" s="1"/>
  <c r="AH51" i="3"/>
  <c r="AX51" i="3" s="1"/>
  <c r="W52" i="3"/>
  <c r="AP52" i="3" s="1"/>
  <c r="X52" i="3"/>
  <c r="AQ52" i="3" s="1"/>
  <c r="Y52" i="3"/>
  <c r="AR52" i="3" s="1"/>
  <c r="Z52" i="3"/>
  <c r="AS52" i="3" s="1"/>
  <c r="AA52" i="3"/>
  <c r="AT52" i="3" s="1"/>
  <c r="AB52" i="3"/>
  <c r="AC52" i="3"/>
  <c r="AD52" i="3"/>
  <c r="AE52" i="3"/>
  <c r="AU52" i="3" s="1"/>
  <c r="AF52" i="3"/>
  <c r="AV52" i="3" s="1"/>
  <c r="AG52" i="3"/>
  <c r="AW52" i="3" s="1"/>
  <c r="AH52" i="3"/>
  <c r="AX52" i="3" s="1"/>
  <c r="W53" i="3"/>
  <c r="AP53" i="3" s="1"/>
  <c r="X53" i="3"/>
  <c r="AQ53" i="3" s="1"/>
  <c r="Y53" i="3"/>
  <c r="AR53" i="3" s="1"/>
  <c r="Z53" i="3"/>
  <c r="AS53" i="3" s="1"/>
  <c r="AA53" i="3"/>
  <c r="AT53" i="3" s="1"/>
  <c r="AB53" i="3"/>
  <c r="AC53" i="3"/>
  <c r="AD53" i="3"/>
  <c r="AE53" i="3"/>
  <c r="AU53" i="3" s="1"/>
  <c r="AF53" i="3"/>
  <c r="AV53" i="3" s="1"/>
  <c r="AG53" i="3"/>
  <c r="AW53" i="3" s="1"/>
  <c r="AH53" i="3"/>
  <c r="AX53" i="3" s="1"/>
  <c r="W54" i="3"/>
  <c r="AP54" i="3" s="1"/>
  <c r="X54" i="3"/>
  <c r="AQ54" i="3" s="1"/>
  <c r="Y54" i="3"/>
  <c r="AR54" i="3" s="1"/>
  <c r="Z54" i="3"/>
  <c r="AS54" i="3" s="1"/>
  <c r="AA54" i="3"/>
  <c r="AT54" i="3" s="1"/>
  <c r="AB54" i="3"/>
  <c r="AC54" i="3"/>
  <c r="AD54" i="3"/>
  <c r="AE54" i="3"/>
  <c r="AU54" i="3" s="1"/>
  <c r="AF54" i="3"/>
  <c r="AV54" i="3" s="1"/>
  <c r="AG54" i="3"/>
  <c r="AW54" i="3" s="1"/>
  <c r="AH54" i="3"/>
  <c r="AX54" i="3" s="1"/>
  <c r="W55" i="3"/>
  <c r="AP55" i="3" s="1"/>
  <c r="X55" i="3"/>
  <c r="AQ55" i="3" s="1"/>
  <c r="Y55" i="3"/>
  <c r="AR55" i="3" s="1"/>
  <c r="Z55" i="3"/>
  <c r="AS55" i="3" s="1"/>
  <c r="AA55" i="3"/>
  <c r="AT55" i="3" s="1"/>
  <c r="AB55" i="3"/>
  <c r="AC55" i="3"/>
  <c r="AD55" i="3"/>
  <c r="AE55" i="3"/>
  <c r="AU55" i="3" s="1"/>
  <c r="AF55" i="3"/>
  <c r="AV55" i="3" s="1"/>
  <c r="AG55" i="3"/>
  <c r="AW55" i="3" s="1"/>
  <c r="AH55" i="3"/>
  <c r="AX55" i="3" s="1"/>
  <c r="W56" i="3"/>
  <c r="AP56" i="3" s="1"/>
  <c r="X56" i="3"/>
  <c r="AQ56" i="3" s="1"/>
  <c r="Y56" i="3"/>
  <c r="AR56" i="3" s="1"/>
  <c r="Z56" i="3"/>
  <c r="AS56" i="3" s="1"/>
  <c r="AA56" i="3"/>
  <c r="AT56" i="3" s="1"/>
  <c r="AB56" i="3"/>
  <c r="AC56" i="3"/>
  <c r="AD56" i="3"/>
  <c r="AE56" i="3"/>
  <c r="AU56" i="3" s="1"/>
  <c r="AF56" i="3"/>
  <c r="AV56" i="3" s="1"/>
  <c r="AG56" i="3"/>
  <c r="AW56" i="3" s="1"/>
  <c r="AH56" i="3"/>
  <c r="AX56" i="3" s="1"/>
  <c r="W57" i="3"/>
  <c r="AP57" i="3" s="1"/>
  <c r="X57" i="3"/>
  <c r="AQ57" i="3" s="1"/>
  <c r="Y57" i="3"/>
  <c r="AR57" i="3" s="1"/>
  <c r="Z57" i="3"/>
  <c r="AS57" i="3" s="1"/>
  <c r="AA57" i="3"/>
  <c r="AT57" i="3" s="1"/>
  <c r="AB57" i="3"/>
  <c r="AC57" i="3"/>
  <c r="AD57" i="3"/>
  <c r="AE57" i="3"/>
  <c r="AU57" i="3" s="1"/>
  <c r="AF57" i="3"/>
  <c r="AV57" i="3" s="1"/>
  <c r="AG57" i="3"/>
  <c r="AW57" i="3" s="1"/>
  <c r="AH57" i="3"/>
  <c r="AX57" i="3" s="1"/>
  <c r="W58" i="3"/>
  <c r="AP58" i="3" s="1"/>
  <c r="X58" i="3"/>
  <c r="AQ58" i="3" s="1"/>
  <c r="Y58" i="3"/>
  <c r="AR58" i="3" s="1"/>
  <c r="Z58" i="3"/>
  <c r="AS58" i="3" s="1"/>
  <c r="AA58" i="3"/>
  <c r="AT58" i="3" s="1"/>
  <c r="AB58" i="3"/>
  <c r="AC58" i="3"/>
  <c r="AD58" i="3"/>
  <c r="AE58" i="3"/>
  <c r="AU58" i="3" s="1"/>
  <c r="AF58" i="3"/>
  <c r="AV58" i="3" s="1"/>
  <c r="AG58" i="3"/>
  <c r="AW58" i="3" s="1"/>
  <c r="AH58" i="3"/>
  <c r="AX58" i="3" s="1"/>
  <c r="W60" i="3"/>
  <c r="AP60" i="3" s="1"/>
  <c r="X60" i="3"/>
  <c r="AQ60" i="3" s="1"/>
  <c r="Y60" i="3"/>
  <c r="AR60" i="3" s="1"/>
  <c r="Z60" i="3"/>
  <c r="AS60" i="3" s="1"/>
  <c r="AA60" i="3"/>
  <c r="AT60" i="3" s="1"/>
  <c r="AB60" i="3"/>
  <c r="AC60" i="3"/>
  <c r="AD60" i="3"/>
  <c r="AE60" i="3"/>
  <c r="AU60" i="3" s="1"/>
  <c r="AF60" i="3"/>
  <c r="AV60" i="3" s="1"/>
  <c r="AH60" i="3"/>
  <c r="AX60" i="3" s="1"/>
  <c r="W61" i="3"/>
  <c r="AP61" i="3" s="1"/>
  <c r="X61" i="3"/>
  <c r="AQ61" i="3" s="1"/>
  <c r="Y61" i="3"/>
  <c r="AR61" i="3" s="1"/>
  <c r="Z61" i="3"/>
  <c r="AS61" i="3" s="1"/>
  <c r="AA61" i="3"/>
  <c r="AT61" i="3" s="1"/>
  <c r="AB61" i="3"/>
  <c r="AC61" i="3"/>
  <c r="AD61" i="3"/>
  <c r="AE61" i="3"/>
  <c r="AU61" i="3" s="1"/>
  <c r="AF61" i="3"/>
  <c r="AV61" i="3" s="1"/>
  <c r="AH61" i="3"/>
  <c r="AX61" i="3" s="1"/>
  <c r="W62" i="3"/>
  <c r="AP62" i="3" s="1"/>
  <c r="X62" i="3"/>
  <c r="AQ62" i="3" s="1"/>
  <c r="Y62" i="3"/>
  <c r="AR62" i="3" s="1"/>
  <c r="Z62" i="3"/>
  <c r="AS62" i="3" s="1"/>
  <c r="AA62" i="3"/>
  <c r="AT62" i="3" s="1"/>
  <c r="AB62" i="3"/>
  <c r="AC62" i="3"/>
  <c r="AD62" i="3"/>
  <c r="AE62" i="3"/>
  <c r="AU62" i="3" s="1"/>
  <c r="AF62" i="3"/>
  <c r="AV62" i="3" s="1"/>
  <c r="AH62" i="3"/>
  <c r="AX62" i="3" s="1"/>
  <c r="W63" i="3"/>
  <c r="AP63" i="3" s="1"/>
  <c r="X63" i="3"/>
  <c r="AQ63" i="3" s="1"/>
  <c r="Y63" i="3"/>
  <c r="AR63" i="3" s="1"/>
  <c r="Z63" i="3"/>
  <c r="AS63" i="3" s="1"/>
  <c r="AA63" i="3"/>
  <c r="AT63" i="3" s="1"/>
  <c r="AB63" i="3"/>
  <c r="AC63" i="3"/>
  <c r="AD63" i="3"/>
  <c r="AE63" i="3"/>
  <c r="AU63" i="3" s="1"/>
  <c r="AF63" i="3"/>
  <c r="AV63" i="3" s="1"/>
  <c r="AH63" i="3"/>
  <c r="AX63" i="3" s="1"/>
  <c r="AH2" i="3"/>
  <c r="AX2" i="3" s="1"/>
  <c r="AG2" i="3"/>
  <c r="AW2" i="3" s="1"/>
  <c r="AF2" i="3"/>
  <c r="AV2" i="3" s="1"/>
  <c r="AE2" i="3"/>
  <c r="AU2" i="3" s="1"/>
  <c r="AD2" i="3"/>
  <c r="AC2" i="3"/>
  <c r="AB2" i="3"/>
  <c r="X2" i="3"/>
  <c r="AQ2" i="3" s="1"/>
  <c r="Y2" i="3"/>
  <c r="AR2" i="3" s="1"/>
  <c r="Z2" i="3"/>
  <c r="AS2" i="3" s="1"/>
  <c r="AA2" i="3"/>
  <c r="AT2" i="3" s="1"/>
  <c r="W2" i="3"/>
  <c r="AP2" i="3" s="1"/>
  <c r="V3" i="3"/>
  <c r="AO3" i="3" s="1"/>
  <c r="V4" i="3"/>
  <c r="AO4" i="3" s="1"/>
  <c r="V6" i="3"/>
  <c r="AO6" i="3" s="1"/>
  <c r="V7" i="3"/>
  <c r="AO7" i="3" s="1"/>
  <c r="V8" i="3"/>
  <c r="AO8" i="3" s="1"/>
  <c r="V9" i="3"/>
  <c r="AO9" i="3" s="1"/>
  <c r="V10" i="3"/>
  <c r="AO10" i="3" s="1"/>
  <c r="V11" i="3"/>
  <c r="AO11" i="3" s="1"/>
  <c r="V12" i="3"/>
  <c r="AO12" i="3" s="1"/>
  <c r="V13" i="3"/>
  <c r="AO13" i="3" s="1"/>
  <c r="V14" i="3"/>
  <c r="AO14" i="3" s="1"/>
  <c r="V15" i="3"/>
  <c r="AO15" i="3" s="1"/>
  <c r="V16" i="3"/>
  <c r="AO16" i="3" s="1"/>
  <c r="V17" i="3"/>
  <c r="AO17" i="3" s="1"/>
  <c r="V18" i="3"/>
  <c r="AO18" i="3" s="1"/>
  <c r="V19" i="3"/>
  <c r="AO19" i="3" s="1"/>
  <c r="V20" i="3"/>
  <c r="AO20" i="3" s="1"/>
  <c r="V21" i="3"/>
  <c r="AO21" i="3" s="1"/>
  <c r="V22" i="3"/>
  <c r="AO22" i="3" s="1"/>
  <c r="V23" i="3"/>
  <c r="AO23" i="3" s="1"/>
  <c r="V24" i="3"/>
  <c r="AO24" i="3" s="1"/>
  <c r="V25" i="3"/>
  <c r="AO25" i="3" s="1"/>
  <c r="V26" i="3"/>
  <c r="AO26" i="3" s="1"/>
  <c r="V27" i="3"/>
  <c r="AO27" i="3" s="1"/>
  <c r="V28" i="3"/>
  <c r="AO28" i="3" s="1"/>
  <c r="V29" i="3"/>
  <c r="AO29" i="3" s="1"/>
  <c r="V30" i="3"/>
  <c r="AO30" i="3" s="1"/>
  <c r="V31" i="3"/>
  <c r="AO31" i="3" s="1"/>
  <c r="V33" i="3"/>
  <c r="AO33" i="3" s="1"/>
  <c r="V34" i="3"/>
  <c r="AO34" i="3" s="1"/>
  <c r="V35" i="3"/>
  <c r="AO35" i="3" s="1"/>
  <c r="V36" i="3"/>
  <c r="AO36" i="3" s="1"/>
  <c r="V37" i="3"/>
  <c r="AO37" i="3" s="1"/>
  <c r="V38" i="3"/>
  <c r="AO38" i="3" s="1"/>
  <c r="V39" i="3"/>
  <c r="AO39" i="3" s="1"/>
  <c r="V40" i="3"/>
  <c r="AO40" i="3" s="1"/>
  <c r="V41" i="3"/>
  <c r="AO41" i="3" s="1"/>
  <c r="V42" i="3"/>
  <c r="AO42" i="3" s="1"/>
  <c r="V43" i="3"/>
  <c r="AO43" i="3" s="1"/>
  <c r="V44" i="3"/>
  <c r="AO44" i="3" s="1"/>
  <c r="V45" i="3"/>
  <c r="AO45" i="3" s="1"/>
  <c r="V46" i="3"/>
  <c r="AO46" i="3" s="1"/>
  <c r="V47" i="3"/>
  <c r="AO47" i="3" s="1"/>
  <c r="V48" i="3"/>
  <c r="AO48" i="3" s="1"/>
  <c r="V49" i="3"/>
  <c r="AO49" i="3" s="1"/>
  <c r="V50" i="3"/>
  <c r="AO50" i="3" s="1"/>
  <c r="V51" i="3"/>
  <c r="AO51" i="3" s="1"/>
  <c r="V52" i="3"/>
  <c r="AO52" i="3" s="1"/>
  <c r="V53" i="3"/>
  <c r="AO53" i="3" s="1"/>
  <c r="V54" i="3"/>
  <c r="AO54" i="3" s="1"/>
  <c r="V55" i="3"/>
  <c r="AO55" i="3" s="1"/>
  <c r="V56" i="3"/>
  <c r="AO56" i="3" s="1"/>
  <c r="V57" i="3"/>
  <c r="AO57" i="3" s="1"/>
  <c r="V58" i="3"/>
  <c r="AO58" i="3" s="1"/>
  <c r="V60" i="3"/>
  <c r="AO60" i="3" s="1"/>
  <c r="V61" i="3"/>
  <c r="AO61" i="3" s="1"/>
  <c r="V62" i="3"/>
  <c r="AO62" i="3" s="1"/>
  <c r="V63" i="3"/>
  <c r="AO63" i="3" s="1"/>
  <c r="V2" i="3"/>
  <c r="AO2" i="3" s="1"/>
  <c r="AR63" i="2"/>
  <c r="AC64" i="2"/>
  <c r="AS64" i="2" s="1"/>
  <c r="AR64" i="2"/>
  <c r="AA64" i="2"/>
  <c r="AQ64" i="2" s="1"/>
  <c r="Z64" i="2"/>
  <c r="AP64" i="2" s="1"/>
  <c r="Y64" i="2"/>
  <c r="X64" i="2"/>
  <c r="W64" i="2"/>
  <c r="V64" i="2"/>
  <c r="AO64" i="2" s="1"/>
  <c r="U64" i="2"/>
  <c r="AN64" i="2" s="1"/>
  <c r="T64" i="2"/>
  <c r="AM64" i="2" s="1"/>
  <c r="S64" i="2"/>
  <c r="AL64" i="2" s="1"/>
  <c r="R64" i="2"/>
  <c r="AK64" i="2" s="1"/>
  <c r="Q64" i="2"/>
  <c r="AJ64" i="2" s="1"/>
  <c r="AC63" i="2"/>
  <c r="AS63" i="2" s="1"/>
  <c r="AA63" i="2"/>
  <c r="AQ63" i="2" s="1"/>
  <c r="Z63" i="2"/>
  <c r="AP63" i="2" s="1"/>
  <c r="Y63" i="2"/>
  <c r="X63" i="2"/>
  <c r="W63" i="2"/>
  <c r="V63" i="2"/>
  <c r="AO63" i="2" s="1"/>
  <c r="U63" i="2"/>
  <c r="AN63" i="2" s="1"/>
  <c r="T63" i="2"/>
  <c r="AM63" i="2" s="1"/>
  <c r="S63" i="2"/>
  <c r="AL63" i="2" s="1"/>
  <c r="R63" i="2"/>
  <c r="AK63" i="2" s="1"/>
  <c r="Q63" i="2"/>
  <c r="AJ63" i="2" s="1"/>
  <c r="AC62" i="2"/>
  <c r="AS62" i="2" s="1"/>
  <c r="AR62" i="2"/>
  <c r="AA62" i="2"/>
  <c r="AQ62" i="2" s="1"/>
  <c r="Z62" i="2"/>
  <c r="AP62" i="2" s="1"/>
  <c r="Y62" i="2"/>
  <c r="X62" i="2"/>
  <c r="W62" i="2"/>
  <c r="V62" i="2"/>
  <c r="AO62" i="2" s="1"/>
  <c r="U62" i="2"/>
  <c r="AN62" i="2" s="1"/>
  <c r="T62" i="2"/>
  <c r="AM62" i="2" s="1"/>
  <c r="S62" i="2"/>
  <c r="AL62" i="2" s="1"/>
  <c r="R62" i="2"/>
  <c r="AK62" i="2" s="1"/>
  <c r="Q62" i="2"/>
  <c r="AJ62" i="2" s="1"/>
  <c r="AC61" i="2"/>
  <c r="AS61" i="2" s="1"/>
  <c r="AR61" i="2"/>
  <c r="AA61" i="2"/>
  <c r="AQ61" i="2" s="1"/>
  <c r="Z61" i="2"/>
  <c r="AP61" i="2" s="1"/>
  <c r="Y61" i="2"/>
  <c r="X61" i="2"/>
  <c r="W61" i="2"/>
  <c r="V61" i="2"/>
  <c r="AO61" i="2" s="1"/>
  <c r="U61" i="2"/>
  <c r="AN61" i="2" s="1"/>
  <c r="T61" i="2"/>
  <c r="AM61" i="2" s="1"/>
  <c r="S61" i="2"/>
  <c r="AL61" i="2" s="1"/>
  <c r="R61" i="2"/>
  <c r="AK61" i="2" s="1"/>
  <c r="Q61" i="2"/>
  <c r="AJ61" i="2" s="1"/>
  <c r="AC59" i="2"/>
  <c r="AS59" i="2" s="1"/>
  <c r="AB59" i="2"/>
  <c r="AR59" i="2" s="1"/>
  <c r="AA59" i="2"/>
  <c r="AQ59" i="2" s="1"/>
  <c r="Z59" i="2"/>
  <c r="AP59" i="2" s="1"/>
  <c r="Y59" i="2"/>
  <c r="X59" i="2"/>
  <c r="W59" i="2"/>
  <c r="V59" i="2"/>
  <c r="AO59" i="2" s="1"/>
  <c r="U59" i="2"/>
  <c r="AN59" i="2" s="1"/>
  <c r="T59" i="2"/>
  <c r="AM59" i="2" s="1"/>
  <c r="S59" i="2"/>
  <c r="AL59" i="2" s="1"/>
  <c r="R59" i="2"/>
  <c r="AK59" i="2" s="1"/>
  <c r="Q59" i="2"/>
  <c r="AJ59" i="2" s="1"/>
  <c r="AC58" i="2"/>
  <c r="AS58" i="2" s="1"/>
  <c r="AB58" i="2"/>
  <c r="AR58" i="2" s="1"/>
  <c r="AA58" i="2"/>
  <c r="AQ58" i="2" s="1"/>
  <c r="Z58" i="2"/>
  <c r="AP58" i="2" s="1"/>
  <c r="Y58" i="2"/>
  <c r="X58" i="2"/>
  <c r="W58" i="2"/>
  <c r="V58" i="2"/>
  <c r="AO58" i="2" s="1"/>
  <c r="U58" i="2"/>
  <c r="AN58" i="2" s="1"/>
  <c r="T58" i="2"/>
  <c r="AM58" i="2" s="1"/>
  <c r="S58" i="2"/>
  <c r="AL58" i="2" s="1"/>
  <c r="R58" i="2"/>
  <c r="AK58" i="2" s="1"/>
  <c r="Q58" i="2"/>
  <c r="AJ58" i="2" s="1"/>
  <c r="AC57" i="2"/>
  <c r="AS57" i="2" s="1"/>
  <c r="AB57" i="2"/>
  <c r="AR57" i="2" s="1"/>
  <c r="AA57" i="2"/>
  <c r="AQ57" i="2" s="1"/>
  <c r="Z57" i="2"/>
  <c r="AP57" i="2" s="1"/>
  <c r="Y57" i="2"/>
  <c r="X57" i="2"/>
  <c r="W57" i="2"/>
  <c r="V57" i="2"/>
  <c r="AO57" i="2" s="1"/>
  <c r="U57" i="2"/>
  <c r="AN57" i="2" s="1"/>
  <c r="T57" i="2"/>
  <c r="AM57" i="2" s="1"/>
  <c r="S57" i="2"/>
  <c r="AL57" i="2" s="1"/>
  <c r="R57" i="2"/>
  <c r="AK57" i="2" s="1"/>
  <c r="Q57" i="2"/>
  <c r="AJ57" i="2" s="1"/>
  <c r="AC56" i="2"/>
  <c r="AS56" i="2" s="1"/>
  <c r="AB56" i="2"/>
  <c r="AR56" i="2" s="1"/>
  <c r="AA56" i="2"/>
  <c r="AQ56" i="2" s="1"/>
  <c r="Z56" i="2"/>
  <c r="AP56" i="2" s="1"/>
  <c r="Y56" i="2"/>
  <c r="X56" i="2"/>
  <c r="W56" i="2"/>
  <c r="V56" i="2"/>
  <c r="AO56" i="2" s="1"/>
  <c r="U56" i="2"/>
  <c r="AN56" i="2" s="1"/>
  <c r="T56" i="2"/>
  <c r="AM56" i="2" s="1"/>
  <c r="S56" i="2"/>
  <c r="AL56" i="2" s="1"/>
  <c r="R56" i="2"/>
  <c r="AK56" i="2" s="1"/>
  <c r="Q56" i="2"/>
  <c r="AJ56" i="2" s="1"/>
  <c r="AC55" i="2"/>
  <c r="AS55" i="2" s="1"/>
  <c r="AB55" i="2"/>
  <c r="AR55" i="2" s="1"/>
  <c r="AA55" i="2"/>
  <c r="AQ55" i="2" s="1"/>
  <c r="Z55" i="2"/>
  <c r="AP55" i="2" s="1"/>
  <c r="Y55" i="2"/>
  <c r="X55" i="2"/>
  <c r="W55" i="2"/>
  <c r="V55" i="2"/>
  <c r="AO55" i="2" s="1"/>
  <c r="U55" i="2"/>
  <c r="AN55" i="2" s="1"/>
  <c r="T55" i="2"/>
  <c r="AM55" i="2" s="1"/>
  <c r="S55" i="2"/>
  <c r="AL55" i="2" s="1"/>
  <c r="R55" i="2"/>
  <c r="AK55" i="2" s="1"/>
  <c r="Q55" i="2"/>
  <c r="AJ55" i="2" s="1"/>
  <c r="AC54" i="2"/>
  <c r="AS54" i="2" s="1"/>
  <c r="AB54" i="2"/>
  <c r="AR54" i="2" s="1"/>
  <c r="AA54" i="2"/>
  <c r="AQ54" i="2" s="1"/>
  <c r="Z54" i="2"/>
  <c r="AP54" i="2" s="1"/>
  <c r="Y54" i="2"/>
  <c r="X54" i="2"/>
  <c r="W54" i="2"/>
  <c r="V54" i="2"/>
  <c r="AO54" i="2" s="1"/>
  <c r="U54" i="2"/>
  <c r="AN54" i="2" s="1"/>
  <c r="T54" i="2"/>
  <c r="AM54" i="2" s="1"/>
  <c r="S54" i="2"/>
  <c r="AL54" i="2" s="1"/>
  <c r="R54" i="2"/>
  <c r="AK54" i="2" s="1"/>
  <c r="Q54" i="2"/>
  <c r="AJ54" i="2" s="1"/>
  <c r="AC53" i="2"/>
  <c r="AS53" i="2" s="1"/>
  <c r="AB53" i="2"/>
  <c r="AR53" i="2" s="1"/>
  <c r="AA53" i="2"/>
  <c r="AQ53" i="2" s="1"/>
  <c r="Z53" i="2"/>
  <c r="AP53" i="2" s="1"/>
  <c r="Y53" i="2"/>
  <c r="X53" i="2"/>
  <c r="W53" i="2"/>
  <c r="V53" i="2"/>
  <c r="AO53" i="2" s="1"/>
  <c r="U53" i="2"/>
  <c r="AN53" i="2" s="1"/>
  <c r="T53" i="2"/>
  <c r="AM53" i="2" s="1"/>
  <c r="S53" i="2"/>
  <c r="AL53" i="2" s="1"/>
  <c r="R53" i="2"/>
  <c r="AK53" i="2" s="1"/>
  <c r="Q53" i="2"/>
  <c r="AJ53" i="2" s="1"/>
  <c r="AC52" i="2"/>
  <c r="AS52" i="2" s="1"/>
  <c r="AB52" i="2"/>
  <c r="AR52" i="2" s="1"/>
  <c r="AA52" i="2"/>
  <c r="AQ52" i="2" s="1"/>
  <c r="Z52" i="2"/>
  <c r="AP52" i="2" s="1"/>
  <c r="Y52" i="2"/>
  <c r="X52" i="2"/>
  <c r="W52" i="2"/>
  <c r="V52" i="2"/>
  <c r="AO52" i="2" s="1"/>
  <c r="U52" i="2"/>
  <c r="AN52" i="2" s="1"/>
  <c r="T52" i="2"/>
  <c r="AM52" i="2" s="1"/>
  <c r="S52" i="2"/>
  <c r="AL52" i="2" s="1"/>
  <c r="R52" i="2"/>
  <c r="AK52" i="2" s="1"/>
  <c r="Q52" i="2"/>
  <c r="AJ52" i="2" s="1"/>
  <c r="AC51" i="2"/>
  <c r="AS51" i="2" s="1"/>
  <c r="AB51" i="2"/>
  <c r="AR51" i="2" s="1"/>
  <c r="AA51" i="2"/>
  <c r="AQ51" i="2" s="1"/>
  <c r="Z51" i="2"/>
  <c r="AP51" i="2" s="1"/>
  <c r="Y51" i="2"/>
  <c r="X51" i="2"/>
  <c r="W51" i="2"/>
  <c r="V51" i="2"/>
  <c r="AO51" i="2" s="1"/>
  <c r="U51" i="2"/>
  <c r="AN51" i="2" s="1"/>
  <c r="T51" i="2"/>
  <c r="AM51" i="2" s="1"/>
  <c r="S51" i="2"/>
  <c r="AL51" i="2" s="1"/>
  <c r="R51" i="2"/>
  <c r="AK51" i="2" s="1"/>
  <c r="Q51" i="2"/>
  <c r="AJ51" i="2" s="1"/>
  <c r="AC50" i="2"/>
  <c r="AS50" i="2" s="1"/>
  <c r="AB50" i="2"/>
  <c r="AR50" i="2" s="1"/>
  <c r="AA50" i="2"/>
  <c r="AQ50" i="2" s="1"/>
  <c r="Z50" i="2"/>
  <c r="AP50" i="2" s="1"/>
  <c r="Y50" i="2"/>
  <c r="X50" i="2"/>
  <c r="W50" i="2"/>
  <c r="V50" i="2"/>
  <c r="AO50" i="2" s="1"/>
  <c r="U50" i="2"/>
  <c r="AN50" i="2" s="1"/>
  <c r="T50" i="2"/>
  <c r="AM50" i="2" s="1"/>
  <c r="S50" i="2"/>
  <c r="AL50" i="2" s="1"/>
  <c r="R50" i="2"/>
  <c r="AK50" i="2" s="1"/>
  <c r="Q50" i="2"/>
  <c r="AJ50" i="2" s="1"/>
  <c r="AC49" i="2"/>
  <c r="AS49" i="2" s="1"/>
  <c r="AB49" i="2"/>
  <c r="AR49" i="2" s="1"/>
  <c r="AA49" i="2"/>
  <c r="AQ49" i="2" s="1"/>
  <c r="Z49" i="2"/>
  <c r="AP49" i="2" s="1"/>
  <c r="Y49" i="2"/>
  <c r="X49" i="2"/>
  <c r="W49" i="2"/>
  <c r="V49" i="2"/>
  <c r="AO49" i="2" s="1"/>
  <c r="U49" i="2"/>
  <c r="AN49" i="2" s="1"/>
  <c r="T49" i="2"/>
  <c r="AM49" i="2" s="1"/>
  <c r="S49" i="2"/>
  <c r="AL49" i="2" s="1"/>
  <c r="R49" i="2"/>
  <c r="AK49" i="2" s="1"/>
  <c r="Q49" i="2"/>
  <c r="AJ49" i="2" s="1"/>
  <c r="AC48" i="2"/>
  <c r="AS48" i="2" s="1"/>
  <c r="AB48" i="2"/>
  <c r="AR48" i="2" s="1"/>
  <c r="AA48" i="2"/>
  <c r="AQ48" i="2" s="1"/>
  <c r="Z48" i="2"/>
  <c r="AP48" i="2" s="1"/>
  <c r="Y48" i="2"/>
  <c r="X48" i="2"/>
  <c r="W48" i="2"/>
  <c r="V48" i="2"/>
  <c r="AO48" i="2" s="1"/>
  <c r="U48" i="2"/>
  <c r="AN48" i="2" s="1"/>
  <c r="T48" i="2"/>
  <c r="AM48" i="2" s="1"/>
  <c r="S48" i="2"/>
  <c r="AL48" i="2" s="1"/>
  <c r="R48" i="2"/>
  <c r="AK48" i="2" s="1"/>
  <c r="Q48" i="2"/>
  <c r="AJ48" i="2" s="1"/>
  <c r="AC47" i="2"/>
  <c r="AS47" i="2" s="1"/>
  <c r="AB47" i="2"/>
  <c r="AR47" i="2" s="1"/>
  <c r="AA47" i="2"/>
  <c r="AQ47" i="2" s="1"/>
  <c r="Z47" i="2"/>
  <c r="AP47" i="2" s="1"/>
  <c r="Y47" i="2"/>
  <c r="X47" i="2"/>
  <c r="W47" i="2"/>
  <c r="V47" i="2"/>
  <c r="AO47" i="2" s="1"/>
  <c r="U47" i="2"/>
  <c r="AN47" i="2" s="1"/>
  <c r="T47" i="2"/>
  <c r="AM47" i="2" s="1"/>
  <c r="S47" i="2"/>
  <c r="AL47" i="2" s="1"/>
  <c r="R47" i="2"/>
  <c r="AK47" i="2" s="1"/>
  <c r="Q47" i="2"/>
  <c r="AJ47" i="2" s="1"/>
  <c r="AC46" i="2"/>
  <c r="AS46" i="2" s="1"/>
  <c r="AB46" i="2"/>
  <c r="AR46" i="2" s="1"/>
  <c r="AA46" i="2"/>
  <c r="AQ46" i="2" s="1"/>
  <c r="Z46" i="2"/>
  <c r="AP46" i="2" s="1"/>
  <c r="Y46" i="2"/>
  <c r="X46" i="2"/>
  <c r="W46" i="2"/>
  <c r="V46" i="2"/>
  <c r="AO46" i="2" s="1"/>
  <c r="U46" i="2"/>
  <c r="AN46" i="2" s="1"/>
  <c r="T46" i="2"/>
  <c r="AM46" i="2" s="1"/>
  <c r="S46" i="2"/>
  <c r="AL46" i="2" s="1"/>
  <c r="R46" i="2"/>
  <c r="AK46" i="2" s="1"/>
  <c r="Q46" i="2"/>
  <c r="AJ46" i="2" s="1"/>
  <c r="AC45" i="2"/>
  <c r="AS45" i="2" s="1"/>
  <c r="AB45" i="2"/>
  <c r="AR45" i="2" s="1"/>
  <c r="AA45" i="2"/>
  <c r="AQ45" i="2" s="1"/>
  <c r="Z45" i="2"/>
  <c r="AP45" i="2" s="1"/>
  <c r="Y45" i="2"/>
  <c r="X45" i="2"/>
  <c r="W45" i="2"/>
  <c r="V45" i="2"/>
  <c r="AO45" i="2" s="1"/>
  <c r="U45" i="2"/>
  <c r="AN45" i="2" s="1"/>
  <c r="T45" i="2"/>
  <c r="AM45" i="2" s="1"/>
  <c r="S45" i="2"/>
  <c r="AL45" i="2" s="1"/>
  <c r="R45" i="2"/>
  <c r="AK45" i="2" s="1"/>
  <c r="Q45" i="2"/>
  <c r="AJ45" i="2" s="1"/>
  <c r="AC44" i="2"/>
  <c r="AS44" i="2" s="1"/>
  <c r="AB44" i="2"/>
  <c r="AR44" i="2" s="1"/>
  <c r="AA44" i="2"/>
  <c r="AQ44" i="2" s="1"/>
  <c r="Z44" i="2"/>
  <c r="AP44" i="2" s="1"/>
  <c r="Y44" i="2"/>
  <c r="X44" i="2"/>
  <c r="W44" i="2"/>
  <c r="V44" i="2"/>
  <c r="AO44" i="2" s="1"/>
  <c r="U44" i="2"/>
  <c r="AN44" i="2" s="1"/>
  <c r="T44" i="2"/>
  <c r="AM44" i="2" s="1"/>
  <c r="S44" i="2"/>
  <c r="AL44" i="2" s="1"/>
  <c r="R44" i="2"/>
  <c r="AK44" i="2" s="1"/>
  <c r="Q44" i="2"/>
  <c r="AJ44" i="2" s="1"/>
  <c r="AC43" i="2"/>
  <c r="AS43" i="2" s="1"/>
  <c r="AB43" i="2"/>
  <c r="AR43" i="2" s="1"/>
  <c r="AA43" i="2"/>
  <c r="AQ43" i="2" s="1"/>
  <c r="Z43" i="2"/>
  <c r="AP43" i="2" s="1"/>
  <c r="Y43" i="2"/>
  <c r="X43" i="2"/>
  <c r="W43" i="2"/>
  <c r="V43" i="2"/>
  <c r="AO43" i="2" s="1"/>
  <c r="U43" i="2"/>
  <c r="AN43" i="2" s="1"/>
  <c r="T43" i="2"/>
  <c r="AM43" i="2" s="1"/>
  <c r="S43" i="2"/>
  <c r="AL43" i="2" s="1"/>
  <c r="R43" i="2"/>
  <c r="AK43" i="2" s="1"/>
  <c r="Q43" i="2"/>
  <c r="AJ43" i="2" s="1"/>
  <c r="AC42" i="2"/>
  <c r="AS42" i="2" s="1"/>
  <c r="AB42" i="2"/>
  <c r="AR42" i="2" s="1"/>
  <c r="AA42" i="2"/>
  <c r="AQ42" i="2" s="1"/>
  <c r="Z42" i="2"/>
  <c r="AP42" i="2" s="1"/>
  <c r="Y42" i="2"/>
  <c r="X42" i="2"/>
  <c r="W42" i="2"/>
  <c r="V42" i="2"/>
  <c r="AO42" i="2" s="1"/>
  <c r="U42" i="2"/>
  <c r="AN42" i="2" s="1"/>
  <c r="T42" i="2"/>
  <c r="AM42" i="2" s="1"/>
  <c r="S42" i="2"/>
  <c r="AL42" i="2" s="1"/>
  <c r="R42" i="2"/>
  <c r="AK42" i="2" s="1"/>
  <c r="Q42" i="2"/>
  <c r="AJ42" i="2" s="1"/>
  <c r="AC41" i="2"/>
  <c r="AS41" i="2" s="1"/>
  <c r="AB41" i="2"/>
  <c r="AR41" i="2" s="1"/>
  <c r="AA41" i="2"/>
  <c r="AQ41" i="2" s="1"/>
  <c r="Z41" i="2"/>
  <c r="AP41" i="2" s="1"/>
  <c r="Y41" i="2"/>
  <c r="X41" i="2"/>
  <c r="W41" i="2"/>
  <c r="V41" i="2"/>
  <c r="AO41" i="2" s="1"/>
  <c r="U41" i="2"/>
  <c r="AN41" i="2" s="1"/>
  <c r="T41" i="2"/>
  <c r="AM41" i="2" s="1"/>
  <c r="S41" i="2"/>
  <c r="AL41" i="2" s="1"/>
  <c r="R41" i="2"/>
  <c r="AK41" i="2" s="1"/>
  <c r="Q41" i="2"/>
  <c r="AJ41" i="2" s="1"/>
  <c r="AC40" i="2"/>
  <c r="AS40" i="2" s="1"/>
  <c r="AB40" i="2"/>
  <c r="AR40" i="2" s="1"/>
  <c r="AA40" i="2"/>
  <c r="AQ40" i="2" s="1"/>
  <c r="Z40" i="2"/>
  <c r="AP40" i="2" s="1"/>
  <c r="Y40" i="2"/>
  <c r="X40" i="2"/>
  <c r="W40" i="2"/>
  <c r="V40" i="2"/>
  <c r="AO40" i="2" s="1"/>
  <c r="U40" i="2"/>
  <c r="AN40" i="2" s="1"/>
  <c r="T40" i="2"/>
  <c r="AM40" i="2" s="1"/>
  <c r="S40" i="2"/>
  <c r="AL40" i="2" s="1"/>
  <c r="R40" i="2"/>
  <c r="AK40" i="2" s="1"/>
  <c r="Q40" i="2"/>
  <c r="AJ40" i="2" s="1"/>
  <c r="AC39" i="2"/>
  <c r="AS39" i="2" s="1"/>
  <c r="AB39" i="2"/>
  <c r="AR39" i="2" s="1"/>
  <c r="AA39" i="2"/>
  <c r="AQ39" i="2" s="1"/>
  <c r="Z39" i="2"/>
  <c r="AP39" i="2" s="1"/>
  <c r="Y39" i="2"/>
  <c r="X39" i="2"/>
  <c r="W39" i="2"/>
  <c r="V39" i="2"/>
  <c r="AO39" i="2" s="1"/>
  <c r="U39" i="2"/>
  <c r="AN39" i="2" s="1"/>
  <c r="T39" i="2"/>
  <c r="AM39" i="2" s="1"/>
  <c r="S39" i="2"/>
  <c r="AL39" i="2" s="1"/>
  <c r="R39" i="2"/>
  <c r="AK39" i="2" s="1"/>
  <c r="Q39" i="2"/>
  <c r="AJ39" i="2" s="1"/>
  <c r="AC38" i="2"/>
  <c r="AS38" i="2" s="1"/>
  <c r="AB38" i="2"/>
  <c r="AR38" i="2" s="1"/>
  <c r="AA38" i="2"/>
  <c r="AQ38" i="2" s="1"/>
  <c r="Z38" i="2"/>
  <c r="AP38" i="2" s="1"/>
  <c r="Y38" i="2"/>
  <c r="X38" i="2"/>
  <c r="W38" i="2"/>
  <c r="V38" i="2"/>
  <c r="AO38" i="2" s="1"/>
  <c r="U38" i="2"/>
  <c r="AN38" i="2" s="1"/>
  <c r="T38" i="2"/>
  <c r="AM38" i="2" s="1"/>
  <c r="S38" i="2"/>
  <c r="AL38" i="2" s="1"/>
  <c r="R38" i="2"/>
  <c r="AK38" i="2" s="1"/>
  <c r="Q38" i="2"/>
  <c r="AJ38" i="2" s="1"/>
  <c r="AC37" i="2"/>
  <c r="AS37" i="2" s="1"/>
  <c r="AB37" i="2"/>
  <c r="AR37" i="2" s="1"/>
  <c r="AA37" i="2"/>
  <c r="AQ37" i="2" s="1"/>
  <c r="Z37" i="2"/>
  <c r="AP37" i="2" s="1"/>
  <c r="Y37" i="2"/>
  <c r="X37" i="2"/>
  <c r="W37" i="2"/>
  <c r="V37" i="2"/>
  <c r="AO37" i="2" s="1"/>
  <c r="U37" i="2"/>
  <c r="AN37" i="2" s="1"/>
  <c r="T37" i="2"/>
  <c r="AM37" i="2" s="1"/>
  <c r="S37" i="2"/>
  <c r="AL37" i="2" s="1"/>
  <c r="R37" i="2"/>
  <c r="AK37" i="2" s="1"/>
  <c r="Q37" i="2"/>
  <c r="AJ37" i="2" s="1"/>
  <c r="AC36" i="2"/>
  <c r="AS36" i="2" s="1"/>
  <c r="AB36" i="2"/>
  <c r="AR36" i="2" s="1"/>
  <c r="AA36" i="2"/>
  <c r="AQ36" i="2" s="1"/>
  <c r="Z36" i="2"/>
  <c r="AP36" i="2" s="1"/>
  <c r="Y36" i="2"/>
  <c r="X36" i="2"/>
  <c r="W36" i="2"/>
  <c r="V36" i="2"/>
  <c r="AO36" i="2" s="1"/>
  <c r="U36" i="2"/>
  <c r="AN36" i="2" s="1"/>
  <c r="T36" i="2"/>
  <c r="AM36" i="2" s="1"/>
  <c r="S36" i="2"/>
  <c r="AL36" i="2" s="1"/>
  <c r="R36" i="2"/>
  <c r="AK36" i="2" s="1"/>
  <c r="Q36" i="2"/>
  <c r="AJ36" i="2" s="1"/>
  <c r="AC35" i="2"/>
  <c r="AS35" i="2" s="1"/>
  <c r="AB35" i="2"/>
  <c r="AR35" i="2" s="1"/>
  <c r="AA35" i="2"/>
  <c r="AQ35" i="2" s="1"/>
  <c r="Z35" i="2"/>
  <c r="AP35" i="2" s="1"/>
  <c r="Y35" i="2"/>
  <c r="X35" i="2"/>
  <c r="W35" i="2"/>
  <c r="V35" i="2"/>
  <c r="AO35" i="2" s="1"/>
  <c r="U35" i="2"/>
  <c r="AN35" i="2" s="1"/>
  <c r="T35" i="2"/>
  <c r="AM35" i="2" s="1"/>
  <c r="S35" i="2"/>
  <c r="AL35" i="2" s="1"/>
  <c r="R35" i="2"/>
  <c r="AK35" i="2" s="1"/>
  <c r="Q35" i="2"/>
  <c r="AJ35" i="2" s="1"/>
  <c r="AC34" i="2"/>
  <c r="AS34" i="2" s="1"/>
  <c r="AB34" i="2"/>
  <c r="AR34" i="2" s="1"/>
  <c r="AA34" i="2"/>
  <c r="AQ34" i="2" s="1"/>
  <c r="Z34" i="2"/>
  <c r="AP34" i="2" s="1"/>
  <c r="Y34" i="2"/>
  <c r="X34" i="2"/>
  <c r="W34" i="2"/>
  <c r="V34" i="2"/>
  <c r="AO34" i="2" s="1"/>
  <c r="U34" i="2"/>
  <c r="AN34" i="2" s="1"/>
  <c r="T34" i="2"/>
  <c r="AM34" i="2" s="1"/>
  <c r="S34" i="2"/>
  <c r="AL34" i="2" s="1"/>
  <c r="R34" i="2"/>
  <c r="AK34" i="2" s="1"/>
  <c r="Q34" i="2"/>
  <c r="AJ34" i="2" s="1"/>
  <c r="AC32" i="2"/>
  <c r="AS32" i="2" s="1"/>
  <c r="AB32" i="2"/>
  <c r="AR32" i="2" s="1"/>
  <c r="AA32" i="2"/>
  <c r="AQ32" i="2" s="1"/>
  <c r="Z32" i="2"/>
  <c r="AP32" i="2" s="1"/>
  <c r="Y32" i="2"/>
  <c r="X32" i="2"/>
  <c r="W32" i="2"/>
  <c r="V32" i="2"/>
  <c r="AO32" i="2" s="1"/>
  <c r="U32" i="2"/>
  <c r="AN32" i="2" s="1"/>
  <c r="T32" i="2"/>
  <c r="AM32" i="2" s="1"/>
  <c r="S32" i="2"/>
  <c r="AL32" i="2" s="1"/>
  <c r="R32" i="2"/>
  <c r="AK32" i="2" s="1"/>
  <c r="Q32" i="2"/>
  <c r="AJ32" i="2" s="1"/>
  <c r="AC31" i="2"/>
  <c r="AS31" i="2" s="1"/>
  <c r="AB31" i="2"/>
  <c r="AR31" i="2" s="1"/>
  <c r="AA31" i="2"/>
  <c r="AQ31" i="2" s="1"/>
  <c r="Z31" i="2"/>
  <c r="AP31" i="2" s="1"/>
  <c r="Y31" i="2"/>
  <c r="X31" i="2"/>
  <c r="W31" i="2"/>
  <c r="V31" i="2"/>
  <c r="AO31" i="2" s="1"/>
  <c r="U31" i="2"/>
  <c r="AN31" i="2" s="1"/>
  <c r="T31" i="2"/>
  <c r="AM31" i="2" s="1"/>
  <c r="S31" i="2"/>
  <c r="AL31" i="2" s="1"/>
  <c r="R31" i="2"/>
  <c r="AK31" i="2" s="1"/>
  <c r="Q31" i="2"/>
  <c r="AJ31" i="2" s="1"/>
  <c r="AC30" i="2"/>
  <c r="AS30" i="2" s="1"/>
  <c r="AB30" i="2"/>
  <c r="AR30" i="2" s="1"/>
  <c r="AA30" i="2"/>
  <c r="AQ30" i="2" s="1"/>
  <c r="Z30" i="2"/>
  <c r="AP30" i="2" s="1"/>
  <c r="Y30" i="2"/>
  <c r="X30" i="2"/>
  <c r="W30" i="2"/>
  <c r="V30" i="2"/>
  <c r="AO30" i="2" s="1"/>
  <c r="U30" i="2"/>
  <c r="AN30" i="2" s="1"/>
  <c r="T30" i="2"/>
  <c r="AM30" i="2" s="1"/>
  <c r="S30" i="2"/>
  <c r="AL30" i="2" s="1"/>
  <c r="R30" i="2"/>
  <c r="AK30" i="2" s="1"/>
  <c r="Q30" i="2"/>
  <c r="AJ30" i="2" s="1"/>
  <c r="AC29" i="2"/>
  <c r="AS29" i="2" s="1"/>
  <c r="AB29" i="2"/>
  <c r="AR29" i="2" s="1"/>
  <c r="AA29" i="2"/>
  <c r="AQ29" i="2" s="1"/>
  <c r="Z29" i="2"/>
  <c r="AP29" i="2" s="1"/>
  <c r="Y29" i="2"/>
  <c r="X29" i="2"/>
  <c r="W29" i="2"/>
  <c r="V29" i="2"/>
  <c r="AO29" i="2" s="1"/>
  <c r="U29" i="2"/>
  <c r="AN29" i="2" s="1"/>
  <c r="T29" i="2"/>
  <c r="AM29" i="2" s="1"/>
  <c r="S29" i="2"/>
  <c r="AL29" i="2" s="1"/>
  <c r="R29" i="2"/>
  <c r="AK29" i="2" s="1"/>
  <c r="Q29" i="2"/>
  <c r="AJ29" i="2" s="1"/>
  <c r="AC28" i="2"/>
  <c r="AS28" i="2" s="1"/>
  <c r="AB28" i="2"/>
  <c r="AR28" i="2" s="1"/>
  <c r="AA28" i="2"/>
  <c r="AQ28" i="2" s="1"/>
  <c r="Z28" i="2"/>
  <c r="AP28" i="2" s="1"/>
  <c r="Y28" i="2"/>
  <c r="X28" i="2"/>
  <c r="W28" i="2"/>
  <c r="V28" i="2"/>
  <c r="AO28" i="2" s="1"/>
  <c r="U28" i="2"/>
  <c r="AN28" i="2" s="1"/>
  <c r="T28" i="2"/>
  <c r="AM28" i="2" s="1"/>
  <c r="S28" i="2"/>
  <c r="AL28" i="2" s="1"/>
  <c r="R28" i="2"/>
  <c r="AK28" i="2" s="1"/>
  <c r="Q28" i="2"/>
  <c r="AJ28" i="2" s="1"/>
  <c r="AC27" i="2"/>
  <c r="AS27" i="2" s="1"/>
  <c r="AB27" i="2"/>
  <c r="AR27" i="2" s="1"/>
  <c r="AA27" i="2"/>
  <c r="AQ27" i="2" s="1"/>
  <c r="Z27" i="2"/>
  <c r="AP27" i="2" s="1"/>
  <c r="Y27" i="2"/>
  <c r="X27" i="2"/>
  <c r="W27" i="2"/>
  <c r="V27" i="2"/>
  <c r="AO27" i="2" s="1"/>
  <c r="U27" i="2"/>
  <c r="AN27" i="2" s="1"/>
  <c r="T27" i="2"/>
  <c r="AM27" i="2" s="1"/>
  <c r="S27" i="2"/>
  <c r="AL27" i="2" s="1"/>
  <c r="R27" i="2"/>
  <c r="AK27" i="2" s="1"/>
  <c r="Q27" i="2"/>
  <c r="AJ27" i="2" s="1"/>
  <c r="AC26" i="2"/>
  <c r="AS26" i="2" s="1"/>
  <c r="AB26" i="2"/>
  <c r="AR26" i="2" s="1"/>
  <c r="AA26" i="2"/>
  <c r="AQ26" i="2" s="1"/>
  <c r="Z26" i="2"/>
  <c r="AP26" i="2" s="1"/>
  <c r="Y26" i="2"/>
  <c r="X26" i="2"/>
  <c r="W26" i="2"/>
  <c r="V26" i="2"/>
  <c r="AO26" i="2" s="1"/>
  <c r="U26" i="2"/>
  <c r="AN26" i="2" s="1"/>
  <c r="T26" i="2"/>
  <c r="AM26" i="2" s="1"/>
  <c r="S26" i="2"/>
  <c r="AL26" i="2" s="1"/>
  <c r="R26" i="2"/>
  <c r="AK26" i="2" s="1"/>
  <c r="Q26" i="2"/>
  <c r="AJ26" i="2" s="1"/>
  <c r="AC25" i="2"/>
  <c r="AS25" i="2" s="1"/>
  <c r="AB25" i="2"/>
  <c r="AR25" i="2" s="1"/>
  <c r="AA25" i="2"/>
  <c r="AQ25" i="2" s="1"/>
  <c r="Z25" i="2"/>
  <c r="AP25" i="2" s="1"/>
  <c r="Y25" i="2"/>
  <c r="X25" i="2"/>
  <c r="W25" i="2"/>
  <c r="V25" i="2"/>
  <c r="AO25" i="2" s="1"/>
  <c r="U25" i="2"/>
  <c r="AN25" i="2" s="1"/>
  <c r="T25" i="2"/>
  <c r="AM25" i="2" s="1"/>
  <c r="S25" i="2"/>
  <c r="AL25" i="2" s="1"/>
  <c r="R25" i="2"/>
  <c r="AK25" i="2" s="1"/>
  <c r="Q25" i="2"/>
  <c r="AJ25" i="2" s="1"/>
  <c r="AC24" i="2"/>
  <c r="AS24" i="2" s="1"/>
  <c r="AB24" i="2"/>
  <c r="AR24" i="2" s="1"/>
  <c r="AA24" i="2"/>
  <c r="AQ24" i="2" s="1"/>
  <c r="Z24" i="2"/>
  <c r="AP24" i="2" s="1"/>
  <c r="Y24" i="2"/>
  <c r="X24" i="2"/>
  <c r="W24" i="2"/>
  <c r="V24" i="2"/>
  <c r="AO24" i="2" s="1"/>
  <c r="U24" i="2"/>
  <c r="AN24" i="2" s="1"/>
  <c r="T24" i="2"/>
  <c r="AM24" i="2" s="1"/>
  <c r="S24" i="2"/>
  <c r="AL24" i="2" s="1"/>
  <c r="R24" i="2"/>
  <c r="AK24" i="2" s="1"/>
  <c r="Q24" i="2"/>
  <c r="AJ24" i="2" s="1"/>
  <c r="AC23" i="2"/>
  <c r="AS23" i="2" s="1"/>
  <c r="AB23" i="2"/>
  <c r="AR23" i="2" s="1"/>
  <c r="AA23" i="2"/>
  <c r="AQ23" i="2" s="1"/>
  <c r="Z23" i="2"/>
  <c r="AP23" i="2" s="1"/>
  <c r="Y23" i="2"/>
  <c r="X23" i="2"/>
  <c r="W23" i="2"/>
  <c r="V23" i="2"/>
  <c r="AO23" i="2" s="1"/>
  <c r="U23" i="2"/>
  <c r="AN23" i="2" s="1"/>
  <c r="T23" i="2"/>
  <c r="AM23" i="2" s="1"/>
  <c r="S23" i="2"/>
  <c r="AL23" i="2" s="1"/>
  <c r="R23" i="2"/>
  <c r="AK23" i="2" s="1"/>
  <c r="Q23" i="2"/>
  <c r="AJ23" i="2" s="1"/>
  <c r="AC22" i="2"/>
  <c r="AS22" i="2" s="1"/>
  <c r="AB22" i="2"/>
  <c r="AR22" i="2" s="1"/>
  <c r="AA22" i="2"/>
  <c r="AQ22" i="2" s="1"/>
  <c r="Z22" i="2"/>
  <c r="AP22" i="2" s="1"/>
  <c r="Y22" i="2"/>
  <c r="X22" i="2"/>
  <c r="W22" i="2"/>
  <c r="V22" i="2"/>
  <c r="AO22" i="2" s="1"/>
  <c r="U22" i="2"/>
  <c r="AN22" i="2" s="1"/>
  <c r="T22" i="2"/>
  <c r="AM22" i="2" s="1"/>
  <c r="S22" i="2"/>
  <c r="AL22" i="2" s="1"/>
  <c r="R22" i="2"/>
  <c r="AK22" i="2" s="1"/>
  <c r="Q22" i="2"/>
  <c r="AJ22" i="2" s="1"/>
  <c r="AC21" i="2"/>
  <c r="AS21" i="2" s="1"/>
  <c r="AB21" i="2"/>
  <c r="AR21" i="2" s="1"/>
  <c r="AA21" i="2"/>
  <c r="AQ21" i="2" s="1"/>
  <c r="Z21" i="2"/>
  <c r="AP21" i="2" s="1"/>
  <c r="Y21" i="2"/>
  <c r="X21" i="2"/>
  <c r="W21" i="2"/>
  <c r="V21" i="2"/>
  <c r="AO21" i="2" s="1"/>
  <c r="U21" i="2"/>
  <c r="AN21" i="2" s="1"/>
  <c r="T21" i="2"/>
  <c r="AM21" i="2" s="1"/>
  <c r="S21" i="2"/>
  <c r="AL21" i="2" s="1"/>
  <c r="R21" i="2"/>
  <c r="AK21" i="2" s="1"/>
  <c r="Q21" i="2"/>
  <c r="AJ21" i="2" s="1"/>
  <c r="AD20" i="2"/>
  <c r="AC20" i="2"/>
  <c r="AS20" i="2" s="1"/>
  <c r="AB20" i="2"/>
  <c r="AR20" i="2" s="1"/>
  <c r="AA20" i="2"/>
  <c r="AQ20" i="2" s="1"/>
  <c r="Z20" i="2"/>
  <c r="AP20" i="2" s="1"/>
  <c r="Y20" i="2"/>
  <c r="X20" i="2"/>
  <c r="W20" i="2"/>
  <c r="V20" i="2"/>
  <c r="AO20" i="2" s="1"/>
  <c r="U20" i="2"/>
  <c r="AN20" i="2" s="1"/>
  <c r="T20" i="2"/>
  <c r="AM20" i="2" s="1"/>
  <c r="S20" i="2"/>
  <c r="AL20" i="2" s="1"/>
  <c r="R20" i="2"/>
  <c r="AK20" i="2" s="1"/>
  <c r="Q20" i="2"/>
  <c r="AJ20" i="2" s="1"/>
  <c r="AC19" i="2"/>
  <c r="AS19" i="2" s="1"/>
  <c r="AB19" i="2"/>
  <c r="AR19" i="2" s="1"/>
  <c r="AA19" i="2"/>
  <c r="AQ19" i="2" s="1"/>
  <c r="Z19" i="2"/>
  <c r="AP19" i="2" s="1"/>
  <c r="Y19" i="2"/>
  <c r="X19" i="2"/>
  <c r="W19" i="2"/>
  <c r="V19" i="2"/>
  <c r="AO19" i="2" s="1"/>
  <c r="U19" i="2"/>
  <c r="AN19" i="2" s="1"/>
  <c r="T19" i="2"/>
  <c r="AM19" i="2" s="1"/>
  <c r="S19" i="2"/>
  <c r="AL19" i="2" s="1"/>
  <c r="R19" i="2"/>
  <c r="AK19" i="2" s="1"/>
  <c r="Q19" i="2"/>
  <c r="AJ19" i="2" s="1"/>
  <c r="AC18" i="2"/>
  <c r="AS18" i="2" s="1"/>
  <c r="AB18" i="2"/>
  <c r="AR18" i="2" s="1"/>
  <c r="AA18" i="2"/>
  <c r="AQ18" i="2" s="1"/>
  <c r="Z18" i="2"/>
  <c r="AP18" i="2" s="1"/>
  <c r="Y18" i="2"/>
  <c r="X18" i="2"/>
  <c r="W18" i="2"/>
  <c r="V18" i="2"/>
  <c r="AO18" i="2" s="1"/>
  <c r="U18" i="2"/>
  <c r="AN18" i="2" s="1"/>
  <c r="T18" i="2"/>
  <c r="AM18" i="2" s="1"/>
  <c r="S18" i="2"/>
  <c r="AL18" i="2" s="1"/>
  <c r="R18" i="2"/>
  <c r="AK18" i="2" s="1"/>
  <c r="Q18" i="2"/>
  <c r="AJ18" i="2" s="1"/>
  <c r="AC17" i="2"/>
  <c r="AS17" i="2" s="1"/>
  <c r="AB17" i="2"/>
  <c r="AR17" i="2" s="1"/>
  <c r="AA17" i="2"/>
  <c r="AQ17" i="2" s="1"/>
  <c r="Z17" i="2"/>
  <c r="AP17" i="2" s="1"/>
  <c r="Y17" i="2"/>
  <c r="X17" i="2"/>
  <c r="W17" i="2"/>
  <c r="V17" i="2"/>
  <c r="AO17" i="2" s="1"/>
  <c r="U17" i="2"/>
  <c r="AN17" i="2" s="1"/>
  <c r="T17" i="2"/>
  <c r="AM17" i="2" s="1"/>
  <c r="S17" i="2"/>
  <c r="AL17" i="2" s="1"/>
  <c r="R17" i="2"/>
  <c r="AK17" i="2" s="1"/>
  <c r="Q17" i="2"/>
  <c r="AJ17" i="2" s="1"/>
  <c r="AC16" i="2"/>
  <c r="AS16" i="2" s="1"/>
  <c r="AB16" i="2"/>
  <c r="AR16" i="2" s="1"/>
  <c r="AA16" i="2"/>
  <c r="AQ16" i="2" s="1"/>
  <c r="Z16" i="2"/>
  <c r="AP16" i="2" s="1"/>
  <c r="Y16" i="2"/>
  <c r="X16" i="2"/>
  <c r="W16" i="2"/>
  <c r="V16" i="2"/>
  <c r="AO16" i="2" s="1"/>
  <c r="U16" i="2"/>
  <c r="AN16" i="2" s="1"/>
  <c r="T16" i="2"/>
  <c r="AM16" i="2" s="1"/>
  <c r="S16" i="2"/>
  <c r="AL16" i="2" s="1"/>
  <c r="R16" i="2"/>
  <c r="AK16" i="2" s="1"/>
  <c r="Q16" i="2"/>
  <c r="AJ16" i="2" s="1"/>
  <c r="AC15" i="2"/>
  <c r="AS15" i="2" s="1"/>
  <c r="AB15" i="2"/>
  <c r="AR15" i="2" s="1"/>
  <c r="AA15" i="2"/>
  <c r="AQ15" i="2" s="1"/>
  <c r="Z15" i="2"/>
  <c r="AP15" i="2" s="1"/>
  <c r="Y15" i="2"/>
  <c r="X15" i="2"/>
  <c r="W15" i="2"/>
  <c r="V15" i="2"/>
  <c r="AO15" i="2" s="1"/>
  <c r="U15" i="2"/>
  <c r="AN15" i="2" s="1"/>
  <c r="T15" i="2"/>
  <c r="AM15" i="2" s="1"/>
  <c r="S15" i="2"/>
  <c r="AL15" i="2" s="1"/>
  <c r="R15" i="2"/>
  <c r="AK15" i="2" s="1"/>
  <c r="Q15" i="2"/>
  <c r="AJ15" i="2" s="1"/>
  <c r="AC14" i="2"/>
  <c r="AS14" i="2" s="1"/>
  <c r="AB14" i="2"/>
  <c r="AR14" i="2" s="1"/>
  <c r="AA14" i="2"/>
  <c r="AQ14" i="2" s="1"/>
  <c r="Z14" i="2"/>
  <c r="AP14" i="2" s="1"/>
  <c r="Y14" i="2"/>
  <c r="X14" i="2"/>
  <c r="W14" i="2"/>
  <c r="V14" i="2"/>
  <c r="AO14" i="2" s="1"/>
  <c r="U14" i="2"/>
  <c r="AN14" i="2" s="1"/>
  <c r="T14" i="2"/>
  <c r="AM14" i="2" s="1"/>
  <c r="S14" i="2"/>
  <c r="AL14" i="2" s="1"/>
  <c r="R14" i="2"/>
  <c r="AK14" i="2" s="1"/>
  <c r="Q14" i="2"/>
  <c r="AJ14" i="2" s="1"/>
  <c r="AC13" i="2"/>
  <c r="AS13" i="2" s="1"/>
  <c r="AB13" i="2"/>
  <c r="AR13" i="2" s="1"/>
  <c r="AA13" i="2"/>
  <c r="AQ13" i="2" s="1"/>
  <c r="Z13" i="2"/>
  <c r="AP13" i="2" s="1"/>
  <c r="Y13" i="2"/>
  <c r="X13" i="2"/>
  <c r="W13" i="2"/>
  <c r="V13" i="2"/>
  <c r="AO13" i="2" s="1"/>
  <c r="U13" i="2"/>
  <c r="AN13" i="2" s="1"/>
  <c r="T13" i="2"/>
  <c r="AM13" i="2" s="1"/>
  <c r="S13" i="2"/>
  <c r="AL13" i="2" s="1"/>
  <c r="R13" i="2"/>
  <c r="AK13" i="2" s="1"/>
  <c r="Q13" i="2"/>
  <c r="AJ13" i="2" s="1"/>
  <c r="AC12" i="2"/>
  <c r="AS12" i="2" s="1"/>
  <c r="AB12" i="2"/>
  <c r="AR12" i="2" s="1"/>
  <c r="AA12" i="2"/>
  <c r="AQ12" i="2" s="1"/>
  <c r="Z12" i="2"/>
  <c r="AP12" i="2" s="1"/>
  <c r="Y12" i="2"/>
  <c r="X12" i="2"/>
  <c r="W12" i="2"/>
  <c r="V12" i="2"/>
  <c r="AO12" i="2" s="1"/>
  <c r="U12" i="2"/>
  <c r="AN12" i="2" s="1"/>
  <c r="T12" i="2"/>
  <c r="AM12" i="2" s="1"/>
  <c r="S12" i="2"/>
  <c r="AL12" i="2" s="1"/>
  <c r="R12" i="2"/>
  <c r="AK12" i="2" s="1"/>
  <c r="Q12" i="2"/>
  <c r="AJ12" i="2" s="1"/>
  <c r="AC11" i="2"/>
  <c r="AS11" i="2" s="1"/>
  <c r="AB11" i="2"/>
  <c r="AR11" i="2" s="1"/>
  <c r="AA11" i="2"/>
  <c r="AQ11" i="2" s="1"/>
  <c r="Z11" i="2"/>
  <c r="AP11" i="2" s="1"/>
  <c r="Y11" i="2"/>
  <c r="X11" i="2"/>
  <c r="W11" i="2"/>
  <c r="V11" i="2"/>
  <c r="AO11" i="2" s="1"/>
  <c r="U11" i="2"/>
  <c r="AN11" i="2" s="1"/>
  <c r="T11" i="2"/>
  <c r="AM11" i="2" s="1"/>
  <c r="S11" i="2"/>
  <c r="AL11" i="2" s="1"/>
  <c r="R11" i="2"/>
  <c r="AK11" i="2" s="1"/>
  <c r="Q11" i="2"/>
  <c r="AJ11" i="2" s="1"/>
  <c r="AC10" i="2"/>
  <c r="AS10" i="2" s="1"/>
  <c r="AB10" i="2"/>
  <c r="AR10" i="2" s="1"/>
  <c r="AA10" i="2"/>
  <c r="AQ10" i="2" s="1"/>
  <c r="Z10" i="2"/>
  <c r="AP10" i="2" s="1"/>
  <c r="Y10" i="2"/>
  <c r="X10" i="2"/>
  <c r="W10" i="2"/>
  <c r="V10" i="2"/>
  <c r="AO10" i="2" s="1"/>
  <c r="U10" i="2"/>
  <c r="AN10" i="2" s="1"/>
  <c r="T10" i="2"/>
  <c r="AM10" i="2" s="1"/>
  <c r="S10" i="2"/>
  <c r="AL10" i="2" s="1"/>
  <c r="R10" i="2"/>
  <c r="AK10" i="2" s="1"/>
  <c r="Q10" i="2"/>
  <c r="AJ10" i="2" s="1"/>
  <c r="AD9" i="2"/>
  <c r="AC9" i="2"/>
  <c r="AS9" i="2" s="1"/>
  <c r="AB9" i="2"/>
  <c r="AR9" i="2" s="1"/>
  <c r="AA9" i="2"/>
  <c r="AQ9" i="2" s="1"/>
  <c r="Z9" i="2"/>
  <c r="AP9" i="2" s="1"/>
  <c r="Y9" i="2"/>
  <c r="X9" i="2"/>
  <c r="W9" i="2"/>
  <c r="V9" i="2"/>
  <c r="AO9" i="2" s="1"/>
  <c r="U9" i="2"/>
  <c r="AN9" i="2" s="1"/>
  <c r="T9" i="2"/>
  <c r="AM9" i="2" s="1"/>
  <c r="S9" i="2"/>
  <c r="AL9" i="2" s="1"/>
  <c r="R9" i="2"/>
  <c r="AK9" i="2" s="1"/>
  <c r="Q9" i="2"/>
  <c r="AJ9" i="2" s="1"/>
  <c r="AC8" i="2"/>
  <c r="AS8" i="2" s="1"/>
  <c r="AB8" i="2"/>
  <c r="AR8" i="2" s="1"/>
  <c r="AA8" i="2"/>
  <c r="AQ8" i="2" s="1"/>
  <c r="Z8" i="2"/>
  <c r="AP8" i="2" s="1"/>
  <c r="Y8" i="2"/>
  <c r="X8" i="2"/>
  <c r="W8" i="2"/>
  <c r="V8" i="2"/>
  <c r="AO8" i="2" s="1"/>
  <c r="U8" i="2"/>
  <c r="AN8" i="2" s="1"/>
  <c r="T8" i="2"/>
  <c r="AM8" i="2" s="1"/>
  <c r="S8" i="2"/>
  <c r="AL8" i="2" s="1"/>
  <c r="R8" i="2"/>
  <c r="AK8" i="2" s="1"/>
  <c r="Q8" i="2"/>
  <c r="AJ8" i="2" s="1"/>
  <c r="AC7" i="2"/>
  <c r="AS7" i="2" s="1"/>
  <c r="AB7" i="2"/>
  <c r="AR7" i="2" s="1"/>
  <c r="AA7" i="2"/>
  <c r="AQ7" i="2" s="1"/>
  <c r="Z7" i="2"/>
  <c r="AP7" i="2" s="1"/>
  <c r="Y7" i="2"/>
  <c r="X7" i="2"/>
  <c r="W7" i="2"/>
  <c r="V7" i="2"/>
  <c r="AO7" i="2" s="1"/>
  <c r="U7" i="2"/>
  <c r="AN7" i="2" s="1"/>
  <c r="T7" i="2"/>
  <c r="AM7" i="2" s="1"/>
  <c r="S7" i="2"/>
  <c r="AL7" i="2" s="1"/>
  <c r="R7" i="2"/>
  <c r="AK7" i="2" s="1"/>
  <c r="Q7" i="2"/>
  <c r="AJ7" i="2" s="1"/>
  <c r="AC5" i="2"/>
  <c r="AS5" i="2" s="1"/>
  <c r="AB5" i="2"/>
  <c r="AR5" i="2" s="1"/>
  <c r="AA5" i="2"/>
  <c r="AQ5" i="2" s="1"/>
  <c r="Z5" i="2"/>
  <c r="AP5" i="2" s="1"/>
  <c r="Y5" i="2"/>
  <c r="X5" i="2"/>
  <c r="W5" i="2"/>
  <c r="V5" i="2"/>
  <c r="AO5" i="2" s="1"/>
  <c r="U5" i="2"/>
  <c r="AN5" i="2" s="1"/>
  <c r="T5" i="2"/>
  <c r="AM5" i="2" s="1"/>
  <c r="S5" i="2"/>
  <c r="AL5" i="2" s="1"/>
  <c r="R5" i="2"/>
  <c r="AK5" i="2" s="1"/>
  <c r="Q5" i="2"/>
  <c r="AJ5" i="2" s="1"/>
  <c r="AC4" i="2"/>
  <c r="AS4" i="2" s="1"/>
  <c r="AB4" i="2"/>
  <c r="AR4" i="2" s="1"/>
  <c r="AA4" i="2"/>
  <c r="AQ4" i="2" s="1"/>
  <c r="Z4" i="2"/>
  <c r="AP4" i="2" s="1"/>
  <c r="Y4" i="2"/>
  <c r="X4" i="2"/>
  <c r="W4" i="2"/>
  <c r="V4" i="2"/>
  <c r="AO4" i="2" s="1"/>
  <c r="U4" i="2"/>
  <c r="AN4" i="2" s="1"/>
  <c r="T4" i="2"/>
  <c r="AM4" i="2" s="1"/>
  <c r="S4" i="2"/>
  <c r="AL4" i="2" s="1"/>
  <c r="R4" i="2"/>
  <c r="AK4" i="2" s="1"/>
  <c r="Q4" i="2"/>
  <c r="AJ4" i="2" s="1"/>
  <c r="AC3" i="2"/>
  <c r="AS3" i="2" s="1"/>
  <c r="AB3" i="2"/>
  <c r="AR3" i="2" s="1"/>
  <c r="AA3" i="2"/>
  <c r="AQ3" i="2" s="1"/>
  <c r="Z3" i="2"/>
  <c r="AP3" i="2" s="1"/>
  <c r="Y3" i="2"/>
  <c r="X3" i="2"/>
  <c r="W3" i="2"/>
  <c r="V3" i="2"/>
  <c r="AO3" i="2" s="1"/>
  <c r="U3" i="2"/>
  <c r="AN3" i="2" s="1"/>
  <c r="T3" i="2"/>
  <c r="AM3" i="2" s="1"/>
  <c r="S3" i="2"/>
  <c r="AL3" i="2" s="1"/>
  <c r="R3" i="2"/>
  <c r="AK3" i="2" s="1"/>
  <c r="Q3" i="2"/>
  <c r="AJ3" i="2" s="1"/>
  <c r="R4" i="1"/>
  <c r="R5" i="1"/>
  <c r="R7" i="1"/>
  <c r="AJ7" i="1" s="1"/>
  <c r="R8" i="1"/>
  <c r="AJ8" i="1" s="1"/>
  <c r="R9" i="1"/>
  <c r="AJ9" i="1" s="1"/>
  <c r="R10" i="1"/>
  <c r="AJ10" i="1" s="1"/>
  <c r="R11" i="1"/>
  <c r="AJ11" i="1" s="1"/>
  <c r="R12" i="1"/>
  <c r="R13" i="1"/>
  <c r="R14" i="1"/>
  <c r="R15" i="1"/>
  <c r="AJ15" i="1" s="1"/>
  <c r="R16" i="1"/>
  <c r="AJ16" i="1" s="1"/>
  <c r="R17" i="1"/>
  <c r="R18" i="1"/>
  <c r="AJ18" i="1" s="1"/>
  <c r="R19" i="1"/>
  <c r="AJ19" i="1" s="1"/>
  <c r="R20" i="1"/>
  <c r="R21" i="1"/>
  <c r="R22" i="1"/>
  <c r="R23" i="1"/>
  <c r="AJ23" i="1" s="1"/>
  <c r="R24" i="1"/>
  <c r="AJ24" i="1" s="1"/>
  <c r="R25" i="1"/>
  <c r="AJ25" i="1" s="1"/>
  <c r="R26" i="1"/>
  <c r="AJ26" i="1" s="1"/>
  <c r="R27" i="1"/>
  <c r="AJ27" i="1" s="1"/>
  <c r="R28" i="1"/>
  <c r="AJ28" i="1" s="1"/>
  <c r="R29" i="1"/>
  <c r="AJ29" i="1" s="1"/>
  <c r="R30" i="1"/>
  <c r="AJ30" i="1" s="1"/>
  <c r="R31" i="1"/>
  <c r="AJ31" i="1" s="1"/>
  <c r="R32" i="1"/>
  <c r="AJ32" i="1" s="1"/>
  <c r="R34" i="1"/>
  <c r="AJ34" i="1" s="1"/>
  <c r="R35" i="1"/>
  <c r="AJ35" i="1" s="1"/>
  <c r="R36" i="1"/>
  <c r="AJ36" i="1" s="1"/>
  <c r="R37" i="1"/>
  <c r="AJ37" i="1" s="1"/>
  <c r="R38" i="1"/>
  <c r="AJ38" i="1" s="1"/>
  <c r="R39" i="1"/>
  <c r="AJ39" i="1" s="1"/>
  <c r="R40" i="1"/>
  <c r="AJ40" i="1" s="1"/>
  <c r="R41" i="1"/>
  <c r="AJ41" i="1" s="1"/>
  <c r="R42" i="1"/>
  <c r="AJ42" i="1" s="1"/>
  <c r="R43" i="1"/>
  <c r="AJ43" i="1" s="1"/>
  <c r="R44" i="1"/>
  <c r="R45" i="1"/>
  <c r="R46" i="1"/>
  <c r="R47" i="1"/>
  <c r="R48" i="1"/>
  <c r="AJ48" i="1" s="1"/>
  <c r="R49" i="1"/>
  <c r="R50" i="1"/>
  <c r="R51" i="1"/>
  <c r="R52" i="1"/>
  <c r="AJ52" i="1" s="1"/>
  <c r="R53" i="1"/>
  <c r="R54" i="1"/>
  <c r="R55" i="1"/>
  <c r="R56" i="1"/>
  <c r="AJ56" i="1" s="1"/>
  <c r="R57" i="1"/>
  <c r="R58" i="1"/>
  <c r="R59" i="1"/>
  <c r="R61" i="1"/>
  <c r="AJ61" i="1" s="1"/>
  <c r="R62" i="1"/>
  <c r="AJ62" i="1" s="1"/>
  <c r="R63" i="1"/>
  <c r="R64" i="1"/>
  <c r="R3" i="1"/>
  <c r="AJ3" i="1" s="1"/>
  <c r="S7" i="1"/>
  <c r="AK7" i="1" s="1"/>
  <c r="T7" i="1"/>
  <c r="AL7" i="1" s="1"/>
  <c r="U7" i="1"/>
  <c r="AM7" i="1" s="1"/>
  <c r="V7" i="1"/>
  <c r="AN7" i="1" s="1"/>
  <c r="W7" i="1"/>
  <c r="AO7" i="1" s="1"/>
  <c r="X7" i="1"/>
  <c r="AP7" i="1" s="1"/>
  <c r="Y7" i="1"/>
  <c r="AQ7" i="1" s="1"/>
  <c r="Z7" i="1"/>
  <c r="AR7" i="1" s="1"/>
  <c r="AA7" i="1"/>
  <c r="AS7" i="1" s="1"/>
  <c r="AB7" i="1"/>
  <c r="AT7" i="1" s="1"/>
  <c r="AC7" i="1"/>
  <c r="AU7" i="1" s="1"/>
  <c r="AD7" i="1"/>
  <c r="AV7" i="1" s="1"/>
  <c r="S8" i="1"/>
  <c r="AK8" i="1" s="1"/>
  <c r="T8" i="1"/>
  <c r="AL8" i="1" s="1"/>
  <c r="U8" i="1"/>
  <c r="AM8" i="1" s="1"/>
  <c r="V8" i="1"/>
  <c r="AN8" i="1" s="1"/>
  <c r="W8" i="1"/>
  <c r="AO8" i="1" s="1"/>
  <c r="X8" i="1"/>
  <c r="AP8" i="1" s="1"/>
  <c r="Y8" i="1"/>
  <c r="AQ8" i="1" s="1"/>
  <c r="Z8" i="1"/>
  <c r="AR8" i="1" s="1"/>
  <c r="AA8" i="1"/>
  <c r="AS8" i="1" s="1"/>
  <c r="AB8" i="1"/>
  <c r="AT8" i="1" s="1"/>
  <c r="AC8" i="1"/>
  <c r="AU8" i="1" s="1"/>
  <c r="AD8" i="1"/>
  <c r="AV8" i="1" s="1"/>
  <c r="S9" i="1"/>
  <c r="AK9" i="1" s="1"/>
  <c r="T9" i="1"/>
  <c r="AL9" i="1" s="1"/>
  <c r="U9" i="1"/>
  <c r="AM9" i="1" s="1"/>
  <c r="V9" i="1"/>
  <c r="AN9" i="1" s="1"/>
  <c r="W9" i="1"/>
  <c r="AO9" i="1" s="1"/>
  <c r="X9" i="1"/>
  <c r="AP9" i="1" s="1"/>
  <c r="Y9" i="1"/>
  <c r="AQ9" i="1" s="1"/>
  <c r="Z9" i="1"/>
  <c r="AR9" i="1" s="1"/>
  <c r="AA9" i="1"/>
  <c r="AS9" i="1" s="1"/>
  <c r="AB9" i="1"/>
  <c r="AT9" i="1" s="1"/>
  <c r="AC9" i="1"/>
  <c r="AU9" i="1" s="1"/>
  <c r="AD9" i="1"/>
  <c r="AV9" i="1" s="1"/>
  <c r="AE9" i="1"/>
  <c r="AW9" i="1" s="1"/>
  <c r="S10" i="1"/>
  <c r="AK10" i="1" s="1"/>
  <c r="T10" i="1"/>
  <c r="AL10" i="1" s="1"/>
  <c r="U10" i="1"/>
  <c r="AM10" i="1" s="1"/>
  <c r="V10" i="1"/>
  <c r="AN10" i="1" s="1"/>
  <c r="W10" i="1"/>
  <c r="AO10" i="1" s="1"/>
  <c r="X10" i="1"/>
  <c r="AP10" i="1" s="1"/>
  <c r="Y10" i="1"/>
  <c r="AQ10" i="1" s="1"/>
  <c r="Z10" i="1"/>
  <c r="AR10" i="1" s="1"/>
  <c r="AA10" i="1"/>
  <c r="AS10" i="1" s="1"/>
  <c r="AB10" i="1"/>
  <c r="AT10" i="1" s="1"/>
  <c r="AC10" i="1"/>
  <c r="AU10" i="1" s="1"/>
  <c r="AD10" i="1"/>
  <c r="AV10" i="1" s="1"/>
  <c r="S11" i="1"/>
  <c r="AK11" i="1" s="1"/>
  <c r="T11" i="1"/>
  <c r="AL11" i="1" s="1"/>
  <c r="U11" i="1"/>
  <c r="AM11" i="1" s="1"/>
  <c r="V11" i="1"/>
  <c r="AN11" i="1" s="1"/>
  <c r="W11" i="1"/>
  <c r="AO11" i="1" s="1"/>
  <c r="X11" i="1"/>
  <c r="AP11" i="1" s="1"/>
  <c r="Y11" i="1"/>
  <c r="AQ11" i="1" s="1"/>
  <c r="Z11" i="1"/>
  <c r="AR11" i="1" s="1"/>
  <c r="AA11" i="1"/>
  <c r="AS11" i="1" s="1"/>
  <c r="AB11" i="1"/>
  <c r="AT11" i="1" s="1"/>
  <c r="AC11" i="1"/>
  <c r="AU11" i="1" s="1"/>
  <c r="AD11" i="1"/>
  <c r="AV11" i="1" s="1"/>
  <c r="S12" i="1"/>
  <c r="AK12" i="1" s="1"/>
  <c r="T12" i="1"/>
  <c r="AL12" i="1" s="1"/>
  <c r="U12" i="1"/>
  <c r="AM12" i="1" s="1"/>
  <c r="V12" i="1"/>
  <c r="AN12" i="1" s="1"/>
  <c r="W12" i="1"/>
  <c r="AO12" i="1" s="1"/>
  <c r="X12" i="1"/>
  <c r="AP12" i="1" s="1"/>
  <c r="Y12" i="1"/>
  <c r="AQ12" i="1" s="1"/>
  <c r="Z12" i="1"/>
  <c r="AR12" i="1" s="1"/>
  <c r="AA12" i="1"/>
  <c r="AS12" i="1" s="1"/>
  <c r="AB12" i="1"/>
  <c r="AT12" i="1" s="1"/>
  <c r="AC12" i="1"/>
  <c r="AU12" i="1" s="1"/>
  <c r="AD12" i="1"/>
  <c r="AV12" i="1" s="1"/>
  <c r="S13" i="1"/>
  <c r="AK13" i="1" s="1"/>
  <c r="T13" i="1"/>
  <c r="AL13" i="1" s="1"/>
  <c r="U13" i="1"/>
  <c r="AM13" i="1" s="1"/>
  <c r="V13" i="1"/>
  <c r="AN13" i="1" s="1"/>
  <c r="W13" i="1"/>
  <c r="AO13" i="1" s="1"/>
  <c r="X13" i="1"/>
  <c r="AP13" i="1" s="1"/>
  <c r="Y13" i="1"/>
  <c r="AQ13" i="1" s="1"/>
  <c r="Z13" i="1"/>
  <c r="AR13" i="1" s="1"/>
  <c r="AA13" i="1"/>
  <c r="AS13" i="1" s="1"/>
  <c r="AB13" i="1"/>
  <c r="AT13" i="1" s="1"/>
  <c r="AC13" i="1"/>
  <c r="AU13" i="1" s="1"/>
  <c r="AD13" i="1"/>
  <c r="AV13" i="1" s="1"/>
  <c r="S14" i="1"/>
  <c r="AK14" i="1" s="1"/>
  <c r="T14" i="1"/>
  <c r="AL14" i="1" s="1"/>
  <c r="U14" i="1"/>
  <c r="AM14" i="1" s="1"/>
  <c r="V14" i="1"/>
  <c r="AN14" i="1" s="1"/>
  <c r="W14" i="1"/>
  <c r="AO14" i="1" s="1"/>
  <c r="X14" i="1"/>
  <c r="AP14" i="1" s="1"/>
  <c r="Y14" i="1"/>
  <c r="AQ14" i="1" s="1"/>
  <c r="Z14" i="1"/>
  <c r="AR14" i="1" s="1"/>
  <c r="AA14" i="1"/>
  <c r="AS14" i="1" s="1"/>
  <c r="AB14" i="1"/>
  <c r="AT14" i="1" s="1"/>
  <c r="AC14" i="1"/>
  <c r="AU14" i="1" s="1"/>
  <c r="AD14" i="1"/>
  <c r="AV14" i="1" s="1"/>
  <c r="S15" i="1"/>
  <c r="AK15" i="1" s="1"/>
  <c r="T15" i="1"/>
  <c r="AL15" i="1" s="1"/>
  <c r="U15" i="1"/>
  <c r="AM15" i="1" s="1"/>
  <c r="V15" i="1"/>
  <c r="AN15" i="1" s="1"/>
  <c r="W15" i="1"/>
  <c r="AO15" i="1" s="1"/>
  <c r="X15" i="1"/>
  <c r="AP15" i="1" s="1"/>
  <c r="Y15" i="1"/>
  <c r="AQ15" i="1" s="1"/>
  <c r="Z15" i="1"/>
  <c r="AR15" i="1" s="1"/>
  <c r="AA15" i="1"/>
  <c r="AS15" i="1" s="1"/>
  <c r="AB15" i="1"/>
  <c r="AT15" i="1" s="1"/>
  <c r="AC15" i="1"/>
  <c r="AU15" i="1" s="1"/>
  <c r="AD15" i="1"/>
  <c r="AV15" i="1" s="1"/>
  <c r="S16" i="1"/>
  <c r="AK16" i="1" s="1"/>
  <c r="T16" i="1"/>
  <c r="AL16" i="1" s="1"/>
  <c r="U16" i="1"/>
  <c r="AM16" i="1" s="1"/>
  <c r="V16" i="1"/>
  <c r="AN16" i="1" s="1"/>
  <c r="W16" i="1"/>
  <c r="AO16" i="1" s="1"/>
  <c r="X16" i="1"/>
  <c r="AP16" i="1" s="1"/>
  <c r="Y16" i="1"/>
  <c r="AQ16" i="1" s="1"/>
  <c r="Z16" i="1"/>
  <c r="AR16" i="1" s="1"/>
  <c r="AA16" i="1"/>
  <c r="AS16" i="1" s="1"/>
  <c r="AB16" i="1"/>
  <c r="AT16" i="1" s="1"/>
  <c r="AC16" i="1"/>
  <c r="AU16" i="1" s="1"/>
  <c r="AD16" i="1"/>
  <c r="AV16" i="1" s="1"/>
  <c r="S17" i="1"/>
  <c r="AK17" i="1" s="1"/>
  <c r="T17" i="1"/>
  <c r="AL17" i="1" s="1"/>
  <c r="U17" i="1"/>
  <c r="AM17" i="1" s="1"/>
  <c r="V17" i="1"/>
  <c r="AN17" i="1" s="1"/>
  <c r="W17" i="1"/>
  <c r="AO17" i="1" s="1"/>
  <c r="X17" i="1"/>
  <c r="AP17" i="1" s="1"/>
  <c r="Y17" i="1"/>
  <c r="AQ17" i="1" s="1"/>
  <c r="Z17" i="1"/>
  <c r="AR17" i="1" s="1"/>
  <c r="AA17" i="1"/>
  <c r="AS17" i="1" s="1"/>
  <c r="AB17" i="1"/>
  <c r="AT17" i="1" s="1"/>
  <c r="AC17" i="1"/>
  <c r="AU17" i="1" s="1"/>
  <c r="AD17" i="1"/>
  <c r="AV17" i="1" s="1"/>
  <c r="S18" i="1"/>
  <c r="AK18" i="1" s="1"/>
  <c r="T18" i="1"/>
  <c r="AL18" i="1" s="1"/>
  <c r="U18" i="1"/>
  <c r="AM18" i="1" s="1"/>
  <c r="V18" i="1"/>
  <c r="AN18" i="1" s="1"/>
  <c r="W18" i="1"/>
  <c r="AO18" i="1" s="1"/>
  <c r="X18" i="1"/>
  <c r="AP18" i="1" s="1"/>
  <c r="Y18" i="1"/>
  <c r="AQ18" i="1" s="1"/>
  <c r="Z18" i="1"/>
  <c r="AR18" i="1" s="1"/>
  <c r="AA18" i="1"/>
  <c r="AS18" i="1" s="1"/>
  <c r="AB18" i="1"/>
  <c r="AT18" i="1" s="1"/>
  <c r="AC18" i="1"/>
  <c r="AU18" i="1" s="1"/>
  <c r="AD18" i="1"/>
  <c r="AV18" i="1" s="1"/>
  <c r="S19" i="1"/>
  <c r="AK19" i="1" s="1"/>
  <c r="T19" i="1"/>
  <c r="AL19" i="1" s="1"/>
  <c r="U19" i="1"/>
  <c r="AM19" i="1" s="1"/>
  <c r="V19" i="1"/>
  <c r="AN19" i="1" s="1"/>
  <c r="W19" i="1"/>
  <c r="AO19" i="1" s="1"/>
  <c r="X19" i="1"/>
  <c r="AP19" i="1" s="1"/>
  <c r="Y19" i="1"/>
  <c r="AQ19" i="1" s="1"/>
  <c r="Z19" i="1"/>
  <c r="AR19" i="1" s="1"/>
  <c r="AA19" i="1"/>
  <c r="AS19" i="1" s="1"/>
  <c r="AB19" i="1"/>
  <c r="AT19" i="1" s="1"/>
  <c r="AC19" i="1"/>
  <c r="AU19" i="1" s="1"/>
  <c r="AD19" i="1"/>
  <c r="AV19" i="1" s="1"/>
  <c r="S20" i="1"/>
  <c r="AK20" i="1" s="1"/>
  <c r="T20" i="1"/>
  <c r="AL20" i="1" s="1"/>
  <c r="U20" i="1"/>
  <c r="AM20" i="1" s="1"/>
  <c r="V20" i="1"/>
  <c r="AN20" i="1" s="1"/>
  <c r="W20" i="1"/>
  <c r="AO20" i="1" s="1"/>
  <c r="X20" i="1"/>
  <c r="AP20" i="1" s="1"/>
  <c r="Y20" i="1"/>
  <c r="AQ20" i="1" s="1"/>
  <c r="Z20" i="1"/>
  <c r="AR20" i="1" s="1"/>
  <c r="AA20" i="1"/>
  <c r="AS20" i="1" s="1"/>
  <c r="AB20" i="1"/>
  <c r="AT20" i="1" s="1"/>
  <c r="AC20" i="1"/>
  <c r="AU20" i="1" s="1"/>
  <c r="AD20" i="1"/>
  <c r="AV20" i="1" s="1"/>
  <c r="AE20" i="1"/>
  <c r="AW20" i="1" s="1"/>
  <c r="S21" i="1"/>
  <c r="AK21" i="1" s="1"/>
  <c r="T21" i="1"/>
  <c r="AL21" i="1" s="1"/>
  <c r="U21" i="1"/>
  <c r="AM21" i="1" s="1"/>
  <c r="V21" i="1"/>
  <c r="AN21" i="1" s="1"/>
  <c r="W21" i="1"/>
  <c r="AO21" i="1" s="1"/>
  <c r="X21" i="1"/>
  <c r="AP21" i="1" s="1"/>
  <c r="Y21" i="1"/>
  <c r="AQ21" i="1" s="1"/>
  <c r="Z21" i="1"/>
  <c r="AR21" i="1" s="1"/>
  <c r="AA21" i="1"/>
  <c r="AS21" i="1" s="1"/>
  <c r="AB21" i="1"/>
  <c r="AT21" i="1" s="1"/>
  <c r="AC21" i="1"/>
  <c r="AU21" i="1" s="1"/>
  <c r="AD21" i="1"/>
  <c r="AV21" i="1" s="1"/>
  <c r="S22" i="1"/>
  <c r="AK22" i="1" s="1"/>
  <c r="T22" i="1"/>
  <c r="AL22" i="1" s="1"/>
  <c r="U22" i="1"/>
  <c r="AM22" i="1" s="1"/>
  <c r="V22" i="1"/>
  <c r="AN22" i="1" s="1"/>
  <c r="W22" i="1"/>
  <c r="AO22" i="1" s="1"/>
  <c r="X22" i="1"/>
  <c r="AP22" i="1" s="1"/>
  <c r="Y22" i="1"/>
  <c r="AQ22" i="1" s="1"/>
  <c r="Z22" i="1"/>
  <c r="AR22" i="1" s="1"/>
  <c r="AA22" i="1"/>
  <c r="AS22" i="1" s="1"/>
  <c r="AB22" i="1"/>
  <c r="AT22" i="1" s="1"/>
  <c r="AC22" i="1"/>
  <c r="AU22" i="1" s="1"/>
  <c r="AD22" i="1"/>
  <c r="AV22" i="1" s="1"/>
  <c r="S23" i="1"/>
  <c r="AK23" i="1" s="1"/>
  <c r="T23" i="1"/>
  <c r="AL23" i="1" s="1"/>
  <c r="U23" i="1"/>
  <c r="AM23" i="1" s="1"/>
  <c r="V23" i="1"/>
  <c r="AN23" i="1" s="1"/>
  <c r="W23" i="1"/>
  <c r="AO23" i="1" s="1"/>
  <c r="X23" i="1"/>
  <c r="AP23" i="1" s="1"/>
  <c r="Y23" i="1"/>
  <c r="AQ23" i="1" s="1"/>
  <c r="Z23" i="1"/>
  <c r="AR23" i="1" s="1"/>
  <c r="AA23" i="1"/>
  <c r="AS23" i="1" s="1"/>
  <c r="AB23" i="1"/>
  <c r="AT23" i="1" s="1"/>
  <c r="AC23" i="1"/>
  <c r="AU23" i="1" s="1"/>
  <c r="AD23" i="1"/>
  <c r="AV23" i="1" s="1"/>
  <c r="S24" i="1"/>
  <c r="AK24" i="1" s="1"/>
  <c r="T24" i="1"/>
  <c r="AL24" i="1" s="1"/>
  <c r="U24" i="1"/>
  <c r="AM24" i="1" s="1"/>
  <c r="V24" i="1"/>
  <c r="AN24" i="1" s="1"/>
  <c r="W24" i="1"/>
  <c r="AO24" i="1" s="1"/>
  <c r="X24" i="1"/>
  <c r="AP24" i="1" s="1"/>
  <c r="Y24" i="1"/>
  <c r="AQ24" i="1" s="1"/>
  <c r="Z24" i="1"/>
  <c r="AR24" i="1" s="1"/>
  <c r="AA24" i="1"/>
  <c r="AS24" i="1" s="1"/>
  <c r="AB24" i="1"/>
  <c r="AT24" i="1" s="1"/>
  <c r="AC24" i="1"/>
  <c r="AU24" i="1" s="1"/>
  <c r="AD24" i="1"/>
  <c r="AV24" i="1" s="1"/>
  <c r="S25" i="1"/>
  <c r="AK25" i="1" s="1"/>
  <c r="T25" i="1"/>
  <c r="AL25" i="1" s="1"/>
  <c r="U25" i="1"/>
  <c r="AM25" i="1" s="1"/>
  <c r="V25" i="1"/>
  <c r="AN25" i="1" s="1"/>
  <c r="W25" i="1"/>
  <c r="AO25" i="1" s="1"/>
  <c r="X25" i="1"/>
  <c r="AP25" i="1" s="1"/>
  <c r="Y25" i="1"/>
  <c r="AQ25" i="1" s="1"/>
  <c r="Z25" i="1"/>
  <c r="AR25" i="1" s="1"/>
  <c r="AA25" i="1"/>
  <c r="AS25" i="1" s="1"/>
  <c r="AB25" i="1"/>
  <c r="AT25" i="1" s="1"/>
  <c r="AC25" i="1"/>
  <c r="AU25" i="1" s="1"/>
  <c r="AD25" i="1"/>
  <c r="AV25" i="1" s="1"/>
  <c r="S26" i="1"/>
  <c r="AK26" i="1" s="1"/>
  <c r="T26" i="1"/>
  <c r="AL26" i="1" s="1"/>
  <c r="U26" i="1"/>
  <c r="AM26" i="1" s="1"/>
  <c r="V26" i="1"/>
  <c r="AN26" i="1" s="1"/>
  <c r="W26" i="1"/>
  <c r="AO26" i="1" s="1"/>
  <c r="X26" i="1"/>
  <c r="AP26" i="1" s="1"/>
  <c r="Y26" i="1"/>
  <c r="AQ26" i="1" s="1"/>
  <c r="Z26" i="1"/>
  <c r="AR26" i="1" s="1"/>
  <c r="AA26" i="1"/>
  <c r="AS26" i="1" s="1"/>
  <c r="AB26" i="1"/>
  <c r="AT26" i="1" s="1"/>
  <c r="AC26" i="1"/>
  <c r="AU26" i="1" s="1"/>
  <c r="AD26" i="1"/>
  <c r="AV26" i="1" s="1"/>
  <c r="S27" i="1"/>
  <c r="AK27" i="1" s="1"/>
  <c r="T27" i="1"/>
  <c r="AL27" i="1" s="1"/>
  <c r="U27" i="1"/>
  <c r="AM27" i="1" s="1"/>
  <c r="V27" i="1"/>
  <c r="AN27" i="1" s="1"/>
  <c r="W27" i="1"/>
  <c r="AO27" i="1" s="1"/>
  <c r="X27" i="1"/>
  <c r="AP27" i="1" s="1"/>
  <c r="Y27" i="1"/>
  <c r="AQ27" i="1" s="1"/>
  <c r="Z27" i="1"/>
  <c r="AR27" i="1" s="1"/>
  <c r="AA27" i="1"/>
  <c r="AS27" i="1" s="1"/>
  <c r="AB27" i="1"/>
  <c r="AT27" i="1" s="1"/>
  <c r="AC27" i="1"/>
  <c r="AU27" i="1" s="1"/>
  <c r="AD27" i="1"/>
  <c r="AV27" i="1" s="1"/>
  <c r="S28" i="1"/>
  <c r="AK28" i="1" s="1"/>
  <c r="T28" i="1"/>
  <c r="AL28" i="1" s="1"/>
  <c r="U28" i="1"/>
  <c r="AM28" i="1" s="1"/>
  <c r="V28" i="1"/>
  <c r="AN28" i="1" s="1"/>
  <c r="W28" i="1"/>
  <c r="AO28" i="1" s="1"/>
  <c r="X28" i="1"/>
  <c r="AP28" i="1" s="1"/>
  <c r="Y28" i="1"/>
  <c r="AQ28" i="1" s="1"/>
  <c r="Z28" i="1"/>
  <c r="AR28" i="1" s="1"/>
  <c r="AA28" i="1"/>
  <c r="AS28" i="1" s="1"/>
  <c r="AB28" i="1"/>
  <c r="AT28" i="1" s="1"/>
  <c r="AC28" i="1"/>
  <c r="AU28" i="1" s="1"/>
  <c r="AD28" i="1"/>
  <c r="AV28" i="1" s="1"/>
  <c r="S29" i="1"/>
  <c r="AK29" i="1" s="1"/>
  <c r="T29" i="1"/>
  <c r="AL29" i="1" s="1"/>
  <c r="U29" i="1"/>
  <c r="AM29" i="1" s="1"/>
  <c r="V29" i="1"/>
  <c r="AN29" i="1" s="1"/>
  <c r="W29" i="1"/>
  <c r="AO29" i="1" s="1"/>
  <c r="X29" i="1"/>
  <c r="AP29" i="1" s="1"/>
  <c r="Y29" i="1"/>
  <c r="AQ29" i="1" s="1"/>
  <c r="Z29" i="1"/>
  <c r="AR29" i="1" s="1"/>
  <c r="AA29" i="1"/>
  <c r="AS29" i="1" s="1"/>
  <c r="AB29" i="1"/>
  <c r="AT29" i="1" s="1"/>
  <c r="AC29" i="1"/>
  <c r="AU29" i="1" s="1"/>
  <c r="AD29" i="1"/>
  <c r="AV29" i="1" s="1"/>
  <c r="S30" i="1"/>
  <c r="AK30" i="1" s="1"/>
  <c r="T30" i="1"/>
  <c r="AL30" i="1" s="1"/>
  <c r="U30" i="1"/>
  <c r="AM30" i="1" s="1"/>
  <c r="V30" i="1"/>
  <c r="AN30" i="1" s="1"/>
  <c r="W30" i="1"/>
  <c r="AO30" i="1" s="1"/>
  <c r="X30" i="1"/>
  <c r="AP30" i="1" s="1"/>
  <c r="Y30" i="1"/>
  <c r="AQ30" i="1" s="1"/>
  <c r="Z30" i="1"/>
  <c r="AR30" i="1" s="1"/>
  <c r="AA30" i="1"/>
  <c r="AS30" i="1" s="1"/>
  <c r="AB30" i="1"/>
  <c r="AT30" i="1" s="1"/>
  <c r="AC30" i="1"/>
  <c r="AU30" i="1" s="1"/>
  <c r="AD30" i="1"/>
  <c r="AV30" i="1" s="1"/>
  <c r="S31" i="1"/>
  <c r="AK31" i="1" s="1"/>
  <c r="T31" i="1"/>
  <c r="AL31" i="1" s="1"/>
  <c r="U31" i="1"/>
  <c r="AM31" i="1" s="1"/>
  <c r="V31" i="1"/>
  <c r="AN31" i="1" s="1"/>
  <c r="W31" i="1"/>
  <c r="AO31" i="1" s="1"/>
  <c r="X31" i="1"/>
  <c r="AP31" i="1" s="1"/>
  <c r="Y31" i="1"/>
  <c r="AQ31" i="1" s="1"/>
  <c r="Z31" i="1"/>
  <c r="AR31" i="1" s="1"/>
  <c r="AA31" i="1"/>
  <c r="AS31" i="1" s="1"/>
  <c r="AB31" i="1"/>
  <c r="AT31" i="1" s="1"/>
  <c r="AC31" i="1"/>
  <c r="AU31" i="1" s="1"/>
  <c r="AD31" i="1"/>
  <c r="AV31" i="1" s="1"/>
  <c r="S32" i="1"/>
  <c r="AK32" i="1" s="1"/>
  <c r="T32" i="1"/>
  <c r="AL32" i="1" s="1"/>
  <c r="U32" i="1"/>
  <c r="AM32" i="1" s="1"/>
  <c r="V32" i="1"/>
  <c r="AN32" i="1" s="1"/>
  <c r="W32" i="1"/>
  <c r="AO32" i="1" s="1"/>
  <c r="X32" i="1"/>
  <c r="AP32" i="1" s="1"/>
  <c r="Y32" i="1"/>
  <c r="AQ32" i="1" s="1"/>
  <c r="Z32" i="1"/>
  <c r="AR32" i="1" s="1"/>
  <c r="AA32" i="1"/>
  <c r="AS32" i="1" s="1"/>
  <c r="AB32" i="1"/>
  <c r="AT32" i="1" s="1"/>
  <c r="AC32" i="1"/>
  <c r="AU32" i="1" s="1"/>
  <c r="AD32" i="1"/>
  <c r="AV32" i="1" s="1"/>
  <c r="S34" i="1"/>
  <c r="AK34" i="1" s="1"/>
  <c r="T34" i="1"/>
  <c r="AL34" i="1" s="1"/>
  <c r="U34" i="1"/>
  <c r="AM34" i="1" s="1"/>
  <c r="V34" i="1"/>
  <c r="AN34" i="1" s="1"/>
  <c r="W34" i="1"/>
  <c r="AO34" i="1" s="1"/>
  <c r="X34" i="1"/>
  <c r="AP34" i="1" s="1"/>
  <c r="Y34" i="1"/>
  <c r="AQ34" i="1" s="1"/>
  <c r="Z34" i="1"/>
  <c r="AR34" i="1" s="1"/>
  <c r="AA34" i="1"/>
  <c r="AS34" i="1" s="1"/>
  <c r="AB34" i="1"/>
  <c r="AT34" i="1" s="1"/>
  <c r="AC34" i="1"/>
  <c r="AU34" i="1" s="1"/>
  <c r="AD34" i="1"/>
  <c r="AV34" i="1" s="1"/>
  <c r="S35" i="1"/>
  <c r="AK35" i="1" s="1"/>
  <c r="T35" i="1"/>
  <c r="AL35" i="1" s="1"/>
  <c r="U35" i="1"/>
  <c r="AM35" i="1" s="1"/>
  <c r="V35" i="1"/>
  <c r="AN35" i="1" s="1"/>
  <c r="W35" i="1"/>
  <c r="AO35" i="1" s="1"/>
  <c r="X35" i="1"/>
  <c r="AP35" i="1" s="1"/>
  <c r="Y35" i="1"/>
  <c r="AQ35" i="1" s="1"/>
  <c r="Z35" i="1"/>
  <c r="AR35" i="1" s="1"/>
  <c r="AA35" i="1"/>
  <c r="AS35" i="1" s="1"/>
  <c r="AB35" i="1"/>
  <c r="AT35" i="1" s="1"/>
  <c r="AC35" i="1"/>
  <c r="AU35" i="1" s="1"/>
  <c r="AD35" i="1"/>
  <c r="AV35" i="1" s="1"/>
  <c r="S36" i="1"/>
  <c r="AK36" i="1" s="1"/>
  <c r="T36" i="1"/>
  <c r="AL36" i="1" s="1"/>
  <c r="U36" i="1"/>
  <c r="AM36" i="1" s="1"/>
  <c r="V36" i="1"/>
  <c r="AN36" i="1" s="1"/>
  <c r="W36" i="1"/>
  <c r="AO36" i="1" s="1"/>
  <c r="X36" i="1"/>
  <c r="AP36" i="1" s="1"/>
  <c r="Y36" i="1"/>
  <c r="AQ36" i="1" s="1"/>
  <c r="Z36" i="1"/>
  <c r="AR36" i="1" s="1"/>
  <c r="AA36" i="1"/>
  <c r="AS36" i="1" s="1"/>
  <c r="AB36" i="1"/>
  <c r="AT36" i="1" s="1"/>
  <c r="AC36" i="1"/>
  <c r="AU36" i="1" s="1"/>
  <c r="AD36" i="1"/>
  <c r="AV36" i="1" s="1"/>
  <c r="S37" i="1"/>
  <c r="AK37" i="1" s="1"/>
  <c r="T37" i="1"/>
  <c r="AL37" i="1" s="1"/>
  <c r="U37" i="1"/>
  <c r="AM37" i="1" s="1"/>
  <c r="V37" i="1"/>
  <c r="AN37" i="1" s="1"/>
  <c r="W37" i="1"/>
  <c r="AO37" i="1" s="1"/>
  <c r="X37" i="1"/>
  <c r="AP37" i="1" s="1"/>
  <c r="Y37" i="1"/>
  <c r="AQ37" i="1" s="1"/>
  <c r="Z37" i="1"/>
  <c r="AR37" i="1" s="1"/>
  <c r="AA37" i="1"/>
  <c r="AS37" i="1" s="1"/>
  <c r="AB37" i="1"/>
  <c r="AT37" i="1" s="1"/>
  <c r="AC37" i="1"/>
  <c r="AU37" i="1" s="1"/>
  <c r="AD37" i="1"/>
  <c r="AV37" i="1" s="1"/>
  <c r="S38" i="1"/>
  <c r="AK38" i="1" s="1"/>
  <c r="T38" i="1"/>
  <c r="AL38" i="1" s="1"/>
  <c r="U38" i="1"/>
  <c r="AM38" i="1" s="1"/>
  <c r="V38" i="1"/>
  <c r="AN38" i="1" s="1"/>
  <c r="W38" i="1"/>
  <c r="AO38" i="1" s="1"/>
  <c r="X38" i="1"/>
  <c r="AP38" i="1" s="1"/>
  <c r="Y38" i="1"/>
  <c r="AQ38" i="1" s="1"/>
  <c r="Z38" i="1"/>
  <c r="AR38" i="1" s="1"/>
  <c r="AA38" i="1"/>
  <c r="AS38" i="1" s="1"/>
  <c r="AB38" i="1"/>
  <c r="AT38" i="1" s="1"/>
  <c r="AC38" i="1"/>
  <c r="AU38" i="1" s="1"/>
  <c r="AD38" i="1"/>
  <c r="AV38" i="1" s="1"/>
  <c r="S39" i="1"/>
  <c r="AK39" i="1" s="1"/>
  <c r="T39" i="1"/>
  <c r="AL39" i="1" s="1"/>
  <c r="U39" i="1"/>
  <c r="AM39" i="1" s="1"/>
  <c r="V39" i="1"/>
  <c r="AN39" i="1" s="1"/>
  <c r="W39" i="1"/>
  <c r="AO39" i="1" s="1"/>
  <c r="X39" i="1"/>
  <c r="AP39" i="1" s="1"/>
  <c r="Y39" i="1"/>
  <c r="AQ39" i="1" s="1"/>
  <c r="Z39" i="1"/>
  <c r="AR39" i="1" s="1"/>
  <c r="AA39" i="1"/>
  <c r="AS39" i="1" s="1"/>
  <c r="AB39" i="1"/>
  <c r="AT39" i="1" s="1"/>
  <c r="AC39" i="1"/>
  <c r="AU39" i="1" s="1"/>
  <c r="AD39" i="1"/>
  <c r="AV39" i="1" s="1"/>
  <c r="S40" i="1"/>
  <c r="AK40" i="1" s="1"/>
  <c r="T40" i="1"/>
  <c r="AL40" i="1" s="1"/>
  <c r="U40" i="1"/>
  <c r="AM40" i="1" s="1"/>
  <c r="V40" i="1"/>
  <c r="AN40" i="1" s="1"/>
  <c r="W40" i="1"/>
  <c r="AO40" i="1" s="1"/>
  <c r="X40" i="1"/>
  <c r="AP40" i="1" s="1"/>
  <c r="Y40" i="1"/>
  <c r="AQ40" i="1" s="1"/>
  <c r="Z40" i="1"/>
  <c r="AR40" i="1" s="1"/>
  <c r="AA40" i="1"/>
  <c r="AS40" i="1" s="1"/>
  <c r="AB40" i="1"/>
  <c r="AT40" i="1" s="1"/>
  <c r="AC40" i="1"/>
  <c r="AU40" i="1" s="1"/>
  <c r="AD40" i="1"/>
  <c r="AV40" i="1" s="1"/>
  <c r="S41" i="1"/>
  <c r="AK41" i="1" s="1"/>
  <c r="T41" i="1"/>
  <c r="AL41" i="1" s="1"/>
  <c r="U41" i="1"/>
  <c r="AM41" i="1" s="1"/>
  <c r="V41" i="1"/>
  <c r="AN41" i="1" s="1"/>
  <c r="W41" i="1"/>
  <c r="AO41" i="1" s="1"/>
  <c r="X41" i="1"/>
  <c r="AP41" i="1" s="1"/>
  <c r="Y41" i="1"/>
  <c r="AQ41" i="1" s="1"/>
  <c r="Z41" i="1"/>
  <c r="AR41" i="1" s="1"/>
  <c r="AA41" i="1"/>
  <c r="AS41" i="1" s="1"/>
  <c r="AB41" i="1"/>
  <c r="AT41" i="1" s="1"/>
  <c r="AC41" i="1"/>
  <c r="AU41" i="1" s="1"/>
  <c r="AD41" i="1"/>
  <c r="AV41" i="1" s="1"/>
  <c r="S42" i="1"/>
  <c r="AK42" i="1" s="1"/>
  <c r="T42" i="1"/>
  <c r="AL42" i="1" s="1"/>
  <c r="U42" i="1"/>
  <c r="AM42" i="1" s="1"/>
  <c r="V42" i="1"/>
  <c r="AN42" i="1" s="1"/>
  <c r="W42" i="1"/>
  <c r="AO42" i="1" s="1"/>
  <c r="X42" i="1"/>
  <c r="AP42" i="1" s="1"/>
  <c r="Y42" i="1"/>
  <c r="AQ42" i="1" s="1"/>
  <c r="Z42" i="1"/>
  <c r="AR42" i="1" s="1"/>
  <c r="AA42" i="1"/>
  <c r="AS42" i="1" s="1"/>
  <c r="AB42" i="1"/>
  <c r="AT42" i="1" s="1"/>
  <c r="AC42" i="1"/>
  <c r="AU42" i="1" s="1"/>
  <c r="AD42" i="1"/>
  <c r="AV42" i="1" s="1"/>
  <c r="S43" i="1"/>
  <c r="AK43" i="1" s="1"/>
  <c r="T43" i="1"/>
  <c r="AL43" i="1" s="1"/>
  <c r="U43" i="1"/>
  <c r="AM43" i="1" s="1"/>
  <c r="V43" i="1"/>
  <c r="AN43" i="1" s="1"/>
  <c r="W43" i="1"/>
  <c r="AO43" i="1" s="1"/>
  <c r="X43" i="1"/>
  <c r="AP43" i="1" s="1"/>
  <c r="Y43" i="1"/>
  <c r="AQ43" i="1" s="1"/>
  <c r="Z43" i="1"/>
  <c r="AR43" i="1" s="1"/>
  <c r="AA43" i="1"/>
  <c r="AS43" i="1" s="1"/>
  <c r="AB43" i="1"/>
  <c r="AT43" i="1" s="1"/>
  <c r="AC43" i="1"/>
  <c r="AU43" i="1" s="1"/>
  <c r="AD43" i="1"/>
  <c r="AV43" i="1" s="1"/>
  <c r="S44" i="1"/>
  <c r="AK44" i="1" s="1"/>
  <c r="T44" i="1"/>
  <c r="AL44" i="1" s="1"/>
  <c r="U44" i="1"/>
  <c r="AM44" i="1" s="1"/>
  <c r="V44" i="1"/>
  <c r="AN44" i="1" s="1"/>
  <c r="W44" i="1"/>
  <c r="AO44" i="1" s="1"/>
  <c r="X44" i="1"/>
  <c r="AP44" i="1" s="1"/>
  <c r="Y44" i="1"/>
  <c r="AQ44" i="1" s="1"/>
  <c r="Z44" i="1"/>
  <c r="AR44" i="1" s="1"/>
  <c r="AA44" i="1"/>
  <c r="AS44" i="1" s="1"/>
  <c r="AB44" i="1"/>
  <c r="AT44" i="1" s="1"/>
  <c r="AC44" i="1"/>
  <c r="AU44" i="1" s="1"/>
  <c r="AD44" i="1"/>
  <c r="AV44" i="1" s="1"/>
  <c r="S45" i="1"/>
  <c r="AK45" i="1" s="1"/>
  <c r="T45" i="1"/>
  <c r="AL45" i="1" s="1"/>
  <c r="U45" i="1"/>
  <c r="AM45" i="1" s="1"/>
  <c r="V45" i="1"/>
  <c r="AN45" i="1" s="1"/>
  <c r="W45" i="1"/>
  <c r="AO45" i="1" s="1"/>
  <c r="X45" i="1"/>
  <c r="AP45" i="1" s="1"/>
  <c r="Y45" i="1"/>
  <c r="AQ45" i="1" s="1"/>
  <c r="Z45" i="1"/>
  <c r="AR45" i="1" s="1"/>
  <c r="AA45" i="1"/>
  <c r="AS45" i="1" s="1"/>
  <c r="AB45" i="1"/>
  <c r="AT45" i="1" s="1"/>
  <c r="AC45" i="1"/>
  <c r="AU45" i="1" s="1"/>
  <c r="AD45" i="1"/>
  <c r="AV45" i="1" s="1"/>
  <c r="S46" i="1"/>
  <c r="AK46" i="1" s="1"/>
  <c r="T46" i="1"/>
  <c r="AL46" i="1" s="1"/>
  <c r="U46" i="1"/>
  <c r="AM46" i="1" s="1"/>
  <c r="V46" i="1"/>
  <c r="AN46" i="1" s="1"/>
  <c r="W46" i="1"/>
  <c r="AO46" i="1" s="1"/>
  <c r="X46" i="1"/>
  <c r="AP46" i="1" s="1"/>
  <c r="Y46" i="1"/>
  <c r="AQ46" i="1" s="1"/>
  <c r="Z46" i="1"/>
  <c r="AR46" i="1" s="1"/>
  <c r="AA46" i="1"/>
  <c r="AS46" i="1" s="1"/>
  <c r="AB46" i="1"/>
  <c r="AT46" i="1" s="1"/>
  <c r="AC46" i="1"/>
  <c r="AU46" i="1" s="1"/>
  <c r="AD46" i="1"/>
  <c r="AV46" i="1" s="1"/>
  <c r="S47" i="1"/>
  <c r="AK47" i="1" s="1"/>
  <c r="T47" i="1"/>
  <c r="AL47" i="1" s="1"/>
  <c r="U47" i="1"/>
  <c r="AM47" i="1" s="1"/>
  <c r="V47" i="1"/>
  <c r="AN47" i="1" s="1"/>
  <c r="W47" i="1"/>
  <c r="AO47" i="1" s="1"/>
  <c r="X47" i="1"/>
  <c r="AP47" i="1" s="1"/>
  <c r="Y47" i="1"/>
  <c r="AQ47" i="1" s="1"/>
  <c r="Z47" i="1"/>
  <c r="AR47" i="1" s="1"/>
  <c r="AA47" i="1"/>
  <c r="AS47" i="1" s="1"/>
  <c r="AB47" i="1"/>
  <c r="AT47" i="1" s="1"/>
  <c r="AC47" i="1"/>
  <c r="AU47" i="1" s="1"/>
  <c r="AD47" i="1"/>
  <c r="AV47" i="1" s="1"/>
  <c r="S48" i="1"/>
  <c r="AK48" i="1" s="1"/>
  <c r="T48" i="1"/>
  <c r="AL48" i="1" s="1"/>
  <c r="U48" i="1"/>
  <c r="AM48" i="1" s="1"/>
  <c r="V48" i="1"/>
  <c r="AN48" i="1" s="1"/>
  <c r="W48" i="1"/>
  <c r="AO48" i="1" s="1"/>
  <c r="X48" i="1"/>
  <c r="AP48" i="1" s="1"/>
  <c r="Y48" i="1"/>
  <c r="AQ48" i="1" s="1"/>
  <c r="Z48" i="1"/>
  <c r="AR48" i="1" s="1"/>
  <c r="AA48" i="1"/>
  <c r="AS48" i="1" s="1"/>
  <c r="AB48" i="1"/>
  <c r="AT48" i="1" s="1"/>
  <c r="AC48" i="1"/>
  <c r="AU48" i="1" s="1"/>
  <c r="AD48" i="1"/>
  <c r="AV48" i="1" s="1"/>
  <c r="S49" i="1"/>
  <c r="AK49" i="1" s="1"/>
  <c r="T49" i="1"/>
  <c r="AL49" i="1" s="1"/>
  <c r="U49" i="1"/>
  <c r="AM49" i="1" s="1"/>
  <c r="V49" i="1"/>
  <c r="AN49" i="1" s="1"/>
  <c r="W49" i="1"/>
  <c r="AO49" i="1" s="1"/>
  <c r="X49" i="1"/>
  <c r="AP49" i="1" s="1"/>
  <c r="Y49" i="1"/>
  <c r="AQ49" i="1" s="1"/>
  <c r="Z49" i="1"/>
  <c r="AR49" i="1" s="1"/>
  <c r="AA49" i="1"/>
  <c r="AS49" i="1" s="1"/>
  <c r="AB49" i="1"/>
  <c r="AT49" i="1" s="1"/>
  <c r="AC49" i="1"/>
  <c r="AU49" i="1" s="1"/>
  <c r="AD49" i="1"/>
  <c r="AV49" i="1" s="1"/>
  <c r="S50" i="1"/>
  <c r="AK50" i="1" s="1"/>
  <c r="T50" i="1"/>
  <c r="AL50" i="1" s="1"/>
  <c r="U50" i="1"/>
  <c r="AM50" i="1" s="1"/>
  <c r="V50" i="1"/>
  <c r="AN50" i="1" s="1"/>
  <c r="W50" i="1"/>
  <c r="AO50" i="1" s="1"/>
  <c r="X50" i="1"/>
  <c r="AP50" i="1" s="1"/>
  <c r="Y50" i="1"/>
  <c r="AQ50" i="1" s="1"/>
  <c r="Z50" i="1"/>
  <c r="AR50" i="1" s="1"/>
  <c r="AA50" i="1"/>
  <c r="AS50" i="1" s="1"/>
  <c r="AB50" i="1"/>
  <c r="AT50" i="1" s="1"/>
  <c r="AC50" i="1"/>
  <c r="AU50" i="1" s="1"/>
  <c r="AD50" i="1"/>
  <c r="AV50" i="1" s="1"/>
  <c r="S51" i="1"/>
  <c r="AK51" i="1" s="1"/>
  <c r="T51" i="1"/>
  <c r="AL51" i="1" s="1"/>
  <c r="U51" i="1"/>
  <c r="AM51" i="1" s="1"/>
  <c r="V51" i="1"/>
  <c r="AN51" i="1" s="1"/>
  <c r="W51" i="1"/>
  <c r="AO51" i="1" s="1"/>
  <c r="X51" i="1"/>
  <c r="AP51" i="1" s="1"/>
  <c r="Y51" i="1"/>
  <c r="AQ51" i="1" s="1"/>
  <c r="Z51" i="1"/>
  <c r="AR51" i="1" s="1"/>
  <c r="AA51" i="1"/>
  <c r="AS51" i="1" s="1"/>
  <c r="AB51" i="1"/>
  <c r="AT51" i="1" s="1"/>
  <c r="AC51" i="1"/>
  <c r="AU51" i="1" s="1"/>
  <c r="AD51" i="1"/>
  <c r="AV51" i="1" s="1"/>
  <c r="S52" i="1"/>
  <c r="AK52" i="1" s="1"/>
  <c r="T52" i="1"/>
  <c r="AL52" i="1" s="1"/>
  <c r="U52" i="1"/>
  <c r="AM52" i="1" s="1"/>
  <c r="V52" i="1"/>
  <c r="AN52" i="1" s="1"/>
  <c r="W52" i="1"/>
  <c r="AO52" i="1" s="1"/>
  <c r="X52" i="1"/>
  <c r="AP52" i="1" s="1"/>
  <c r="Y52" i="1"/>
  <c r="AQ52" i="1" s="1"/>
  <c r="Z52" i="1"/>
  <c r="AR52" i="1" s="1"/>
  <c r="AA52" i="1"/>
  <c r="AS52" i="1" s="1"/>
  <c r="AB52" i="1"/>
  <c r="AT52" i="1" s="1"/>
  <c r="AC52" i="1"/>
  <c r="AU52" i="1" s="1"/>
  <c r="AD52" i="1"/>
  <c r="AV52" i="1" s="1"/>
  <c r="S53" i="1"/>
  <c r="AK53" i="1" s="1"/>
  <c r="T53" i="1"/>
  <c r="AL53" i="1" s="1"/>
  <c r="U53" i="1"/>
  <c r="AM53" i="1" s="1"/>
  <c r="V53" i="1"/>
  <c r="AN53" i="1" s="1"/>
  <c r="W53" i="1"/>
  <c r="AO53" i="1" s="1"/>
  <c r="X53" i="1"/>
  <c r="AP53" i="1" s="1"/>
  <c r="Y53" i="1"/>
  <c r="AQ53" i="1" s="1"/>
  <c r="Z53" i="1"/>
  <c r="AR53" i="1" s="1"/>
  <c r="AA53" i="1"/>
  <c r="AS53" i="1" s="1"/>
  <c r="AB53" i="1"/>
  <c r="AT53" i="1" s="1"/>
  <c r="AC53" i="1"/>
  <c r="AU53" i="1" s="1"/>
  <c r="AD53" i="1"/>
  <c r="AV53" i="1" s="1"/>
  <c r="S54" i="1"/>
  <c r="AK54" i="1" s="1"/>
  <c r="T54" i="1"/>
  <c r="AL54" i="1" s="1"/>
  <c r="U54" i="1"/>
  <c r="AM54" i="1" s="1"/>
  <c r="V54" i="1"/>
  <c r="AN54" i="1" s="1"/>
  <c r="W54" i="1"/>
  <c r="AO54" i="1" s="1"/>
  <c r="X54" i="1"/>
  <c r="AP54" i="1" s="1"/>
  <c r="Y54" i="1"/>
  <c r="AQ54" i="1" s="1"/>
  <c r="Z54" i="1"/>
  <c r="AR54" i="1" s="1"/>
  <c r="AA54" i="1"/>
  <c r="AS54" i="1" s="1"/>
  <c r="AB54" i="1"/>
  <c r="AT54" i="1" s="1"/>
  <c r="AC54" i="1"/>
  <c r="AU54" i="1" s="1"/>
  <c r="AD54" i="1"/>
  <c r="AV54" i="1" s="1"/>
  <c r="S55" i="1"/>
  <c r="AK55" i="1" s="1"/>
  <c r="T55" i="1"/>
  <c r="AL55" i="1" s="1"/>
  <c r="U55" i="1"/>
  <c r="AM55" i="1" s="1"/>
  <c r="V55" i="1"/>
  <c r="AN55" i="1" s="1"/>
  <c r="W55" i="1"/>
  <c r="AO55" i="1" s="1"/>
  <c r="X55" i="1"/>
  <c r="AP55" i="1" s="1"/>
  <c r="Y55" i="1"/>
  <c r="AQ55" i="1" s="1"/>
  <c r="Z55" i="1"/>
  <c r="AR55" i="1" s="1"/>
  <c r="AA55" i="1"/>
  <c r="AS55" i="1" s="1"/>
  <c r="AB55" i="1"/>
  <c r="AT55" i="1" s="1"/>
  <c r="AC55" i="1"/>
  <c r="AU55" i="1" s="1"/>
  <c r="AD55" i="1"/>
  <c r="AV55" i="1" s="1"/>
  <c r="S56" i="1"/>
  <c r="AK56" i="1" s="1"/>
  <c r="T56" i="1"/>
  <c r="AL56" i="1" s="1"/>
  <c r="U56" i="1"/>
  <c r="AM56" i="1" s="1"/>
  <c r="V56" i="1"/>
  <c r="AN56" i="1" s="1"/>
  <c r="W56" i="1"/>
  <c r="AO56" i="1" s="1"/>
  <c r="X56" i="1"/>
  <c r="AP56" i="1" s="1"/>
  <c r="Y56" i="1"/>
  <c r="AQ56" i="1" s="1"/>
  <c r="Z56" i="1"/>
  <c r="AR56" i="1" s="1"/>
  <c r="AA56" i="1"/>
  <c r="AS56" i="1" s="1"/>
  <c r="AB56" i="1"/>
  <c r="AT56" i="1" s="1"/>
  <c r="AC56" i="1"/>
  <c r="AU56" i="1" s="1"/>
  <c r="AD56" i="1"/>
  <c r="AV56" i="1" s="1"/>
  <c r="S57" i="1"/>
  <c r="AK57" i="1" s="1"/>
  <c r="T57" i="1"/>
  <c r="AL57" i="1" s="1"/>
  <c r="U57" i="1"/>
  <c r="AM57" i="1" s="1"/>
  <c r="V57" i="1"/>
  <c r="AN57" i="1" s="1"/>
  <c r="W57" i="1"/>
  <c r="AO57" i="1" s="1"/>
  <c r="X57" i="1"/>
  <c r="AP57" i="1" s="1"/>
  <c r="Y57" i="1"/>
  <c r="AQ57" i="1" s="1"/>
  <c r="Z57" i="1"/>
  <c r="AR57" i="1" s="1"/>
  <c r="AA57" i="1"/>
  <c r="AS57" i="1" s="1"/>
  <c r="AB57" i="1"/>
  <c r="AT57" i="1" s="1"/>
  <c r="AC57" i="1"/>
  <c r="AU57" i="1" s="1"/>
  <c r="AD57" i="1"/>
  <c r="AV57" i="1" s="1"/>
  <c r="S58" i="1"/>
  <c r="AK58" i="1" s="1"/>
  <c r="T58" i="1"/>
  <c r="AL58" i="1" s="1"/>
  <c r="U58" i="1"/>
  <c r="AM58" i="1" s="1"/>
  <c r="V58" i="1"/>
  <c r="AN58" i="1" s="1"/>
  <c r="W58" i="1"/>
  <c r="AO58" i="1" s="1"/>
  <c r="X58" i="1"/>
  <c r="AP58" i="1" s="1"/>
  <c r="Y58" i="1"/>
  <c r="AQ58" i="1" s="1"/>
  <c r="Z58" i="1"/>
  <c r="AR58" i="1" s="1"/>
  <c r="AA58" i="1"/>
  <c r="AS58" i="1" s="1"/>
  <c r="AB58" i="1"/>
  <c r="AT58" i="1" s="1"/>
  <c r="AC58" i="1"/>
  <c r="AU58" i="1" s="1"/>
  <c r="AD58" i="1"/>
  <c r="AV58" i="1" s="1"/>
  <c r="S59" i="1"/>
  <c r="AK59" i="1" s="1"/>
  <c r="T59" i="1"/>
  <c r="AL59" i="1" s="1"/>
  <c r="U59" i="1"/>
  <c r="AM59" i="1" s="1"/>
  <c r="V59" i="1"/>
  <c r="AN59" i="1" s="1"/>
  <c r="W59" i="1"/>
  <c r="AO59" i="1" s="1"/>
  <c r="X59" i="1"/>
  <c r="AP59" i="1" s="1"/>
  <c r="Y59" i="1"/>
  <c r="AQ59" i="1" s="1"/>
  <c r="Z59" i="1"/>
  <c r="AR59" i="1" s="1"/>
  <c r="AA59" i="1"/>
  <c r="AS59" i="1" s="1"/>
  <c r="AB59" i="1"/>
  <c r="AT59" i="1" s="1"/>
  <c r="AC59" i="1"/>
  <c r="AU59" i="1" s="1"/>
  <c r="AD59" i="1"/>
  <c r="AV59" i="1" s="1"/>
  <c r="S61" i="1"/>
  <c r="AK61" i="1" s="1"/>
  <c r="T61" i="1"/>
  <c r="AL61" i="1" s="1"/>
  <c r="U61" i="1"/>
  <c r="AM61" i="1" s="1"/>
  <c r="V61" i="1"/>
  <c r="AN61" i="1" s="1"/>
  <c r="W61" i="1"/>
  <c r="AO61" i="1" s="1"/>
  <c r="X61" i="1"/>
  <c r="AP61" i="1" s="1"/>
  <c r="Y61" i="1"/>
  <c r="AQ61" i="1" s="1"/>
  <c r="Z61" i="1"/>
  <c r="AR61" i="1" s="1"/>
  <c r="AA61" i="1"/>
  <c r="AS61" i="1" s="1"/>
  <c r="AB61" i="1"/>
  <c r="AT61" i="1" s="1"/>
  <c r="AC61" i="1"/>
  <c r="AU61" i="1" s="1"/>
  <c r="AD61" i="1"/>
  <c r="AV61" i="1" s="1"/>
  <c r="S62" i="1"/>
  <c r="AK62" i="1" s="1"/>
  <c r="T62" i="1"/>
  <c r="AL62" i="1" s="1"/>
  <c r="U62" i="1"/>
  <c r="AM62" i="1" s="1"/>
  <c r="V62" i="1"/>
  <c r="AN62" i="1" s="1"/>
  <c r="W62" i="1"/>
  <c r="AO62" i="1" s="1"/>
  <c r="X62" i="1"/>
  <c r="AP62" i="1" s="1"/>
  <c r="Y62" i="1"/>
  <c r="AQ62" i="1" s="1"/>
  <c r="Z62" i="1"/>
  <c r="AR62" i="1" s="1"/>
  <c r="AA62" i="1"/>
  <c r="AS62" i="1" s="1"/>
  <c r="AB62" i="1"/>
  <c r="AT62" i="1" s="1"/>
  <c r="AC62" i="1"/>
  <c r="AU62" i="1" s="1"/>
  <c r="AD62" i="1"/>
  <c r="AV62" i="1" s="1"/>
  <c r="S63" i="1"/>
  <c r="AK63" i="1" s="1"/>
  <c r="T63" i="1"/>
  <c r="AL63" i="1" s="1"/>
  <c r="U63" i="1"/>
  <c r="AM63" i="1" s="1"/>
  <c r="V63" i="1"/>
  <c r="AN63" i="1" s="1"/>
  <c r="W63" i="1"/>
  <c r="AO63" i="1" s="1"/>
  <c r="X63" i="1"/>
  <c r="AP63" i="1" s="1"/>
  <c r="Y63" i="1"/>
  <c r="AQ63" i="1" s="1"/>
  <c r="Z63" i="1"/>
  <c r="AR63" i="1" s="1"/>
  <c r="AA63" i="1"/>
  <c r="AS63" i="1" s="1"/>
  <c r="AB63" i="1"/>
  <c r="AT63" i="1" s="1"/>
  <c r="AC63" i="1"/>
  <c r="AU63" i="1" s="1"/>
  <c r="AD63" i="1"/>
  <c r="AV63" i="1" s="1"/>
  <c r="S64" i="1"/>
  <c r="AK64" i="1" s="1"/>
  <c r="T64" i="1"/>
  <c r="AL64" i="1" s="1"/>
  <c r="U64" i="1"/>
  <c r="AM64" i="1" s="1"/>
  <c r="V64" i="1"/>
  <c r="AN64" i="1" s="1"/>
  <c r="W64" i="1"/>
  <c r="AO64" i="1" s="1"/>
  <c r="X64" i="1"/>
  <c r="AP64" i="1" s="1"/>
  <c r="Y64" i="1"/>
  <c r="AQ64" i="1" s="1"/>
  <c r="Z64" i="1"/>
  <c r="AR64" i="1" s="1"/>
  <c r="AA64" i="1"/>
  <c r="AS64" i="1" s="1"/>
  <c r="AB64" i="1"/>
  <c r="AT64" i="1" s="1"/>
  <c r="AC64" i="1"/>
  <c r="AU64" i="1" s="1"/>
  <c r="AD64" i="1"/>
  <c r="AV64" i="1" s="1"/>
  <c r="S4" i="1"/>
  <c r="AK4" i="1" s="1"/>
  <c r="T4" i="1"/>
  <c r="AL4" i="1" s="1"/>
  <c r="U4" i="1"/>
  <c r="AM4" i="1" s="1"/>
  <c r="V4" i="1"/>
  <c r="AN4" i="1" s="1"/>
  <c r="W4" i="1"/>
  <c r="AO4" i="1" s="1"/>
  <c r="X4" i="1"/>
  <c r="AP4" i="1" s="1"/>
  <c r="Y4" i="1"/>
  <c r="AQ4" i="1" s="1"/>
  <c r="Z4" i="1"/>
  <c r="AR4" i="1" s="1"/>
  <c r="AA4" i="1"/>
  <c r="AS4" i="1" s="1"/>
  <c r="AB4" i="1"/>
  <c r="AT4" i="1" s="1"/>
  <c r="AC4" i="1"/>
  <c r="AU4" i="1" s="1"/>
  <c r="AD4" i="1"/>
  <c r="AV4" i="1" s="1"/>
  <c r="S5" i="1"/>
  <c r="AK5" i="1" s="1"/>
  <c r="T5" i="1"/>
  <c r="AL5" i="1" s="1"/>
  <c r="U5" i="1"/>
  <c r="AM5" i="1" s="1"/>
  <c r="V5" i="1"/>
  <c r="AN5" i="1" s="1"/>
  <c r="W5" i="1"/>
  <c r="AO5" i="1" s="1"/>
  <c r="X5" i="1"/>
  <c r="AP5" i="1" s="1"/>
  <c r="Y5" i="1"/>
  <c r="AQ5" i="1" s="1"/>
  <c r="Z5" i="1"/>
  <c r="AR5" i="1" s="1"/>
  <c r="AA5" i="1"/>
  <c r="AS5" i="1" s="1"/>
  <c r="AB5" i="1"/>
  <c r="AT5" i="1" s="1"/>
  <c r="AC5" i="1"/>
  <c r="AU5" i="1" s="1"/>
  <c r="AD5" i="1"/>
  <c r="AV5" i="1" s="1"/>
  <c r="AD3" i="1"/>
  <c r="AV3" i="1" s="1"/>
  <c r="AC3" i="1"/>
  <c r="AU3" i="1" s="1"/>
  <c r="AB3" i="1"/>
  <c r="AT3" i="1" s="1"/>
  <c r="AA3" i="1"/>
  <c r="AS3" i="1" s="1"/>
  <c r="Z3" i="1"/>
  <c r="AR3" i="1" s="1"/>
  <c r="Y3" i="1"/>
  <c r="AQ3" i="1" s="1"/>
  <c r="X3" i="1"/>
  <c r="AP3" i="1" s="1"/>
  <c r="W3" i="1"/>
  <c r="AO3" i="1" s="1"/>
  <c r="V3" i="1"/>
  <c r="AN3" i="1" s="1"/>
  <c r="U3" i="1"/>
  <c r="AM3" i="1" s="1"/>
  <c r="T3" i="1"/>
  <c r="AL3" i="1" s="1"/>
  <c r="S3" i="1"/>
  <c r="AL8" i="3" l="1"/>
  <c r="AL9" i="3" s="1"/>
  <c r="AL10" i="3" s="1"/>
  <c r="AL11" i="3" s="1"/>
  <c r="AL12" i="3" s="1"/>
  <c r="AZ14" i="1"/>
  <c r="AH14" i="1"/>
  <c r="AH9" i="1"/>
  <c r="AK3" i="1"/>
  <c r="AZ9" i="1" s="1"/>
  <c r="AZ10" i="1" s="1"/>
  <c r="AZ11" i="1" s="1"/>
  <c r="AZ12" i="1" s="1"/>
  <c r="AZ13" i="1" s="1"/>
  <c r="BA13" i="3"/>
  <c r="AJ64" i="1"/>
  <c r="AJ63" i="1"/>
  <c r="AJ59" i="1"/>
  <c r="AJ58" i="1"/>
  <c r="AJ57" i="1"/>
  <c r="AJ55" i="1"/>
  <c r="AJ54" i="1"/>
  <c r="AJ53" i="1"/>
  <c r="AJ51" i="1"/>
  <c r="AJ50" i="1"/>
  <c r="AJ49" i="1"/>
  <c r="AJ47" i="1"/>
  <c r="AJ46" i="1"/>
  <c r="AJ45" i="1"/>
  <c r="AJ44" i="1"/>
  <c r="AJ22" i="1"/>
  <c r="AJ21" i="1"/>
  <c r="AJ20" i="1"/>
  <c r="AJ17" i="1"/>
  <c r="AJ12" i="1"/>
  <c r="AJ13" i="1"/>
  <c r="AJ14" i="1"/>
  <c r="AJ5" i="1"/>
  <c r="AJ4" i="1"/>
  <c r="BA8" i="3"/>
  <c r="BA9" i="3" s="1"/>
  <c r="BA10" i="3" s="1"/>
  <c r="BA11" i="3" s="1"/>
  <c r="BA12" i="3" s="1"/>
  <c r="AL13" i="3"/>
  <c r="AV9" i="2"/>
  <c r="AG14" i="2"/>
  <c r="AV14" i="2"/>
  <c r="AG9" i="2"/>
  <c r="AH10" i="1" l="1"/>
  <c r="AH11" i="1" s="1"/>
  <c r="AH12" i="1" s="1"/>
  <c r="AH13" i="1" s="1"/>
  <c r="AG10" i="2"/>
  <c r="AG11" i="2" s="1"/>
  <c r="AG12" i="2" s="1"/>
  <c r="AG13" i="2" s="1"/>
  <c r="AV10" i="2"/>
  <c r="AV11" i="2" s="1"/>
  <c r="AV12" i="2" s="1"/>
  <c r="AV13" i="2" s="1"/>
</calcChain>
</file>

<file path=xl/sharedStrings.xml><?xml version="1.0" encoding="utf-8"?>
<sst xmlns="http://schemas.openxmlformats.org/spreadsheetml/2006/main" count="370" uniqueCount="109">
  <si>
    <t>data</t>
  </si>
  <si>
    <t>rand</t>
  </si>
  <si>
    <t>Doench 2014</t>
  </si>
  <si>
    <t>Scorer2.0</t>
  </si>
  <si>
    <t>Hart2017</t>
  </si>
  <si>
    <t>Doench 2016,noAA</t>
  </si>
  <si>
    <t>Doench 2016,+AA</t>
  </si>
  <si>
    <t>inDelphi_fr</t>
  </si>
  <si>
    <t>tracrv2_rev</t>
  </si>
  <si>
    <t>combo_sgRNA</t>
  </si>
  <si>
    <t>Bioscore_rev</t>
  </si>
  <si>
    <t>VBC_score_rev</t>
  </si>
  <si>
    <t>CRISPRater</t>
  </si>
  <si>
    <t>CRISPRO</t>
  </si>
  <si>
    <t>deepCRISPR_nt</t>
  </si>
  <si>
    <t>eepCRISPR_K562</t>
  </si>
  <si>
    <t>Geckov2_HT29</t>
  </si>
  <si>
    <t>Geckov2_NCIH2009</t>
  </si>
  <si>
    <t>Geckov2_K562</t>
  </si>
  <si>
    <t>Geckov2 PC3</t>
  </si>
  <si>
    <t>GeckoV2 K562 - Exp49</t>
  </si>
  <si>
    <t>Avana Karpas</t>
  </si>
  <si>
    <t>Avana HCC1143</t>
  </si>
  <si>
    <t>Avana MIAPACA2</t>
  </si>
  <si>
    <t>Avana HCC1806</t>
  </si>
  <si>
    <t>Avana JIMT1</t>
  </si>
  <si>
    <t>Avana SKNAS</t>
  </si>
  <si>
    <t>Avana OVCAR8</t>
  </si>
  <si>
    <t>Avana 639V</t>
  </si>
  <si>
    <t>Avana HMC18</t>
  </si>
  <si>
    <t>Avana JMSU1</t>
  </si>
  <si>
    <t>SangerDepmap_OVR8</t>
  </si>
  <si>
    <t>SangerDepmap_RKO-P1D22</t>
  </si>
  <si>
    <t>SangerDepmap_AML2-D21</t>
  </si>
  <si>
    <t>SangerDepmap_ARH77</t>
  </si>
  <si>
    <t>SangerDepmap_H23</t>
  </si>
  <si>
    <t>SangerDepmap_HCT116-P1D22</t>
  </si>
  <si>
    <t>SangerDepmap_AML2</t>
  </si>
  <si>
    <t>SangerDepmap_SU10</t>
  </si>
  <si>
    <t>SangerDepmap_SU8</t>
  </si>
  <si>
    <t>SangerDepmap_CAL27</t>
  </si>
  <si>
    <t>Brunello A375</t>
  </si>
  <si>
    <t>D14</t>
  </si>
  <si>
    <t>Hart17sc</t>
  </si>
  <si>
    <t>D16woAA</t>
  </si>
  <si>
    <t>inDelphi</t>
  </si>
  <si>
    <t>deepCRISPR_K562</t>
  </si>
  <si>
    <t>training</t>
  </si>
  <si>
    <t>independent Data tracr_v1</t>
  </si>
  <si>
    <t>Human</t>
  </si>
  <si>
    <t>% of perfect</t>
  </si>
  <si>
    <t>dAUC best vs worst</t>
  </si>
  <si>
    <t>Independent Dara tracr_v2</t>
  </si>
  <si>
    <t>Mouse</t>
  </si>
  <si>
    <t>tracr_v2</t>
  </si>
  <si>
    <t>comb_sgRNA</t>
  </si>
  <si>
    <t>Bioscore</t>
  </si>
  <si>
    <t>VBC_score</t>
  </si>
  <si>
    <t>Pearson R (linear depletion 100%-0% vs score)</t>
  </si>
  <si>
    <t>Pearson R (lineear depeltion)</t>
  </si>
  <si>
    <t>0%-100% versus Score</t>
  </si>
  <si>
    <t>ddAUC essenital recall</t>
  </si>
  <si>
    <t>perfect</t>
  </si>
  <si>
    <t>D16wAA</t>
  </si>
  <si>
    <t>n.a.</t>
  </si>
  <si>
    <t>na</t>
  </si>
  <si>
    <t>dAUC best vs worst (evaluateshow well a screen separates best and worst scored sgRNAs of depleting genes independent of reference gene lists)</t>
  </si>
  <si>
    <t>random</t>
  </si>
  <si>
    <t>Hart 2017</t>
  </si>
  <si>
    <t>Doench 2016</t>
  </si>
  <si>
    <t>Munoz 2016 NCIH1299</t>
  </si>
  <si>
    <t>Munoz 2016 RKO</t>
  </si>
  <si>
    <t>Munoz 2016 DLD</t>
  </si>
  <si>
    <t>Hart 2017 TKOv3</t>
  </si>
  <si>
    <t>Hart 2015 RPE1</t>
  </si>
  <si>
    <t>Hart 2015 DLD1</t>
  </si>
  <si>
    <t>Hart 2015 HTC116</t>
  </si>
  <si>
    <t>Wang 2014_KBM7</t>
  </si>
  <si>
    <t>Wang 2014_HL60</t>
  </si>
  <si>
    <t>Wang 2015_Raji</t>
  </si>
  <si>
    <t>Wang 2015_KBM7</t>
  </si>
  <si>
    <t>Wang 2015_K562</t>
  </si>
  <si>
    <t>Wang 2017_MOLM13</t>
  </si>
  <si>
    <t>Wang 2017_PL21</t>
  </si>
  <si>
    <t>Tzelepis 2016 HL60 Exp3</t>
  </si>
  <si>
    <t>Tzelepis 2016 HT1080 Exp4</t>
  </si>
  <si>
    <t>Tzelepis 2016 MV411 Exp2</t>
  </si>
  <si>
    <t>Tzelepis 2016 MOLM13 Exp12</t>
  </si>
  <si>
    <t>Tzelepis 2016 HT29</t>
  </si>
  <si>
    <t>Tzelepis 2016 OCIAML2</t>
  </si>
  <si>
    <t>Tzelepis 2016 OCIAML3</t>
  </si>
  <si>
    <t>Munoz 2016 DLD1</t>
  </si>
  <si>
    <t>Munoz 2016 HT1080</t>
  </si>
  <si>
    <t>Munoz 2016 MKN45</t>
  </si>
  <si>
    <t>Munoz 2016 SF268</t>
  </si>
  <si>
    <t>sgVBC_Hm KBM7</t>
  </si>
  <si>
    <t>sgVBC_Hm RKO</t>
  </si>
  <si>
    <t>sgVBC_Hm MIApaca2</t>
  </si>
  <si>
    <t>UMI mESC Data_2n</t>
  </si>
  <si>
    <t>UMI mESC Data_n</t>
  </si>
  <si>
    <t>sgVBC_Ms mESC Data_2n</t>
  </si>
  <si>
    <t>sgVBC_Hm mESC Data_n</t>
  </si>
  <si>
    <t>AUC (cumulative fraction discovery of essential genes, discovery of never-essential genes and difference, dAUC)</t>
  </si>
  <si>
    <t>AUC essent.</t>
  </si>
  <si>
    <t>AUC noness.</t>
  </si>
  <si>
    <t>d_AUC essent.-noness.</t>
  </si>
  <si>
    <t>ddAUC best vs worst</t>
  </si>
  <si>
    <t>Pearson R</t>
  </si>
  <si>
    <t>ddAUC essential gene recall (differrence in dAUC essential vs non essential genes) comparing sgRNA with good scores to sgRNAs with bad scores using different scorers) all relative to perfect separation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</si>
</sst>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"/>
    <numFmt numFmtId="166" formatCode="0.00000"/>
    <numFmt numFmtId="167" formatCode="0.0000"/>
    <numFmt numFmtId="168" formatCode="0.000"/>
    <numFmt numFmtId="169" formatCode="0.00000000"/>
  </numFmts>
  <fonts count="22">
    <font>
      <sz val="12"/>
      <color theme="1"/>
      <name val="ArialMT"/>
      <family val="2"/>
    </font>
    <font>
      <sz val="12"/>
      <color theme="1"/>
      <name val="Arial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MT"/>
      <family val="2"/>
    </font>
    <font>
      <b/>
      <sz val="13"/>
      <color theme="3"/>
      <name val="ArialMT"/>
      <family val="2"/>
    </font>
    <font>
      <b/>
      <sz val="11"/>
      <color theme="3"/>
      <name val="ArialMT"/>
      <family val="2"/>
    </font>
    <font>
      <sz val="12"/>
      <color rgb="FF006100"/>
      <name val="ArialMT"/>
      <family val="2"/>
    </font>
    <font>
      <sz val="12"/>
      <color rgb="FF9C0006"/>
      <name val="ArialMT"/>
      <family val="2"/>
    </font>
    <font>
      <sz val="12"/>
      <color rgb="FF9C5700"/>
      <name val="ArialMT"/>
      <family val="2"/>
    </font>
    <font>
      <sz val="12"/>
      <color rgb="FF3F3F76"/>
      <name val="ArialMT"/>
      <family val="2"/>
    </font>
    <font>
      <b/>
      <sz val="12"/>
      <color rgb="FF3F3F3F"/>
      <name val="ArialMT"/>
      <family val="2"/>
    </font>
    <font>
      <b/>
      <sz val="12"/>
      <color rgb="FFFA7D00"/>
      <name val="ArialMT"/>
      <family val="2"/>
    </font>
    <font>
      <sz val="12"/>
      <color rgb="FFFA7D00"/>
      <name val="ArialMT"/>
      <family val="2"/>
    </font>
    <font>
      <b/>
      <sz val="12"/>
      <color theme="0"/>
      <name val="ArialMT"/>
      <family val="2"/>
    </font>
    <font>
      <sz val="12"/>
      <color rgb="FFFF0000"/>
      <name val="ArialMT"/>
      <family val="2"/>
    </font>
    <font>
      <i/>
      <sz val="12"/>
      <color rgb="FF7F7F7F"/>
      <name val="ArialMT"/>
      <family val="2"/>
    </font>
    <font>
      <b/>
      <sz val="12"/>
      <color theme="1"/>
      <name val="ArialMT"/>
      <family val="2"/>
    </font>
    <font>
      <sz val="12"/>
      <color theme="0"/>
      <name val="ArialMT"/>
      <family val="2"/>
    </font>
    <font>
      <sz val="12"/>
      <color theme="1"/>
      <name val="Arial"/>
      <family val="2"/>
    </font>
    <font>
      <sz val="9"/>
      <color theme="1"/>
      <name val="ArialMT"/>
      <family val="2"/>
    </font>
    <font>
      <sz val="14"/>
      <color theme="1"/>
      <name val="ArialMT"/>
      <family val="2"/>
    </font>
    <font>
      <sz val="11"/>
      <color theme="1"/>
      <name val="ArialMT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11" fontId="0" fillId="0" borderId="0" xfId="0" applyNumberFormat="1"/>
    <xf numFmtId="0" fontId="18" fillId="0" borderId="0" xfId="0" applyFont="1"/>
    <xf numFmtId="0" fontId="0" fillId="0" borderId="0" xfId="0" applyAlignment="1">
      <alignment horizontal="center" textRotation="90"/>
    </xf>
    <xf numFmtId="0" fontId="0" fillId="0" borderId="0" xfId="0" applyAlignment="1">
      <alignment textRotation="90"/>
    </xf>
    <xf numFmtId="0" fontId="0" fillId="0" borderId="0" xfId="0" applyAlignment="1">
      <alignment horizontal="right" vertical="center"/>
    </xf>
    <xf numFmtId="164" fontId="19" fillId="0" borderId="0" xfId="0" applyNumberFormat="1" applyFont="1" applyAlignment="1">
      <alignment horizontal="center" vertical="center"/>
    </xf>
    <xf numFmtId="0" fontId="0" fillId="33" borderId="0" xfId="0" applyFill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165" fontId="20" fillId="0" borderId="0" xfId="0" applyNumberFormat="1" applyFont="1" applyFill="1" applyAlignment="1">
      <alignment vertical="center" textRotation="90"/>
    </xf>
    <xf numFmtId="165" fontId="20" fillId="0" borderId="0" xfId="0" applyNumberFormat="1" applyFont="1" applyFill="1" applyBorder="1" applyAlignment="1">
      <alignment vertical="center" textRotation="90" wrapText="1"/>
    </xf>
    <xf numFmtId="2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8" fontId="21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textRotation="90"/>
    </xf>
    <xf numFmtId="2" fontId="0" fillId="0" borderId="0" xfId="0" applyNumberFormat="1" applyFont="1"/>
    <xf numFmtId="2" fontId="0" fillId="33" borderId="0" xfId="0" applyNumberFormat="1" applyFont="1" applyFill="1"/>
    <xf numFmtId="2" fontId="0" fillId="0" borderId="0" xfId="0" applyNumberFormat="1" applyFont="1" applyFill="1" applyAlignment="1">
      <alignment vertical="center" textRotation="90"/>
    </xf>
    <xf numFmtId="2" fontId="0" fillId="0" borderId="0" xfId="0" applyNumberFormat="1" applyFont="1" applyFill="1" applyBorder="1" applyAlignment="1">
      <alignment vertical="center" textRotation="90" wrapText="1"/>
    </xf>
    <xf numFmtId="0" fontId="0" fillId="0" borderId="0" xfId="0" applyAlignment="1">
      <alignment wrapText="1"/>
    </xf>
    <xf numFmtId="0" fontId="18" fillId="0" borderId="0" xfId="0" applyFont="1" applyAlignment="1">
      <alignment horizontal="right"/>
    </xf>
    <xf numFmtId="0" fontId="0" fillId="0" borderId="0" xfId="0" applyAlignment="1"/>
    <xf numFmtId="9" fontId="0" fillId="0" borderId="0" xfId="0" applyNumberFormat="1"/>
    <xf numFmtId="165" fontId="20" fillId="33" borderId="0" xfId="0" applyNumberFormat="1" applyFont="1" applyFill="1" applyAlignment="1">
      <alignment horizontal="center" vertical="center" textRotation="90"/>
    </xf>
    <xf numFmtId="0" fontId="20" fillId="33" borderId="0" xfId="0" applyFont="1" applyFill="1" applyAlignment="1">
      <alignment vertical="center" textRotation="90"/>
    </xf>
    <xf numFmtId="165" fontId="20" fillId="0" borderId="0" xfId="0" applyNumberFormat="1" applyFont="1" applyAlignment="1">
      <alignment horizontal="center" vertical="center" textRotation="90"/>
    </xf>
    <xf numFmtId="165" fontId="20" fillId="35" borderId="0" xfId="0" applyNumberFormat="1" applyFont="1" applyFill="1" applyAlignment="1">
      <alignment horizontal="center" vertical="center" textRotation="90"/>
    </xf>
    <xf numFmtId="165" fontId="20" fillId="36" borderId="0" xfId="0" applyNumberFormat="1" applyFont="1" applyFill="1" applyBorder="1" applyAlignment="1">
      <alignment horizontal="center" vertical="center" textRotation="90" wrapText="1"/>
    </xf>
    <xf numFmtId="0" fontId="0" fillId="34" borderId="0" xfId="0" applyFill="1" applyAlignment="1">
      <alignment horizontal="center" vertical="center" textRotation="90"/>
    </xf>
    <xf numFmtId="2" fontId="0" fillId="33" borderId="0" xfId="0" applyNumberFormat="1" applyFont="1" applyFill="1" applyAlignment="1">
      <alignment horizontal="center" vertical="center" textRotation="90"/>
    </xf>
    <xf numFmtId="2" fontId="0" fillId="33" borderId="0" xfId="0" applyNumberFormat="1" applyFont="1" applyFill="1" applyAlignment="1">
      <alignment vertical="center" textRotation="90"/>
    </xf>
    <xf numFmtId="2" fontId="0" fillId="0" borderId="0" xfId="0" applyNumberFormat="1" applyFont="1" applyAlignment="1">
      <alignment horizontal="center" vertical="center" textRotation="90"/>
    </xf>
    <xf numFmtId="2" fontId="0" fillId="34" borderId="0" xfId="0" applyNumberFormat="1" applyFont="1" applyFill="1" applyAlignment="1">
      <alignment horizontal="center" vertical="center" textRotation="90"/>
    </xf>
    <xf numFmtId="2" fontId="0" fillId="35" borderId="0" xfId="0" applyNumberFormat="1" applyFont="1" applyFill="1" applyAlignment="1">
      <alignment horizontal="center" vertical="center" textRotation="90"/>
    </xf>
    <xf numFmtId="2" fontId="0" fillId="36" borderId="0" xfId="0" applyNumberFormat="1" applyFont="1" applyFill="1" applyBorder="1" applyAlignment="1">
      <alignment horizontal="center" vertical="center" textRotation="90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4"/>
  <sheetViews>
    <sheetView zoomScale="49" zoomScaleNormal="49" workbookViewId="0">
      <selection activeCell="A2" sqref="A2"/>
    </sheetView>
  </sheetViews>
  <sheetFormatPr baseColWidth="10" defaultRowHeight="16"/>
  <cols>
    <col min="1" max="1" width="26.140625" customWidth="1"/>
    <col min="2" max="17" width="9.5703125" customWidth="1"/>
    <col min="18" max="18" width="25.85546875" customWidth="1"/>
    <col min="19" max="31" width="5.28515625" customWidth="1"/>
    <col min="32" max="35" width="4.140625" customWidth="1"/>
    <col min="36" max="36" width="29" customWidth="1"/>
    <col min="37" max="48" width="5.5703125" customWidth="1"/>
    <col min="49" max="49" width="5" customWidth="1"/>
    <col min="50" max="51" width="3.28515625" customWidth="1"/>
    <col min="52" max="52" width="7.28515625" customWidth="1"/>
    <col min="53" max="53" width="12.42578125" customWidth="1"/>
  </cols>
  <sheetData>
    <row r="1" spans="1:53" ht="6" customHeight="1"/>
    <row r="2" spans="1:53" ht="126" customHeight="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7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s="10" t="s">
        <v>58</v>
      </c>
      <c r="S2" s="3" t="s">
        <v>1</v>
      </c>
      <c r="T2" s="3" t="s">
        <v>42</v>
      </c>
      <c r="U2" s="3" t="s">
        <v>3</v>
      </c>
      <c r="V2" s="3" t="s">
        <v>43</v>
      </c>
      <c r="W2" s="3" t="s">
        <v>44</v>
      </c>
      <c r="X2" s="3" t="s">
        <v>54</v>
      </c>
      <c r="Y2" s="3" t="s">
        <v>55</v>
      </c>
      <c r="Z2" s="3" t="s">
        <v>56</v>
      </c>
      <c r="AA2" s="3" t="s">
        <v>57</v>
      </c>
      <c r="AB2" s="3" t="s">
        <v>12</v>
      </c>
      <c r="AC2" s="3" t="s">
        <v>13</v>
      </c>
      <c r="AD2" s="3" t="s">
        <v>14</v>
      </c>
      <c r="AE2" s="3" t="s">
        <v>46</v>
      </c>
      <c r="AF2" s="4"/>
      <c r="AJ2" s="10" t="s">
        <v>58</v>
      </c>
      <c r="AK2" s="3" t="s">
        <v>67</v>
      </c>
      <c r="AL2" s="3" t="s">
        <v>2</v>
      </c>
      <c r="AM2" s="3" t="s">
        <v>3</v>
      </c>
      <c r="AN2" s="3" t="s">
        <v>68</v>
      </c>
      <c r="AO2" s="3" t="s">
        <v>69</v>
      </c>
      <c r="AP2" s="3" t="s">
        <v>54</v>
      </c>
      <c r="AQ2" s="3" t="s">
        <v>55</v>
      </c>
      <c r="AR2" s="3" t="s">
        <v>56</v>
      </c>
      <c r="AS2" s="3" t="s">
        <v>57</v>
      </c>
      <c r="AT2" s="3" t="s">
        <v>12</v>
      </c>
      <c r="AU2" s="3" t="s">
        <v>13</v>
      </c>
      <c r="AV2" s="3" t="s">
        <v>14</v>
      </c>
      <c r="AW2" s="3" t="s">
        <v>46</v>
      </c>
      <c r="AX2" s="4"/>
    </row>
    <row r="3" spans="1:53" ht="16" customHeight="1">
      <c r="A3" t="s">
        <v>70</v>
      </c>
      <c r="B3">
        <v>8.44409331288619E-4</v>
      </c>
      <c r="C3">
        <v>-9.6850987481058498E-2</v>
      </c>
      <c r="D3">
        <v>-2.40131644232595E-2</v>
      </c>
      <c r="E3">
        <v>-8.7241013329207903E-2</v>
      </c>
      <c r="F3">
        <v>-0.14391193775275199</v>
      </c>
      <c r="G3">
        <v>-0.118852978808243</v>
      </c>
      <c r="H3">
        <v>-7.1780446041131193E-2</v>
      </c>
      <c r="I3">
        <v>-0.14091087535573299</v>
      </c>
      <c r="J3">
        <v>-0.17603624746077101</v>
      </c>
      <c r="K3">
        <v>-7.1780446041131193E-2</v>
      </c>
      <c r="L3">
        <v>-0.33159320477359</v>
      </c>
      <c r="M3">
        <v>-0.32565057619361298</v>
      </c>
      <c r="N3">
        <v>-3.6682515902987198E-2</v>
      </c>
      <c r="O3">
        <v>-0.163246924313174</v>
      </c>
      <c r="P3">
        <v>-6.2895518267749598E-2</v>
      </c>
      <c r="Q3">
        <v>-5.12816059528165E-2</v>
      </c>
      <c r="R3" s="5" t="str">
        <f>A3</f>
        <v>Munoz 2016 NCIH1299</v>
      </c>
      <c r="S3" s="18">
        <f>B3</f>
        <v>8.44409331288619E-4</v>
      </c>
      <c r="T3" s="18">
        <f>C3</f>
        <v>-9.6850987481058498E-2</v>
      </c>
      <c r="U3" s="18">
        <f>D3</f>
        <v>-2.40131644232595E-2</v>
      </c>
      <c r="V3" s="18">
        <f>E3</f>
        <v>-8.7241013329207903E-2</v>
      </c>
      <c r="W3" s="18">
        <f>F3</f>
        <v>-0.14391193775275199</v>
      </c>
      <c r="X3" s="18">
        <f>I3</f>
        <v>-0.14091087535573299</v>
      </c>
      <c r="Y3" s="18">
        <f>J3</f>
        <v>-0.17603624746077101</v>
      </c>
      <c r="Z3" s="18">
        <f>L3</f>
        <v>-0.33159320477359</v>
      </c>
      <c r="AA3" s="18">
        <f>M3</f>
        <v>-0.32565057619361298</v>
      </c>
      <c r="AB3" s="18">
        <f>N3</f>
        <v>-3.6682515902987198E-2</v>
      </c>
      <c r="AC3" s="18">
        <f>O3</f>
        <v>-0.163246924313174</v>
      </c>
      <c r="AD3" s="18">
        <f>P3</f>
        <v>-6.2895518267749598E-2</v>
      </c>
      <c r="AE3" s="6"/>
      <c r="AF3" s="31" t="s">
        <v>47</v>
      </c>
      <c r="AG3" s="32" t="s">
        <v>0</v>
      </c>
      <c r="AJ3" s="5" t="str">
        <f>R3</f>
        <v>Munoz 2016 NCIH1299</v>
      </c>
      <c r="AK3" s="19">
        <f>S3*-1</f>
        <v>-8.44409331288619E-4</v>
      </c>
      <c r="AL3" s="19">
        <f t="shared" ref="AL3:AV3" si="0">T3*-1</f>
        <v>9.6850987481058498E-2</v>
      </c>
      <c r="AM3" s="19">
        <f t="shared" si="0"/>
        <v>2.40131644232595E-2</v>
      </c>
      <c r="AN3" s="19">
        <f t="shared" si="0"/>
        <v>8.7241013329207903E-2</v>
      </c>
      <c r="AO3" s="19">
        <f t="shared" si="0"/>
        <v>0.14391193775275199</v>
      </c>
      <c r="AP3" s="19">
        <f t="shared" si="0"/>
        <v>0.14091087535573299</v>
      </c>
      <c r="AQ3" s="19">
        <f t="shared" si="0"/>
        <v>0.17603624746077101</v>
      </c>
      <c r="AR3" s="19">
        <f t="shared" si="0"/>
        <v>0.33159320477359</v>
      </c>
      <c r="AS3" s="19">
        <f t="shared" si="0"/>
        <v>0.32565057619361298</v>
      </c>
      <c r="AT3" s="19">
        <f t="shared" si="0"/>
        <v>3.6682515902987198E-2</v>
      </c>
      <c r="AU3" s="19">
        <f t="shared" si="0"/>
        <v>0.163246924313174</v>
      </c>
      <c r="AV3" s="19">
        <f t="shared" si="0"/>
        <v>6.2895518267749598E-2</v>
      </c>
      <c r="AW3" s="19"/>
      <c r="AX3" s="31" t="s">
        <v>47</v>
      </c>
      <c r="AY3" s="32" t="s">
        <v>0</v>
      </c>
    </row>
    <row r="4" spans="1:53">
      <c r="A4" t="s">
        <v>71</v>
      </c>
      <c r="B4" s="1">
        <v>-8.6718408753883394E-5</v>
      </c>
      <c r="C4">
        <v>-7.2386872409652303E-2</v>
      </c>
      <c r="D4">
        <v>-7.4994987691256298E-3</v>
      </c>
      <c r="E4">
        <v>-6.5710286296231699E-2</v>
      </c>
      <c r="F4">
        <v>-0.109427991528077</v>
      </c>
      <c r="G4">
        <v>-8.5649116117443302E-2</v>
      </c>
      <c r="H4">
        <v>-7.3310737917183996E-2</v>
      </c>
      <c r="I4">
        <v>-0.132313574037316</v>
      </c>
      <c r="J4">
        <v>-0.15084837742931001</v>
      </c>
      <c r="K4">
        <v>-7.3310737917183996E-2</v>
      </c>
      <c r="L4">
        <v>-0.35408908440327602</v>
      </c>
      <c r="M4">
        <v>-0.32085652268283998</v>
      </c>
      <c r="N4">
        <v>-2.2584036791108202E-2</v>
      </c>
      <c r="O4">
        <v>-0.143260564233847</v>
      </c>
      <c r="P4">
        <v>-5.4383842211352403E-2</v>
      </c>
      <c r="Q4">
        <v>-3.5871038580481698E-2</v>
      </c>
      <c r="R4" s="5" t="str">
        <f>A4</f>
        <v>Munoz 2016 RKO</v>
      </c>
      <c r="S4" s="18">
        <f>B4</f>
        <v>-8.6718408753883394E-5</v>
      </c>
      <c r="T4" s="18">
        <f>C4</f>
        <v>-7.2386872409652303E-2</v>
      </c>
      <c r="U4" s="18">
        <f>D4</f>
        <v>-7.4994987691256298E-3</v>
      </c>
      <c r="V4" s="18">
        <f>E4</f>
        <v>-6.5710286296231699E-2</v>
      </c>
      <c r="W4" s="18">
        <f>F4</f>
        <v>-0.109427991528077</v>
      </c>
      <c r="X4" s="18">
        <f t="shared" ref="X4:X5" si="1">I4</f>
        <v>-0.132313574037316</v>
      </c>
      <c r="Y4" s="18">
        <f t="shared" ref="Y4:Y5" si="2">J4</f>
        <v>-0.15084837742931001</v>
      </c>
      <c r="Z4" s="18">
        <f t="shared" ref="Z4:Z5" si="3">L4</f>
        <v>-0.35408908440327602</v>
      </c>
      <c r="AA4" s="18">
        <f t="shared" ref="AA4:AA5" si="4">M4</f>
        <v>-0.32085652268283998</v>
      </c>
      <c r="AB4" s="18">
        <f t="shared" ref="AB4:AB5" si="5">N4</f>
        <v>-2.2584036791108202E-2</v>
      </c>
      <c r="AC4" s="18">
        <f t="shared" ref="AC4:AC5" si="6">O4</f>
        <v>-0.143260564233847</v>
      </c>
      <c r="AD4" s="18">
        <f t="shared" ref="AD4:AD5" si="7">P4</f>
        <v>-5.4383842211352403E-2</v>
      </c>
      <c r="AE4" s="6"/>
      <c r="AF4" s="31"/>
      <c r="AG4" s="32"/>
      <c r="AJ4" s="5" t="str">
        <f t="shared" ref="AJ4:AJ64" si="8">R4</f>
        <v>Munoz 2016 RKO</v>
      </c>
      <c r="AK4" s="19">
        <f t="shared" ref="AK4:AK64" si="9">S4*-1</f>
        <v>8.6718408753883394E-5</v>
      </c>
      <c r="AL4" s="19">
        <f t="shared" ref="AL4:AL64" si="10">T4*-1</f>
        <v>7.2386872409652303E-2</v>
      </c>
      <c r="AM4" s="19">
        <f t="shared" ref="AM4:AM64" si="11">U4*-1</f>
        <v>7.4994987691256298E-3</v>
      </c>
      <c r="AN4" s="19">
        <f t="shared" ref="AN4:AN64" si="12">V4*-1</f>
        <v>6.5710286296231699E-2</v>
      </c>
      <c r="AO4" s="19">
        <f t="shared" ref="AO4:AO64" si="13">W4*-1</f>
        <v>0.109427991528077</v>
      </c>
      <c r="AP4" s="19">
        <f t="shared" ref="AP4:AP64" si="14">X4*-1</f>
        <v>0.132313574037316</v>
      </c>
      <c r="AQ4" s="19">
        <f t="shared" ref="AQ4:AQ64" si="15">Y4*-1</f>
        <v>0.15084837742931001</v>
      </c>
      <c r="AR4" s="19">
        <f t="shared" ref="AR4:AR64" si="16">Z4*-1</f>
        <v>0.35408908440327602</v>
      </c>
      <c r="AS4" s="19">
        <f t="shared" ref="AS4:AS64" si="17">AA4*-1</f>
        <v>0.32085652268283998</v>
      </c>
      <c r="AT4" s="19">
        <f t="shared" ref="AT4:AT64" si="18">AB4*-1</f>
        <v>2.2584036791108202E-2</v>
      </c>
      <c r="AU4" s="19">
        <f t="shared" ref="AU4:AU64" si="19">AC4*-1</f>
        <v>0.143260564233847</v>
      </c>
      <c r="AV4" s="19">
        <f t="shared" ref="AV4:AW64" si="20">AD4*-1</f>
        <v>5.4383842211352403E-2</v>
      </c>
      <c r="AW4" s="19"/>
      <c r="AX4" s="31"/>
      <c r="AY4" s="32"/>
    </row>
    <row r="5" spans="1:53">
      <c r="A5" t="s">
        <v>72</v>
      </c>
      <c r="B5">
        <v>-1.9871278969845101E-3</v>
      </c>
      <c r="C5">
        <v>-9.9961257669041903E-2</v>
      </c>
      <c r="D5">
        <v>-3.8225875243796802E-2</v>
      </c>
      <c r="E5">
        <v>-0.102467120283895</v>
      </c>
      <c r="F5">
        <v>-0.15328386632021601</v>
      </c>
      <c r="G5">
        <v>-0.13021838633316701</v>
      </c>
      <c r="H5">
        <v>-6.7421846857129805E-2</v>
      </c>
      <c r="I5">
        <v>-0.15868254997764</v>
      </c>
      <c r="J5">
        <v>-0.19330384590470401</v>
      </c>
      <c r="K5">
        <v>-6.7421846857129805E-2</v>
      </c>
      <c r="L5">
        <v>-0.35670531977929298</v>
      </c>
      <c r="M5">
        <v>-0.351016119991993</v>
      </c>
      <c r="N5">
        <v>-3.5417121615198499E-2</v>
      </c>
      <c r="O5">
        <v>-0.17620277717562499</v>
      </c>
      <c r="P5">
        <v>-6.4710516259884707E-2</v>
      </c>
      <c r="Q5">
        <v>-5.8302399189204698E-2</v>
      </c>
      <c r="R5" s="5" t="str">
        <f>A5</f>
        <v>Munoz 2016 DLD</v>
      </c>
      <c r="S5" s="18">
        <f>B5</f>
        <v>-1.9871278969845101E-3</v>
      </c>
      <c r="T5" s="18">
        <f>C5</f>
        <v>-9.9961257669041903E-2</v>
      </c>
      <c r="U5" s="18">
        <f>D5</f>
        <v>-3.8225875243796802E-2</v>
      </c>
      <c r="V5" s="18">
        <f>E5</f>
        <v>-0.102467120283895</v>
      </c>
      <c r="W5" s="18">
        <f>F5</f>
        <v>-0.15328386632021601</v>
      </c>
      <c r="X5" s="18">
        <f t="shared" si="1"/>
        <v>-0.15868254997764</v>
      </c>
      <c r="Y5" s="18">
        <f t="shared" si="2"/>
        <v>-0.19330384590470401</v>
      </c>
      <c r="Z5" s="18">
        <f t="shared" si="3"/>
        <v>-0.35670531977929298</v>
      </c>
      <c r="AA5" s="18">
        <f t="shared" si="4"/>
        <v>-0.351016119991993</v>
      </c>
      <c r="AB5" s="18">
        <f t="shared" si="5"/>
        <v>-3.5417121615198499E-2</v>
      </c>
      <c r="AC5" s="18">
        <f t="shared" si="6"/>
        <v>-0.17620277717562499</v>
      </c>
      <c r="AD5" s="18">
        <f t="shared" si="7"/>
        <v>-6.4710516259884707E-2</v>
      </c>
      <c r="AE5" s="6"/>
      <c r="AF5" s="31"/>
      <c r="AG5" s="32"/>
      <c r="AJ5" s="5" t="str">
        <f t="shared" si="8"/>
        <v>Munoz 2016 DLD</v>
      </c>
      <c r="AK5" s="19">
        <f t="shared" si="9"/>
        <v>1.9871278969845101E-3</v>
      </c>
      <c r="AL5" s="19">
        <f t="shared" si="10"/>
        <v>9.9961257669041903E-2</v>
      </c>
      <c r="AM5" s="19">
        <f t="shared" si="11"/>
        <v>3.8225875243796802E-2</v>
      </c>
      <c r="AN5" s="19">
        <f t="shared" si="12"/>
        <v>0.102467120283895</v>
      </c>
      <c r="AO5" s="19">
        <f t="shared" si="13"/>
        <v>0.15328386632021601</v>
      </c>
      <c r="AP5" s="19">
        <f t="shared" si="14"/>
        <v>0.15868254997764</v>
      </c>
      <c r="AQ5" s="19">
        <f t="shared" si="15"/>
        <v>0.19330384590470401</v>
      </c>
      <c r="AR5" s="19">
        <f t="shared" si="16"/>
        <v>0.35670531977929298</v>
      </c>
      <c r="AS5" s="19">
        <f t="shared" si="17"/>
        <v>0.351016119991993</v>
      </c>
      <c r="AT5" s="19">
        <f t="shared" si="18"/>
        <v>3.5417121615198499E-2</v>
      </c>
      <c r="AU5" s="19">
        <f t="shared" si="19"/>
        <v>0.17620277717562499</v>
      </c>
      <c r="AV5" s="19">
        <f t="shared" si="20"/>
        <v>6.4710516259884707E-2</v>
      </c>
      <c r="AW5" s="19"/>
      <c r="AX5" s="31"/>
      <c r="AY5" s="32"/>
    </row>
    <row r="6" spans="1:53">
      <c r="R6" s="5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6"/>
      <c r="AF6" s="31"/>
      <c r="AG6" s="7"/>
      <c r="AJ6" s="5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31"/>
      <c r="AY6" s="7"/>
    </row>
    <row r="7" spans="1:53" ht="16" customHeight="1">
      <c r="A7" t="s">
        <v>16</v>
      </c>
      <c r="B7">
        <v>-6.8956415661344701E-3</v>
      </c>
      <c r="C7">
        <v>-0.24854808889295499</v>
      </c>
      <c r="D7">
        <v>-0.21318845104845799</v>
      </c>
      <c r="E7">
        <v>-0.27909825851396403</v>
      </c>
      <c r="F7">
        <v>-0.38192187504449199</v>
      </c>
      <c r="G7">
        <v>-0.37869482091254197</v>
      </c>
      <c r="H7">
        <v>-4.5067474208980801E-2</v>
      </c>
      <c r="I7">
        <v>-0.198281686795482</v>
      </c>
      <c r="J7">
        <v>-0.35183490999459299</v>
      </c>
      <c r="K7">
        <v>-4.5067474208980801E-2</v>
      </c>
      <c r="L7">
        <v>-0.17653727072983699</v>
      </c>
      <c r="M7">
        <v>-0.37514124322297299</v>
      </c>
      <c r="N7">
        <v>-0.10211246972391801</v>
      </c>
      <c r="O7">
        <v>-5.9132266275197E-2</v>
      </c>
      <c r="P7">
        <v>-0.13877738842659901</v>
      </c>
      <c r="Q7">
        <v>-0.128890569958061</v>
      </c>
      <c r="R7" s="5" t="str">
        <f>A7</f>
        <v>Geckov2_HT29</v>
      </c>
      <c r="S7" s="18">
        <f>B7</f>
        <v>-6.8956415661344701E-3</v>
      </c>
      <c r="T7" s="18">
        <f>C7</f>
        <v>-0.24854808889295499</v>
      </c>
      <c r="U7" s="18">
        <f>D7</f>
        <v>-0.21318845104845799</v>
      </c>
      <c r="V7" s="18">
        <f>E7</f>
        <v>-0.27909825851396403</v>
      </c>
      <c r="W7" s="18">
        <f>F7</f>
        <v>-0.38192187504449199</v>
      </c>
      <c r="X7" s="18">
        <f t="shared" ref="X7:X64" si="21">I7</f>
        <v>-0.198281686795482</v>
      </c>
      <c r="Y7" s="18">
        <f t="shared" ref="Y7:Y64" si="22">J7</f>
        <v>-0.35183490999459299</v>
      </c>
      <c r="Z7" s="18">
        <f t="shared" ref="Z7:Z64" si="23">L7</f>
        <v>-0.17653727072983699</v>
      </c>
      <c r="AA7" s="18">
        <f t="shared" ref="AA7:AA64" si="24">M7</f>
        <v>-0.37514124322297299</v>
      </c>
      <c r="AB7" s="18">
        <f t="shared" ref="AB7:AB64" si="25">N7</f>
        <v>-0.10211246972391801</v>
      </c>
      <c r="AC7" s="18">
        <f t="shared" ref="AC7:AC64" si="26">O7</f>
        <v>-5.9132266275197E-2</v>
      </c>
      <c r="AD7" s="18">
        <f t="shared" ref="AD7:AD64" si="27">P7</f>
        <v>-0.13877738842659901</v>
      </c>
      <c r="AE7" s="6"/>
      <c r="AF7" s="33" t="s">
        <v>48</v>
      </c>
      <c r="AG7" s="36" t="s">
        <v>49</v>
      </c>
      <c r="AH7" t="s">
        <v>50</v>
      </c>
      <c r="AJ7" s="5" t="str">
        <f t="shared" si="8"/>
        <v>Geckov2_HT29</v>
      </c>
      <c r="AK7" s="19">
        <f t="shared" si="9"/>
        <v>6.8956415661344701E-3</v>
      </c>
      <c r="AL7" s="19">
        <f t="shared" si="10"/>
        <v>0.24854808889295499</v>
      </c>
      <c r="AM7" s="19">
        <f t="shared" si="11"/>
        <v>0.21318845104845799</v>
      </c>
      <c r="AN7" s="19">
        <f t="shared" si="12"/>
        <v>0.27909825851396403</v>
      </c>
      <c r="AO7" s="19">
        <f t="shared" si="13"/>
        <v>0.38192187504449199</v>
      </c>
      <c r="AP7" s="19">
        <f t="shared" si="14"/>
        <v>0.198281686795482</v>
      </c>
      <c r="AQ7" s="19">
        <f t="shared" si="15"/>
        <v>0.35183490999459299</v>
      </c>
      <c r="AR7" s="19">
        <f t="shared" si="16"/>
        <v>0.17653727072983699</v>
      </c>
      <c r="AS7" s="19">
        <f t="shared" si="17"/>
        <v>0.37514124322297299</v>
      </c>
      <c r="AT7" s="19">
        <f t="shared" si="18"/>
        <v>0.10211246972391801</v>
      </c>
      <c r="AU7" s="19">
        <f t="shared" si="19"/>
        <v>5.9132266275197E-2</v>
      </c>
      <c r="AV7" s="19">
        <f t="shared" si="20"/>
        <v>0.13877738842659901</v>
      </c>
      <c r="AW7" s="19"/>
      <c r="AX7" s="33" t="s">
        <v>48</v>
      </c>
      <c r="AY7" s="36" t="s">
        <v>49</v>
      </c>
    </row>
    <row r="8" spans="1:53">
      <c r="A8" t="s">
        <v>17</v>
      </c>
      <c r="B8">
        <v>-4.9316363529082197E-3</v>
      </c>
      <c r="C8">
        <v>-0.22158354798843999</v>
      </c>
      <c r="D8">
        <v>-0.19721270611703501</v>
      </c>
      <c r="E8">
        <v>-0.250183856537115</v>
      </c>
      <c r="F8">
        <v>-0.33584145507881302</v>
      </c>
      <c r="G8">
        <v>-0.32935625895094001</v>
      </c>
      <c r="H8">
        <v>-4.1211855321980899E-2</v>
      </c>
      <c r="I8">
        <v>-0.16290307774644899</v>
      </c>
      <c r="J8">
        <v>-0.30379509014179701</v>
      </c>
      <c r="K8">
        <v>-4.1211855321980899E-2</v>
      </c>
      <c r="L8">
        <v>-0.16199790298434699</v>
      </c>
      <c r="M8">
        <v>-0.32921399325871098</v>
      </c>
      <c r="N8">
        <v>-8.3076111359675797E-2</v>
      </c>
      <c r="O8">
        <v>-5.042678696544E-2</v>
      </c>
      <c r="P8">
        <v>-0.114954979992583</v>
      </c>
      <c r="Q8">
        <v>-0.107476203009922</v>
      </c>
      <c r="R8" s="5" t="str">
        <f>A8</f>
        <v>Geckov2_NCIH2009</v>
      </c>
      <c r="S8" s="18">
        <f>B8</f>
        <v>-4.9316363529082197E-3</v>
      </c>
      <c r="T8" s="18">
        <f>C8</f>
        <v>-0.22158354798843999</v>
      </c>
      <c r="U8" s="18">
        <f>D8</f>
        <v>-0.19721270611703501</v>
      </c>
      <c r="V8" s="18">
        <f>E8</f>
        <v>-0.250183856537115</v>
      </c>
      <c r="W8" s="18">
        <f>F8</f>
        <v>-0.33584145507881302</v>
      </c>
      <c r="X8" s="18">
        <f t="shared" si="21"/>
        <v>-0.16290307774644899</v>
      </c>
      <c r="Y8" s="18">
        <f t="shared" si="22"/>
        <v>-0.30379509014179701</v>
      </c>
      <c r="Z8" s="18">
        <f t="shared" si="23"/>
        <v>-0.16199790298434699</v>
      </c>
      <c r="AA8" s="18">
        <f t="shared" si="24"/>
        <v>-0.32921399325871098</v>
      </c>
      <c r="AB8" s="18">
        <f t="shared" si="25"/>
        <v>-8.3076111359675797E-2</v>
      </c>
      <c r="AC8" s="18">
        <f t="shared" si="26"/>
        <v>-5.042678696544E-2</v>
      </c>
      <c r="AD8" s="18">
        <f t="shared" si="27"/>
        <v>-0.114954979992583</v>
      </c>
      <c r="AE8" s="6"/>
      <c r="AF8" s="33"/>
      <c r="AG8" s="36"/>
      <c r="AH8" t="s">
        <v>51</v>
      </c>
      <c r="AJ8" s="5" t="str">
        <f t="shared" si="8"/>
        <v>Geckov2_NCIH2009</v>
      </c>
      <c r="AK8" s="19">
        <f t="shared" si="9"/>
        <v>4.9316363529082197E-3</v>
      </c>
      <c r="AL8" s="19">
        <f t="shared" si="10"/>
        <v>0.22158354798843999</v>
      </c>
      <c r="AM8" s="19">
        <f t="shared" si="11"/>
        <v>0.19721270611703501</v>
      </c>
      <c r="AN8" s="19">
        <f t="shared" si="12"/>
        <v>0.250183856537115</v>
      </c>
      <c r="AO8" s="19">
        <f t="shared" si="13"/>
        <v>0.33584145507881302</v>
      </c>
      <c r="AP8" s="19">
        <f t="shared" si="14"/>
        <v>0.16290307774644899</v>
      </c>
      <c r="AQ8" s="19">
        <f t="shared" si="15"/>
        <v>0.30379509014179701</v>
      </c>
      <c r="AR8" s="19">
        <f t="shared" si="16"/>
        <v>0.16199790298434699</v>
      </c>
      <c r="AS8" s="19">
        <f t="shared" si="17"/>
        <v>0.32921399325871098</v>
      </c>
      <c r="AT8" s="19">
        <f t="shared" si="18"/>
        <v>8.3076111359675797E-2</v>
      </c>
      <c r="AU8" s="19">
        <f t="shared" si="19"/>
        <v>5.042678696544E-2</v>
      </c>
      <c r="AV8" s="19">
        <f t="shared" si="20"/>
        <v>0.114954979992583</v>
      </c>
      <c r="AW8" s="19"/>
      <c r="AX8" s="33"/>
      <c r="AY8" s="36"/>
      <c r="AZ8" t="s">
        <v>107</v>
      </c>
    </row>
    <row r="9" spans="1:53">
      <c r="A9" t="s">
        <v>18</v>
      </c>
      <c r="B9">
        <v>-8.5383782516263492E-3</v>
      </c>
      <c r="C9">
        <v>-0.22032364237309299</v>
      </c>
      <c r="D9">
        <v>-0.20985616701323001</v>
      </c>
      <c r="E9">
        <v>-0.26398700123894803</v>
      </c>
      <c r="F9">
        <v>-0.34363017007224</v>
      </c>
      <c r="G9">
        <v>-0.34196568611042999</v>
      </c>
      <c r="H9">
        <v>-2.36025937824383E-2</v>
      </c>
      <c r="I9">
        <v>-0.165691159265451</v>
      </c>
      <c r="J9">
        <v>-0.30666960353174</v>
      </c>
      <c r="K9">
        <v>-2.36025937824383E-2</v>
      </c>
      <c r="L9">
        <v>-0.131531896521976</v>
      </c>
      <c r="M9">
        <v>-0.30983636495869998</v>
      </c>
      <c r="N9">
        <v>-9.09490556576142E-2</v>
      </c>
      <c r="O9">
        <v>-3.4208480695552698E-2</v>
      </c>
      <c r="P9">
        <v>-0.118109189665058</v>
      </c>
      <c r="Q9">
        <v>-0.113081202184604</v>
      </c>
      <c r="R9" s="5" t="str">
        <f>A9</f>
        <v>Geckov2_K562</v>
      </c>
      <c r="S9" s="18">
        <f>B9</f>
        <v>-8.5383782516263492E-3</v>
      </c>
      <c r="T9" s="18">
        <f>C9</f>
        <v>-0.22032364237309299</v>
      </c>
      <c r="U9" s="18">
        <f>D9</f>
        <v>-0.20985616701323001</v>
      </c>
      <c r="V9" s="18">
        <f>E9</f>
        <v>-0.26398700123894803</v>
      </c>
      <c r="W9" s="18">
        <f>F9</f>
        <v>-0.34363017007224</v>
      </c>
      <c r="X9" s="18">
        <f t="shared" si="21"/>
        <v>-0.165691159265451</v>
      </c>
      <c r="Y9" s="18">
        <f t="shared" si="22"/>
        <v>-0.30666960353174</v>
      </c>
      <c r="Z9" s="18">
        <f t="shared" si="23"/>
        <v>-0.131531896521976</v>
      </c>
      <c r="AA9" s="18">
        <f t="shared" si="24"/>
        <v>-0.30983636495869998</v>
      </c>
      <c r="AB9" s="18">
        <f t="shared" si="25"/>
        <v>-9.09490556576142E-2</v>
      </c>
      <c r="AC9" s="18">
        <f t="shared" si="26"/>
        <v>-3.4208480695552698E-2</v>
      </c>
      <c r="AD9" s="18">
        <f t="shared" si="27"/>
        <v>-0.118109189665058</v>
      </c>
      <c r="AE9" s="6">
        <f t="shared" ref="AE9:AE20" si="28">Q9</f>
        <v>-0.113081202184604</v>
      </c>
      <c r="AF9" s="33"/>
      <c r="AG9" s="36"/>
      <c r="AH9" s="8">
        <f>MAX(S3:AE61)</f>
        <v>6.7008680571007395E-2</v>
      </c>
      <c r="AI9" s="8"/>
      <c r="AJ9" s="5" t="str">
        <f t="shared" si="8"/>
        <v>Geckov2_K562</v>
      </c>
      <c r="AK9" s="19">
        <f t="shared" si="9"/>
        <v>8.5383782516263492E-3</v>
      </c>
      <c r="AL9" s="19">
        <f t="shared" si="10"/>
        <v>0.22032364237309299</v>
      </c>
      <c r="AM9" s="19">
        <f t="shared" si="11"/>
        <v>0.20985616701323001</v>
      </c>
      <c r="AN9" s="19">
        <f t="shared" si="12"/>
        <v>0.26398700123894803</v>
      </c>
      <c r="AO9" s="19">
        <f t="shared" si="13"/>
        <v>0.34363017007224</v>
      </c>
      <c r="AP9" s="19">
        <f t="shared" si="14"/>
        <v>0.165691159265451</v>
      </c>
      <c r="AQ9" s="19">
        <f t="shared" si="15"/>
        <v>0.30666960353174</v>
      </c>
      <c r="AR9" s="19">
        <f t="shared" si="16"/>
        <v>0.131531896521976</v>
      </c>
      <c r="AS9" s="19">
        <f t="shared" si="17"/>
        <v>0.30983636495869998</v>
      </c>
      <c r="AT9" s="19">
        <f t="shared" si="18"/>
        <v>9.09490556576142E-2</v>
      </c>
      <c r="AU9" s="19">
        <f t="shared" si="19"/>
        <v>3.4208480695552698E-2</v>
      </c>
      <c r="AV9" s="19">
        <f t="shared" si="20"/>
        <v>0.118109189665058</v>
      </c>
      <c r="AW9" s="19">
        <f t="shared" si="20"/>
        <v>0.113081202184604</v>
      </c>
      <c r="AX9" s="33"/>
      <c r="AY9" s="36"/>
      <c r="AZ9" s="13">
        <f>MAX(AK3:AW61)</f>
        <v>0.38917454214020403</v>
      </c>
      <c r="BA9" s="13"/>
    </row>
    <row r="10" spans="1:53">
      <c r="A10" t="s">
        <v>19</v>
      </c>
      <c r="B10">
        <v>-9.4769377326930897E-3</v>
      </c>
      <c r="C10">
        <v>-0.153832734176164</v>
      </c>
      <c r="D10">
        <v>-0.14979755660890101</v>
      </c>
      <c r="E10">
        <v>-0.203847177059017</v>
      </c>
      <c r="F10">
        <v>-0.22467085099502199</v>
      </c>
      <c r="G10">
        <v>-0.224228309239489</v>
      </c>
      <c r="H10">
        <v>9.0928903251549006E-3</v>
      </c>
      <c r="I10">
        <v>-0.16242991487606401</v>
      </c>
      <c r="J10">
        <v>-0.23748280661521801</v>
      </c>
      <c r="K10">
        <v>9.0928903251549006E-3</v>
      </c>
      <c r="L10">
        <v>-5.8690330467731297E-2</v>
      </c>
      <c r="M10">
        <v>-0.20943852088126</v>
      </c>
      <c r="N10">
        <v>-2.8467721854984598E-2</v>
      </c>
      <c r="O10">
        <v>-2.1756276717086E-2</v>
      </c>
      <c r="P10">
        <v>-9.4743956411570907E-2</v>
      </c>
      <c r="Q10">
        <v>-8.3424712935064302E-2</v>
      </c>
      <c r="R10" s="5" t="str">
        <f>A10</f>
        <v>Geckov2 PC3</v>
      </c>
      <c r="S10" s="18">
        <f>B10</f>
        <v>-9.4769377326930897E-3</v>
      </c>
      <c r="T10" s="18">
        <f>C10</f>
        <v>-0.153832734176164</v>
      </c>
      <c r="U10" s="18">
        <f>D10</f>
        <v>-0.14979755660890101</v>
      </c>
      <c r="V10" s="18">
        <f>E10</f>
        <v>-0.203847177059017</v>
      </c>
      <c r="W10" s="18">
        <f>F10</f>
        <v>-0.22467085099502199</v>
      </c>
      <c r="X10" s="18">
        <f t="shared" si="21"/>
        <v>-0.16242991487606401</v>
      </c>
      <c r="Y10" s="18">
        <f t="shared" si="22"/>
        <v>-0.23748280661521801</v>
      </c>
      <c r="Z10" s="18">
        <f t="shared" si="23"/>
        <v>-5.8690330467731297E-2</v>
      </c>
      <c r="AA10" s="18">
        <f t="shared" si="24"/>
        <v>-0.20943852088126</v>
      </c>
      <c r="AB10" s="18">
        <f t="shared" si="25"/>
        <v>-2.8467721854984598E-2</v>
      </c>
      <c r="AC10" s="18">
        <f t="shared" si="26"/>
        <v>-2.1756276717086E-2</v>
      </c>
      <c r="AD10" s="18">
        <f t="shared" si="27"/>
        <v>-9.4743956411570907E-2</v>
      </c>
      <c r="AE10" s="6"/>
      <c r="AF10" s="33"/>
      <c r="AG10" s="36"/>
      <c r="AH10" s="8">
        <f>AH9-($AZ$9-$AZ$14)/6</f>
        <v>-9.0218565475278373E-3</v>
      </c>
      <c r="AI10" s="8"/>
      <c r="AJ10" s="5" t="str">
        <f t="shared" si="8"/>
        <v>Geckov2 PC3</v>
      </c>
      <c r="AK10" s="19">
        <f t="shared" si="9"/>
        <v>9.4769377326930897E-3</v>
      </c>
      <c r="AL10" s="19">
        <f t="shared" si="10"/>
        <v>0.153832734176164</v>
      </c>
      <c r="AM10" s="19">
        <f t="shared" si="11"/>
        <v>0.14979755660890101</v>
      </c>
      <c r="AN10" s="19">
        <f t="shared" si="12"/>
        <v>0.203847177059017</v>
      </c>
      <c r="AO10" s="19">
        <f t="shared" si="13"/>
        <v>0.22467085099502199</v>
      </c>
      <c r="AP10" s="19">
        <f t="shared" si="14"/>
        <v>0.16242991487606401</v>
      </c>
      <c r="AQ10" s="19">
        <f t="shared" si="15"/>
        <v>0.23748280661521801</v>
      </c>
      <c r="AR10" s="19">
        <f t="shared" si="16"/>
        <v>5.8690330467731297E-2</v>
      </c>
      <c r="AS10" s="19">
        <f t="shared" si="17"/>
        <v>0.20943852088126</v>
      </c>
      <c r="AT10" s="19">
        <f t="shared" si="18"/>
        <v>2.8467721854984598E-2</v>
      </c>
      <c r="AU10" s="19">
        <f t="shared" si="19"/>
        <v>2.1756276717086E-2</v>
      </c>
      <c r="AV10" s="19">
        <f t="shared" si="20"/>
        <v>9.4743956411570907E-2</v>
      </c>
      <c r="AW10" s="19"/>
      <c r="AX10" s="33"/>
      <c r="AY10" s="36"/>
      <c r="AZ10" s="13">
        <f>AZ9-($AZ$9-$AZ$14)/6</f>
        <v>0.31314400502166878</v>
      </c>
      <c r="BA10" s="13"/>
    </row>
    <row r="11" spans="1:53">
      <c r="A11" t="s">
        <v>20</v>
      </c>
      <c r="B11">
        <v>-3.8684290171961699E-3</v>
      </c>
      <c r="C11">
        <v>-0.21413747388857901</v>
      </c>
      <c r="D11">
        <v>-0.224613828370022</v>
      </c>
      <c r="E11">
        <v>-0.25616750709392999</v>
      </c>
      <c r="F11">
        <v>-0.31631939549657101</v>
      </c>
      <c r="G11">
        <v>-0.31778167497739601</v>
      </c>
      <c r="H11">
        <v>-2.13302650241264E-2</v>
      </c>
      <c r="I11">
        <v>-0.156235697249092</v>
      </c>
      <c r="J11">
        <v>-0.28530083035221998</v>
      </c>
      <c r="K11">
        <v>-2.13302650241264E-2</v>
      </c>
      <c r="L11">
        <v>-0.113846464346127</v>
      </c>
      <c r="M11">
        <v>-0.28214018679410002</v>
      </c>
      <c r="N11">
        <v>-9.5073313440200605E-2</v>
      </c>
      <c r="O11">
        <v>-3.1230892235058198E-2</v>
      </c>
      <c r="P11">
        <v>-0.11535829014163999</v>
      </c>
      <c r="Q11">
        <v>-0.10062257703873401</v>
      </c>
      <c r="R11" s="5" t="str">
        <f>A11</f>
        <v>GeckoV2 K562 - Exp49</v>
      </c>
      <c r="S11" s="18">
        <f>B11</f>
        <v>-3.8684290171961699E-3</v>
      </c>
      <c r="T11" s="18">
        <f>C11</f>
        <v>-0.21413747388857901</v>
      </c>
      <c r="U11" s="18">
        <f>D11</f>
        <v>-0.224613828370022</v>
      </c>
      <c r="V11" s="18">
        <f>E11</f>
        <v>-0.25616750709392999</v>
      </c>
      <c r="W11" s="18">
        <f>F11</f>
        <v>-0.31631939549657101</v>
      </c>
      <c r="X11" s="18">
        <f t="shared" si="21"/>
        <v>-0.156235697249092</v>
      </c>
      <c r="Y11" s="18">
        <f t="shared" si="22"/>
        <v>-0.28530083035221998</v>
      </c>
      <c r="Z11" s="18">
        <f t="shared" si="23"/>
        <v>-0.113846464346127</v>
      </c>
      <c r="AA11" s="18">
        <f t="shared" si="24"/>
        <v>-0.28214018679410002</v>
      </c>
      <c r="AB11" s="18">
        <f t="shared" si="25"/>
        <v>-9.5073313440200605E-2</v>
      </c>
      <c r="AC11" s="18">
        <f t="shared" si="26"/>
        <v>-3.1230892235058198E-2</v>
      </c>
      <c r="AD11" s="18">
        <f t="shared" si="27"/>
        <v>-0.11535829014163999</v>
      </c>
      <c r="AE11" s="6"/>
      <c r="AF11" s="33"/>
      <c r="AG11" s="36"/>
      <c r="AH11" s="8">
        <f t="shared" ref="AH11:AH13" si="29">AH10-($AZ$9-$AZ$14)/6</f>
        <v>-8.505239366606307E-2</v>
      </c>
      <c r="AI11" s="8"/>
      <c r="AJ11" s="5" t="str">
        <f t="shared" si="8"/>
        <v>GeckoV2 K562 - Exp49</v>
      </c>
      <c r="AK11" s="19">
        <f t="shared" si="9"/>
        <v>3.8684290171961699E-3</v>
      </c>
      <c r="AL11" s="19">
        <f t="shared" si="10"/>
        <v>0.21413747388857901</v>
      </c>
      <c r="AM11" s="19">
        <f t="shared" si="11"/>
        <v>0.224613828370022</v>
      </c>
      <c r="AN11" s="19">
        <f t="shared" si="12"/>
        <v>0.25616750709392999</v>
      </c>
      <c r="AO11" s="19">
        <f t="shared" si="13"/>
        <v>0.31631939549657101</v>
      </c>
      <c r="AP11" s="19">
        <f t="shared" si="14"/>
        <v>0.156235697249092</v>
      </c>
      <c r="AQ11" s="19">
        <f t="shared" si="15"/>
        <v>0.28530083035221998</v>
      </c>
      <c r="AR11" s="19">
        <f t="shared" si="16"/>
        <v>0.113846464346127</v>
      </c>
      <c r="AS11" s="19">
        <f t="shared" si="17"/>
        <v>0.28214018679410002</v>
      </c>
      <c r="AT11" s="19">
        <f t="shared" si="18"/>
        <v>9.5073313440200605E-2</v>
      </c>
      <c r="AU11" s="19">
        <f t="shared" si="19"/>
        <v>3.1230892235058198E-2</v>
      </c>
      <c r="AV11" s="19">
        <f t="shared" si="20"/>
        <v>0.11535829014163999</v>
      </c>
      <c r="AW11" s="19"/>
      <c r="AX11" s="33"/>
      <c r="AY11" s="36"/>
      <c r="AZ11" s="13">
        <f t="shared" ref="AZ11:AZ13" si="30">AZ10-($AZ$9-$AZ$14)/6</f>
        <v>0.23711346790313353</v>
      </c>
      <c r="BA11" s="13"/>
    </row>
    <row r="12" spans="1:53">
      <c r="A12" t="s">
        <v>76</v>
      </c>
      <c r="B12">
        <v>5.0555592719618396E-3</v>
      </c>
      <c r="C12">
        <v>-0.11645263102560099</v>
      </c>
      <c r="D12">
        <v>-0.11428005456714101</v>
      </c>
      <c r="E12">
        <v>-0.15730426816866899</v>
      </c>
      <c r="F12">
        <v>-0.13762661388491701</v>
      </c>
      <c r="G12">
        <v>-0.14270163781324799</v>
      </c>
      <c r="H12">
        <v>-2.7282252516234499E-2</v>
      </c>
      <c r="I12">
        <v>-0.13347240564520599</v>
      </c>
      <c r="J12">
        <v>-0.163758060298129</v>
      </c>
      <c r="K12">
        <v>-2.7282252516234499E-2</v>
      </c>
      <c r="L12">
        <v>-0.100969700417497</v>
      </c>
      <c r="M12">
        <v>-0.180232229682696</v>
      </c>
      <c r="N12">
        <v>-6.4714053556112094E-2</v>
      </c>
      <c r="O12">
        <v>-6.6539263946493496E-2</v>
      </c>
      <c r="P12">
        <v>-0.25715937930386101</v>
      </c>
      <c r="Q12">
        <v>-0.131215909292514</v>
      </c>
      <c r="R12" s="5" t="str">
        <f>A12</f>
        <v>Hart 2015 HTC116</v>
      </c>
      <c r="S12" s="18">
        <f>B12</f>
        <v>5.0555592719618396E-3</v>
      </c>
      <c r="T12" s="18">
        <f>C12</f>
        <v>-0.11645263102560099</v>
      </c>
      <c r="U12" s="18">
        <f>D12</f>
        <v>-0.11428005456714101</v>
      </c>
      <c r="V12" s="18">
        <f>E12</f>
        <v>-0.15730426816866899</v>
      </c>
      <c r="W12" s="18">
        <f>F12</f>
        <v>-0.13762661388491701</v>
      </c>
      <c r="X12" s="18">
        <f t="shared" si="21"/>
        <v>-0.13347240564520599</v>
      </c>
      <c r="Y12" s="18">
        <f t="shared" si="22"/>
        <v>-0.163758060298129</v>
      </c>
      <c r="Z12" s="18">
        <f t="shared" si="23"/>
        <v>-0.100969700417497</v>
      </c>
      <c r="AA12" s="18">
        <f t="shared" si="24"/>
        <v>-0.180232229682696</v>
      </c>
      <c r="AB12" s="18">
        <f t="shared" si="25"/>
        <v>-6.4714053556112094E-2</v>
      </c>
      <c r="AC12" s="18">
        <f t="shared" si="26"/>
        <v>-6.6539263946493496E-2</v>
      </c>
      <c r="AD12" s="18">
        <f t="shared" si="27"/>
        <v>-0.25715937930386101</v>
      </c>
      <c r="AE12" s="6"/>
      <c r="AF12" s="33"/>
      <c r="AG12" s="36"/>
      <c r="AH12" s="8">
        <f t="shared" si="29"/>
        <v>-0.16108293078459829</v>
      </c>
      <c r="AI12" s="8"/>
      <c r="AJ12" s="5" t="str">
        <f t="shared" si="8"/>
        <v>Hart 2015 HTC116</v>
      </c>
      <c r="AK12" s="19">
        <f t="shared" si="9"/>
        <v>-5.0555592719618396E-3</v>
      </c>
      <c r="AL12" s="19">
        <f t="shared" si="10"/>
        <v>0.11645263102560099</v>
      </c>
      <c r="AM12" s="19">
        <f t="shared" si="11"/>
        <v>0.11428005456714101</v>
      </c>
      <c r="AN12" s="19">
        <f t="shared" si="12"/>
        <v>0.15730426816866899</v>
      </c>
      <c r="AO12" s="19">
        <f t="shared" si="13"/>
        <v>0.13762661388491701</v>
      </c>
      <c r="AP12" s="19">
        <f t="shared" si="14"/>
        <v>0.13347240564520599</v>
      </c>
      <c r="AQ12" s="19">
        <f t="shared" si="15"/>
        <v>0.163758060298129</v>
      </c>
      <c r="AR12" s="19">
        <f t="shared" si="16"/>
        <v>0.100969700417497</v>
      </c>
      <c r="AS12" s="19">
        <f t="shared" si="17"/>
        <v>0.180232229682696</v>
      </c>
      <c r="AT12" s="19">
        <f t="shared" si="18"/>
        <v>6.4714053556112094E-2</v>
      </c>
      <c r="AU12" s="19">
        <f t="shared" si="19"/>
        <v>6.6539263946493496E-2</v>
      </c>
      <c r="AV12" s="19">
        <f t="shared" si="20"/>
        <v>0.25715937930386101</v>
      </c>
      <c r="AW12" s="19"/>
      <c r="AX12" s="33"/>
      <c r="AY12" s="36"/>
      <c r="AZ12" s="13">
        <f t="shared" si="30"/>
        <v>0.16108293078459829</v>
      </c>
      <c r="BA12" s="13"/>
    </row>
    <row r="13" spans="1:53">
      <c r="A13" t="s">
        <v>75</v>
      </c>
      <c r="B13">
        <v>9.0590795908402598E-3</v>
      </c>
      <c r="C13">
        <v>-0.161186749438986</v>
      </c>
      <c r="D13">
        <v>-0.16888561993753401</v>
      </c>
      <c r="E13">
        <v>-0.28178629481414003</v>
      </c>
      <c r="F13">
        <v>-0.235108111470446</v>
      </c>
      <c r="G13">
        <v>-0.25051431598655099</v>
      </c>
      <c r="H13">
        <v>-8.1808164370655204E-2</v>
      </c>
      <c r="I13">
        <v>-0.21385384253828199</v>
      </c>
      <c r="J13">
        <v>-0.27016428549096699</v>
      </c>
      <c r="K13">
        <v>-8.1808164370655204E-2</v>
      </c>
      <c r="L13">
        <v>-0.225356464518782</v>
      </c>
      <c r="M13">
        <v>-0.33916074643435601</v>
      </c>
      <c r="N13">
        <v>-0.11685211533937399</v>
      </c>
      <c r="O13">
        <v>-0.14228328198263401</v>
      </c>
      <c r="P13">
        <v>-0.38917454214020403</v>
      </c>
      <c r="Q13">
        <v>-0.20973831698678799</v>
      </c>
      <c r="R13" s="5" t="str">
        <f>A13</f>
        <v>Hart 2015 DLD1</v>
      </c>
      <c r="S13" s="18">
        <f>B13</f>
        <v>9.0590795908402598E-3</v>
      </c>
      <c r="T13" s="18">
        <f>C13</f>
        <v>-0.161186749438986</v>
      </c>
      <c r="U13" s="18">
        <f>D13</f>
        <v>-0.16888561993753401</v>
      </c>
      <c r="V13" s="18">
        <f>E13</f>
        <v>-0.28178629481414003</v>
      </c>
      <c r="W13" s="18">
        <f>F13</f>
        <v>-0.235108111470446</v>
      </c>
      <c r="X13" s="18">
        <f t="shared" si="21"/>
        <v>-0.21385384253828199</v>
      </c>
      <c r="Y13" s="18">
        <f t="shared" si="22"/>
        <v>-0.27016428549096699</v>
      </c>
      <c r="Z13" s="18">
        <f t="shared" si="23"/>
        <v>-0.225356464518782</v>
      </c>
      <c r="AA13" s="18">
        <f t="shared" si="24"/>
        <v>-0.33916074643435601</v>
      </c>
      <c r="AB13" s="18">
        <f t="shared" si="25"/>
        <v>-0.11685211533937399</v>
      </c>
      <c r="AC13" s="18">
        <f t="shared" si="26"/>
        <v>-0.14228328198263401</v>
      </c>
      <c r="AD13" s="18">
        <f t="shared" si="27"/>
        <v>-0.38917454214020403</v>
      </c>
      <c r="AE13" s="6"/>
      <c r="AF13" s="33"/>
      <c r="AG13" s="36"/>
      <c r="AH13" s="8">
        <f t="shared" si="29"/>
        <v>-0.23711346790313353</v>
      </c>
      <c r="AI13" s="8"/>
      <c r="AJ13" s="5" t="str">
        <f t="shared" si="8"/>
        <v>Hart 2015 DLD1</v>
      </c>
      <c r="AK13" s="19">
        <f t="shared" si="9"/>
        <v>-9.0590795908402598E-3</v>
      </c>
      <c r="AL13" s="19">
        <f t="shared" si="10"/>
        <v>0.161186749438986</v>
      </c>
      <c r="AM13" s="19">
        <f t="shared" si="11"/>
        <v>0.16888561993753401</v>
      </c>
      <c r="AN13" s="19">
        <f t="shared" si="12"/>
        <v>0.28178629481414003</v>
      </c>
      <c r="AO13" s="19">
        <f t="shared" si="13"/>
        <v>0.235108111470446</v>
      </c>
      <c r="AP13" s="19">
        <f t="shared" si="14"/>
        <v>0.21385384253828199</v>
      </c>
      <c r="AQ13" s="19">
        <f t="shared" si="15"/>
        <v>0.27016428549096699</v>
      </c>
      <c r="AR13" s="19">
        <f t="shared" si="16"/>
        <v>0.225356464518782</v>
      </c>
      <c r="AS13" s="19">
        <f t="shared" si="17"/>
        <v>0.33916074643435601</v>
      </c>
      <c r="AT13" s="19">
        <f t="shared" si="18"/>
        <v>0.11685211533937399</v>
      </c>
      <c r="AU13" s="19">
        <f t="shared" si="19"/>
        <v>0.14228328198263401</v>
      </c>
      <c r="AV13" s="19">
        <f t="shared" si="20"/>
        <v>0.38917454214020403</v>
      </c>
      <c r="AW13" s="19"/>
      <c r="AX13" s="33"/>
      <c r="AY13" s="36"/>
      <c r="AZ13" s="13">
        <f t="shared" si="30"/>
        <v>8.5052393666063056E-2</v>
      </c>
      <c r="BA13" s="13"/>
    </row>
    <row r="14" spans="1:53">
      <c r="A14" t="s">
        <v>74</v>
      </c>
      <c r="B14">
        <v>1.94469512048349E-2</v>
      </c>
      <c r="C14">
        <v>-0.105635687110207</v>
      </c>
      <c r="D14">
        <v>-7.1796706414909497E-2</v>
      </c>
      <c r="E14">
        <v>-0.164980837754895</v>
      </c>
      <c r="F14">
        <v>-0.16950212928323799</v>
      </c>
      <c r="G14">
        <v>-0.17061603592362001</v>
      </c>
      <c r="H14">
        <v>-5.6382129215557797E-2</v>
      </c>
      <c r="I14">
        <v>-0.14110723581955101</v>
      </c>
      <c r="J14">
        <v>-0.18487663750313801</v>
      </c>
      <c r="K14">
        <v>-5.6382129215557797E-2</v>
      </c>
      <c r="L14">
        <v>-0.18393429290142099</v>
      </c>
      <c r="M14">
        <v>-0.25044615650590701</v>
      </c>
      <c r="N14">
        <v>-4.9355847946730001E-2</v>
      </c>
      <c r="O14">
        <v>-9.5592774114583001E-2</v>
      </c>
      <c r="P14">
        <v>-0.28499053629519899</v>
      </c>
      <c r="Q14">
        <v>-0.13331820054219901</v>
      </c>
      <c r="R14" s="5" t="str">
        <f>A14</f>
        <v>Hart 2015 RPE1</v>
      </c>
      <c r="S14" s="18">
        <f>B14</f>
        <v>1.94469512048349E-2</v>
      </c>
      <c r="T14" s="18">
        <f>C14</f>
        <v>-0.105635687110207</v>
      </c>
      <c r="U14" s="18">
        <f>D14</f>
        <v>-7.1796706414909497E-2</v>
      </c>
      <c r="V14" s="18">
        <f>E14</f>
        <v>-0.164980837754895</v>
      </c>
      <c r="W14" s="18">
        <f>F14</f>
        <v>-0.16950212928323799</v>
      </c>
      <c r="X14" s="18">
        <f t="shared" si="21"/>
        <v>-0.14110723581955101</v>
      </c>
      <c r="Y14" s="18">
        <f t="shared" si="22"/>
        <v>-0.18487663750313801</v>
      </c>
      <c r="Z14" s="18">
        <f t="shared" si="23"/>
        <v>-0.18393429290142099</v>
      </c>
      <c r="AA14" s="18">
        <f t="shared" si="24"/>
        <v>-0.25044615650590701</v>
      </c>
      <c r="AB14" s="18">
        <f t="shared" si="25"/>
        <v>-4.9355847946730001E-2</v>
      </c>
      <c r="AC14" s="18">
        <f t="shared" si="26"/>
        <v>-9.5592774114583001E-2</v>
      </c>
      <c r="AD14" s="18">
        <f t="shared" si="27"/>
        <v>-0.28499053629519899</v>
      </c>
      <c r="AE14" s="6"/>
      <c r="AF14" s="33"/>
      <c r="AG14" s="36"/>
      <c r="AH14" s="8">
        <f>MIN(S3:AE61)</f>
        <v>-0.38917454214020403</v>
      </c>
      <c r="AI14" s="8"/>
      <c r="AJ14" s="5" t="str">
        <f t="shared" si="8"/>
        <v>Hart 2015 RPE1</v>
      </c>
      <c r="AK14" s="19">
        <f t="shared" si="9"/>
        <v>-1.94469512048349E-2</v>
      </c>
      <c r="AL14" s="19">
        <f t="shared" si="10"/>
        <v>0.105635687110207</v>
      </c>
      <c r="AM14" s="19">
        <f t="shared" si="11"/>
        <v>7.1796706414909497E-2</v>
      </c>
      <c r="AN14" s="19">
        <f t="shared" si="12"/>
        <v>0.164980837754895</v>
      </c>
      <c r="AO14" s="19">
        <f t="shared" si="13"/>
        <v>0.16950212928323799</v>
      </c>
      <c r="AP14" s="19">
        <f t="shared" si="14"/>
        <v>0.14110723581955101</v>
      </c>
      <c r="AQ14" s="19">
        <f t="shared" si="15"/>
        <v>0.18487663750313801</v>
      </c>
      <c r="AR14" s="19">
        <f t="shared" si="16"/>
        <v>0.18393429290142099</v>
      </c>
      <c r="AS14" s="19">
        <f t="shared" si="17"/>
        <v>0.25044615650590701</v>
      </c>
      <c r="AT14" s="19">
        <f t="shared" si="18"/>
        <v>4.9355847946730001E-2</v>
      </c>
      <c r="AU14" s="19">
        <f t="shared" si="19"/>
        <v>9.5592774114583001E-2</v>
      </c>
      <c r="AV14" s="19">
        <f t="shared" si="20"/>
        <v>0.28499053629519899</v>
      </c>
      <c r="AW14" s="19"/>
      <c r="AX14" s="33"/>
      <c r="AY14" s="36"/>
      <c r="AZ14" s="13">
        <f>MIN(AK3:AW61)</f>
        <v>-6.7008680571007395E-2</v>
      </c>
      <c r="BA14" s="13"/>
    </row>
    <row r="15" spans="1:53">
      <c r="A15" t="s">
        <v>73</v>
      </c>
      <c r="B15">
        <v>2.6093932091251999E-2</v>
      </c>
      <c r="C15">
        <v>-0.15059876636671299</v>
      </c>
      <c r="D15">
        <v>-0.124095210354928</v>
      </c>
      <c r="E15">
        <v>-0.220711931819739</v>
      </c>
      <c r="F15">
        <v>-0.21302714906439801</v>
      </c>
      <c r="G15">
        <v>-0.22118674326292001</v>
      </c>
      <c r="H15">
        <v>-7.4653603007446598E-2</v>
      </c>
      <c r="I15">
        <v>-0.19472907769200501</v>
      </c>
      <c r="J15">
        <v>-0.24455318174669199</v>
      </c>
      <c r="K15">
        <v>-7.4653603007446598E-2</v>
      </c>
      <c r="L15">
        <v>-0.241149432836292</v>
      </c>
      <c r="M15">
        <v>-0.32550598308269402</v>
      </c>
      <c r="N15">
        <v>-9.1245845251645696E-2</v>
      </c>
      <c r="O15">
        <v>-0.156335251792354</v>
      </c>
      <c r="P15">
        <v>-0.36954913485688501</v>
      </c>
      <c r="Q15">
        <v>-0.18658541552785099</v>
      </c>
      <c r="R15" s="5" t="str">
        <f>A15</f>
        <v>Hart 2017 TKOv3</v>
      </c>
      <c r="S15" s="18">
        <f>B15</f>
        <v>2.6093932091251999E-2</v>
      </c>
      <c r="T15" s="18">
        <f>C15</f>
        <v>-0.15059876636671299</v>
      </c>
      <c r="U15" s="18">
        <f>D15</f>
        <v>-0.124095210354928</v>
      </c>
      <c r="V15" s="18">
        <f>E15</f>
        <v>-0.220711931819739</v>
      </c>
      <c r="W15" s="18">
        <f>F15</f>
        <v>-0.21302714906439801</v>
      </c>
      <c r="X15" s="18">
        <f t="shared" si="21"/>
        <v>-0.19472907769200501</v>
      </c>
      <c r="Y15" s="18">
        <f t="shared" si="22"/>
        <v>-0.24455318174669199</v>
      </c>
      <c r="Z15" s="18">
        <f t="shared" si="23"/>
        <v>-0.241149432836292</v>
      </c>
      <c r="AA15" s="18">
        <f t="shared" si="24"/>
        <v>-0.32550598308269402</v>
      </c>
      <c r="AB15" s="18">
        <f t="shared" si="25"/>
        <v>-9.1245845251645696E-2</v>
      </c>
      <c r="AC15" s="18">
        <f t="shared" si="26"/>
        <v>-0.156335251792354</v>
      </c>
      <c r="AD15" s="18">
        <f t="shared" si="27"/>
        <v>-0.36954913485688501</v>
      </c>
      <c r="AE15" s="6"/>
      <c r="AF15" s="33"/>
      <c r="AG15" s="36"/>
      <c r="AJ15" s="5" t="str">
        <f t="shared" si="8"/>
        <v>Hart 2017 TKOv3</v>
      </c>
      <c r="AK15" s="19">
        <f t="shared" si="9"/>
        <v>-2.6093932091251999E-2</v>
      </c>
      <c r="AL15" s="19">
        <f t="shared" si="10"/>
        <v>0.15059876636671299</v>
      </c>
      <c r="AM15" s="19">
        <f t="shared" si="11"/>
        <v>0.124095210354928</v>
      </c>
      <c r="AN15" s="19">
        <f t="shared" si="12"/>
        <v>0.220711931819739</v>
      </c>
      <c r="AO15" s="19">
        <f t="shared" si="13"/>
        <v>0.21302714906439801</v>
      </c>
      <c r="AP15" s="19">
        <f t="shared" si="14"/>
        <v>0.19472907769200501</v>
      </c>
      <c r="AQ15" s="19">
        <f t="shared" si="15"/>
        <v>0.24455318174669199</v>
      </c>
      <c r="AR15" s="19">
        <f t="shared" si="16"/>
        <v>0.241149432836292</v>
      </c>
      <c r="AS15" s="19">
        <f t="shared" si="17"/>
        <v>0.32550598308269402</v>
      </c>
      <c r="AT15" s="19">
        <f t="shared" si="18"/>
        <v>9.1245845251645696E-2</v>
      </c>
      <c r="AU15" s="19">
        <f t="shared" si="19"/>
        <v>0.156335251792354</v>
      </c>
      <c r="AV15" s="19">
        <f t="shared" si="20"/>
        <v>0.36954913485688501</v>
      </c>
      <c r="AW15" s="19"/>
      <c r="AX15" s="33"/>
      <c r="AY15" s="36"/>
    </row>
    <row r="16" spans="1:53">
      <c r="A16" t="s">
        <v>77</v>
      </c>
      <c r="B16">
        <v>-8.7548215350311404E-3</v>
      </c>
      <c r="C16">
        <v>-0.20890282451898401</v>
      </c>
      <c r="D16">
        <v>-0.21567719918169301</v>
      </c>
      <c r="E16">
        <v>-0.24567396273995901</v>
      </c>
      <c r="F16">
        <v>-0.274931679511906</v>
      </c>
      <c r="G16">
        <v>-0.290197974150953</v>
      </c>
      <c r="H16">
        <v>-6.4547339028229705E-2</v>
      </c>
      <c r="I16">
        <v>-0.15472309380966401</v>
      </c>
      <c r="J16">
        <v>-0.25811242277684499</v>
      </c>
      <c r="K16">
        <v>-6.4547339028229705E-2</v>
      </c>
      <c r="L16">
        <v>-0.140253391712133</v>
      </c>
      <c r="M16">
        <v>-0.280018322373148</v>
      </c>
      <c r="N16">
        <v>-0.102685562932329</v>
      </c>
      <c r="O16">
        <v>-7.4918398864175895E-2</v>
      </c>
      <c r="P16">
        <v>-0.17552837348238701</v>
      </c>
      <c r="Q16">
        <v>-0.169452015053382</v>
      </c>
      <c r="R16" s="5" t="str">
        <f>A16</f>
        <v>Wang 2014_KBM7</v>
      </c>
      <c r="S16" s="18">
        <f>B16</f>
        <v>-8.7548215350311404E-3</v>
      </c>
      <c r="T16" s="18">
        <f>C16</f>
        <v>-0.20890282451898401</v>
      </c>
      <c r="U16" s="18">
        <f>D16</f>
        <v>-0.21567719918169301</v>
      </c>
      <c r="V16" s="18">
        <f>E16</f>
        <v>-0.24567396273995901</v>
      </c>
      <c r="W16" s="18">
        <f>F16</f>
        <v>-0.274931679511906</v>
      </c>
      <c r="X16" s="18">
        <f t="shared" si="21"/>
        <v>-0.15472309380966401</v>
      </c>
      <c r="Y16" s="18">
        <f t="shared" si="22"/>
        <v>-0.25811242277684499</v>
      </c>
      <c r="Z16" s="18">
        <f t="shared" si="23"/>
        <v>-0.140253391712133</v>
      </c>
      <c r="AA16" s="18">
        <f t="shared" si="24"/>
        <v>-0.280018322373148</v>
      </c>
      <c r="AB16" s="18">
        <f t="shared" si="25"/>
        <v>-0.102685562932329</v>
      </c>
      <c r="AC16" s="18">
        <f t="shared" si="26"/>
        <v>-7.4918398864175895E-2</v>
      </c>
      <c r="AD16" s="18">
        <f t="shared" si="27"/>
        <v>-0.17552837348238701</v>
      </c>
      <c r="AE16" s="6"/>
      <c r="AF16" s="33"/>
      <c r="AG16" s="36"/>
      <c r="AJ16" s="5" t="str">
        <f t="shared" si="8"/>
        <v>Wang 2014_KBM7</v>
      </c>
      <c r="AK16" s="19">
        <f t="shared" si="9"/>
        <v>8.7548215350311404E-3</v>
      </c>
      <c r="AL16" s="19">
        <f t="shared" si="10"/>
        <v>0.20890282451898401</v>
      </c>
      <c r="AM16" s="19">
        <f t="shared" si="11"/>
        <v>0.21567719918169301</v>
      </c>
      <c r="AN16" s="19">
        <f t="shared" si="12"/>
        <v>0.24567396273995901</v>
      </c>
      <c r="AO16" s="19">
        <f t="shared" si="13"/>
        <v>0.274931679511906</v>
      </c>
      <c r="AP16" s="19">
        <f t="shared" si="14"/>
        <v>0.15472309380966401</v>
      </c>
      <c r="AQ16" s="19">
        <f t="shared" si="15"/>
        <v>0.25811242277684499</v>
      </c>
      <c r="AR16" s="19">
        <f t="shared" si="16"/>
        <v>0.140253391712133</v>
      </c>
      <c r="AS16" s="19">
        <f t="shared" si="17"/>
        <v>0.280018322373148</v>
      </c>
      <c r="AT16" s="19">
        <f t="shared" si="18"/>
        <v>0.102685562932329</v>
      </c>
      <c r="AU16" s="19">
        <f t="shared" si="19"/>
        <v>7.4918398864175895E-2</v>
      </c>
      <c r="AV16" s="19">
        <f t="shared" si="20"/>
        <v>0.17552837348238701</v>
      </c>
      <c r="AW16" s="19"/>
      <c r="AX16" s="33"/>
      <c r="AY16" s="36"/>
    </row>
    <row r="17" spans="1:51">
      <c r="A17" t="s">
        <v>78</v>
      </c>
      <c r="B17">
        <v>-1.1038099049017E-2</v>
      </c>
      <c r="C17">
        <v>-0.148758029766001</v>
      </c>
      <c r="D17">
        <v>-0.14609517041504499</v>
      </c>
      <c r="E17">
        <v>-0.16048617042227101</v>
      </c>
      <c r="F17">
        <v>-0.172347794920198</v>
      </c>
      <c r="G17">
        <v>-0.186489336787939</v>
      </c>
      <c r="H17">
        <v>-2.0746461743353699E-2</v>
      </c>
      <c r="I17">
        <v>-0.11955358344776899</v>
      </c>
      <c r="J17">
        <v>-0.177340596144028</v>
      </c>
      <c r="K17">
        <v>-2.0746461743353699E-2</v>
      </c>
      <c r="L17">
        <v>-6.0506718791928898E-2</v>
      </c>
      <c r="M17">
        <v>-0.16812998920539099</v>
      </c>
      <c r="N17">
        <v>-7.6511235931426405E-2</v>
      </c>
      <c r="O17">
        <v>2.4284712455870799E-3</v>
      </c>
      <c r="P17">
        <v>-0.172314611763315</v>
      </c>
      <c r="Q17">
        <v>-0.15556851679734501</v>
      </c>
      <c r="R17" s="5" t="str">
        <f>A17</f>
        <v>Wang 2014_HL60</v>
      </c>
      <c r="S17" s="18">
        <f>B17</f>
        <v>-1.1038099049017E-2</v>
      </c>
      <c r="T17" s="18">
        <f>C17</f>
        <v>-0.148758029766001</v>
      </c>
      <c r="U17" s="18">
        <f>D17</f>
        <v>-0.14609517041504499</v>
      </c>
      <c r="V17" s="18">
        <f>E17</f>
        <v>-0.16048617042227101</v>
      </c>
      <c r="W17" s="18">
        <f>F17</f>
        <v>-0.172347794920198</v>
      </c>
      <c r="X17" s="18">
        <f t="shared" si="21"/>
        <v>-0.11955358344776899</v>
      </c>
      <c r="Y17" s="18">
        <f t="shared" si="22"/>
        <v>-0.177340596144028</v>
      </c>
      <c r="Z17" s="18">
        <f t="shared" si="23"/>
        <v>-6.0506718791928898E-2</v>
      </c>
      <c r="AA17" s="18">
        <f t="shared" si="24"/>
        <v>-0.16812998920539099</v>
      </c>
      <c r="AB17" s="18">
        <f t="shared" si="25"/>
        <v>-7.6511235931426405E-2</v>
      </c>
      <c r="AC17" s="18">
        <f t="shared" si="26"/>
        <v>2.4284712455870799E-3</v>
      </c>
      <c r="AD17" s="18">
        <f t="shared" si="27"/>
        <v>-0.172314611763315</v>
      </c>
      <c r="AE17" s="6"/>
      <c r="AF17" s="33"/>
      <c r="AG17" s="36"/>
      <c r="AJ17" s="5" t="str">
        <f t="shared" si="8"/>
        <v>Wang 2014_HL60</v>
      </c>
      <c r="AK17" s="19">
        <f t="shared" si="9"/>
        <v>1.1038099049017E-2</v>
      </c>
      <c r="AL17" s="19">
        <f t="shared" si="10"/>
        <v>0.148758029766001</v>
      </c>
      <c r="AM17" s="19">
        <f t="shared" si="11"/>
        <v>0.14609517041504499</v>
      </c>
      <c r="AN17" s="19">
        <f t="shared" si="12"/>
        <v>0.16048617042227101</v>
      </c>
      <c r="AO17" s="19">
        <f t="shared" si="13"/>
        <v>0.172347794920198</v>
      </c>
      <c r="AP17" s="19">
        <f t="shared" si="14"/>
        <v>0.11955358344776899</v>
      </c>
      <c r="AQ17" s="19">
        <f t="shared" si="15"/>
        <v>0.177340596144028</v>
      </c>
      <c r="AR17" s="19">
        <f t="shared" si="16"/>
        <v>6.0506718791928898E-2</v>
      </c>
      <c r="AS17" s="19">
        <f t="shared" si="17"/>
        <v>0.16812998920539099</v>
      </c>
      <c r="AT17" s="19">
        <f t="shared" si="18"/>
        <v>7.6511235931426405E-2</v>
      </c>
      <c r="AU17" s="19">
        <f t="shared" si="19"/>
        <v>-2.4284712455870799E-3</v>
      </c>
      <c r="AV17" s="19">
        <f t="shared" si="20"/>
        <v>0.172314611763315</v>
      </c>
      <c r="AW17" s="19"/>
      <c r="AX17" s="33"/>
      <c r="AY17" s="36"/>
    </row>
    <row r="18" spans="1:51">
      <c r="A18" t="s">
        <v>79</v>
      </c>
      <c r="B18">
        <v>-2.1888391414129301E-3</v>
      </c>
      <c r="C18">
        <v>-4.98403015674437E-2</v>
      </c>
      <c r="D18">
        <v>-2.1374087527604502E-2</v>
      </c>
      <c r="E18">
        <v>-1.3033282286651701E-2</v>
      </c>
      <c r="F18">
        <v>-7.9803688944291101E-2</v>
      </c>
      <c r="G18">
        <v>-8.1752060165475898E-2</v>
      </c>
      <c r="H18">
        <v>-3.1233890559009801E-2</v>
      </c>
      <c r="I18">
        <v>-8.1400562010539398E-2</v>
      </c>
      <c r="J18">
        <v>-0.101030536810033</v>
      </c>
      <c r="K18">
        <v>-3.1233890559009801E-2</v>
      </c>
      <c r="L18">
        <v>-0.167252611436773</v>
      </c>
      <c r="M18">
        <v>-0.17298836294223799</v>
      </c>
      <c r="N18">
        <v>-2.52881185600447E-2</v>
      </c>
      <c r="O18">
        <v>-8.5279432668312699E-2</v>
      </c>
      <c r="P18">
        <v>-5.9663390016998101E-2</v>
      </c>
      <c r="Q18">
        <v>-3.9548260662575503E-2</v>
      </c>
      <c r="R18" s="5" t="str">
        <f>A18</f>
        <v>Wang 2015_Raji</v>
      </c>
      <c r="S18" s="18">
        <f>B18</f>
        <v>-2.1888391414129301E-3</v>
      </c>
      <c r="T18" s="18">
        <f>C18</f>
        <v>-4.98403015674437E-2</v>
      </c>
      <c r="U18" s="18">
        <f>D18</f>
        <v>-2.1374087527604502E-2</v>
      </c>
      <c r="V18" s="18">
        <f>E18</f>
        <v>-1.3033282286651701E-2</v>
      </c>
      <c r="W18" s="18">
        <f>F18</f>
        <v>-7.9803688944291101E-2</v>
      </c>
      <c r="X18" s="18">
        <f t="shared" si="21"/>
        <v>-8.1400562010539398E-2</v>
      </c>
      <c r="Y18" s="18">
        <f t="shared" si="22"/>
        <v>-0.101030536810033</v>
      </c>
      <c r="Z18" s="18">
        <f t="shared" si="23"/>
        <v>-0.167252611436773</v>
      </c>
      <c r="AA18" s="18">
        <f t="shared" si="24"/>
        <v>-0.17298836294223799</v>
      </c>
      <c r="AB18" s="18">
        <f t="shared" si="25"/>
        <v>-2.52881185600447E-2</v>
      </c>
      <c r="AC18" s="18">
        <f t="shared" si="26"/>
        <v>-8.5279432668312699E-2</v>
      </c>
      <c r="AD18" s="18">
        <f t="shared" si="27"/>
        <v>-5.9663390016998101E-2</v>
      </c>
      <c r="AE18" s="6"/>
      <c r="AF18" s="33"/>
      <c r="AG18" s="36"/>
      <c r="AJ18" s="5" t="str">
        <f t="shared" si="8"/>
        <v>Wang 2015_Raji</v>
      </c>
      <c r="AK18" s="19">
        <f t="shared" si="9"/>
        <v>2.1888391414129301E-3</v>
      </c>
      <c r="AL18" s="19">
        <f t="shared" si="10"/>
        <v>4.98403015674437E-2</v>
      </c>
      <c r="AM18" s="19">
        <f t="shared" si="11"/>
        <v>2.1374087527604502E-2</v>
      </c>
      <c r="AN18" s="19">
        <f t="shared" si="12"/>
        <v>1.3033282286651701E-2</v>
      </c>
      <c r="AO18" s="19">
        <f t="shared" si="13"/>
        <v>7.9803688944291101E-2</v>
      </c>
      <c r="AP18" s="19">
        <f t="shared" si="14"/>
        <v>8.1400562010539398E-2</v>
      </c>
      <c r="AQ18" s="19">
        <f t="shared" si="15"/>
        <v>0.101030536810033</v>
      </c>
      <c r="AR18" s="19">
        <f t="shared" si="16"/>
        <v>0.167252611436773</v>
      </c>
      <c r="AS18" s="19">
        <f t="shared" si="17"/>
        <v>0.17298836294223799</v>
      </c>
      <c r="AT18" s="19">
        <f t="shared" si="18"/>
        <v>2.52881185600447E-2</v>
      </c>
      <c r="AU18" s="19">
        <f t="shared" si="19"/>
        <v>8.5279432668312699E-2</v>
      </c>
      <c r="AV18" s="19">
        <f t="shared" si="20"/>
        <v>5.9663390016998101E-2</v>
      </c>
      <c r="AW18" s="19"/>
      <c r="AX18" s="33"/>
      <c r="AY18" s="36"/>
    </row>
    <row r="19" spans="1:51">
      <c r="A19" t="s">
        <v>80</v>
      </c>
      <c r="B19">
        <v>-1.2978660608939201E-2</v>
      </c>
      <c r="C19">
        <v>-0.12467406229788</v>
      </c>
      <c r="D19">
        <v>-8.1014877063215696E-2</v>
      </c>
      <c r="E19">
        <v>-7.6063819202233401E-2</v>
      </c>
      <c r="F19">
        <v>-0.159445564596152</v>
      </c>
      <c r="G19">
        <v>-0.170697111788286</v>
      </c>
      <c r="H19">
        <v>-9.6697682002009802E-2</v>
      </c>
      <c r="I19">
        <v>-0.12797563484544899</v>
      </c>
      <c r="J19">
        <v>-0.17563223443411499</v>
      </c>
      <c r="K19">
        <v>-9.6697682002009802E-2</v>
      </c>
      <c r="L19">
        <v>-0.21359724497253901</v>
      </c>
      <c r="M19">
        <v>-0.26646300714494298</v>
      </c>
      <c r="N19">
        <v>-7.1051060887826298E-2</v>
      </c>
      <c r="O19">
        <v>-0.129577954412602</v>
      </c>
      <c r="P19">
        <v>-0.12552816326736299</v>
      </c>
      <c r="Q19">
        <v>-0.10189718930575099</v>
      </c>
      <c r="R19" s="5" t="str">
        <f>A19</f>
        <v>Wang 2015_KBM7</v>
      </c>
      <c r="S19" s="18">
        <f>B19</f>
        <v>-1.2978660608939201E-2</v>
      </c>
      <c r="T19" s="18">
        <f>C19</f>
        <v>-0.12467406229788</v>
      </c>
      <c r="U19" s="18">
        <f>D19</f>
        <v>-8.1014877063215696E-2</v>
      </c>
      <c r="V19" s="18">
        <f>E19</f>
        <v>-7.6063819202233401E-2</v>
      </c>
      <c r="W19" s="18">
        <f>F19</f>
        <v>-0.159445564596152</v>
      </c>
      <c r="X19" s="18">
        <f t="shared" si="21"/>
        <v>-0.12797563484544899</v>
      </c>
      <c r="Y19" s="18">
        <f t="shared" si="22"/>
        <v>-0.17563223443411499</v>
      </c>
      <c r="Z19" s="18">
        <f t="shared" si="23"/>
        <v>-0.21359724497253901</v>
      </c>
      <c r="AA19" s="18">
        <f t="shared" si="24"/>
        <v>-0.26646300714494298</v>
      </c>
      <c r="AB19" s="18">
        <f t="shared" si="25"/>
        <v>-7.1051060887826298E-2</v>
      </c>
      <c r="AC19" s="18">
        <f t="shared" si="26"/>
        <v>-0.129577954412602</v>
      </c>
      <c r="AD19" s="18">
        <f t="shared" si="27"/>
        <v>-0.12552816326736299</v>
      </c>
      <c r="AE19" s="6"/>
      <c r="AF19" s="33"/>
      <c r="AG19" s="36"/>
      <c r="AJ19" s="5" t="str">
        <f t="shared" si="8"/>
        <v>Wang 2015_KBM7</v>
      </c>
      <c r="AK19" s="19">
        <f t="shared" si="9"/>
        <v>1.2978660608939201E-2</v>
      </c>
      <c r="AL19" s="19">
        <f t="shared" si="10"/>
        <v>0.12467406229788</v>
      </c>
      <c r="AM19" s="19">
        <f t="shared" si="11"/>
        <v>8.1014877063215696E-2</v>
      </c>
      <c r="AN19" s="19">
        <f t="shared" si="12"/>
        <v>7.6063819202233401E-2</v>
      </c>
      <c r="AO19" s="19">
        <f t="shared" si="13"/>
        <v>0.159445564596152</v>
      </c>
      <c r="AP19" s="19">
        <f t="shared" si="14"/>
        <v>0.12797563484544899</v>
      </c>
      <c r="AQ19" s="19">
        <f t="shared" si="15"/>
        <v>0.17563223443411499</v>
      </c>
      <c r="AR19" s="19">
        <f t="shared" si="16"/>
        <v>0.21359724497253901</v>
      </c>
      <c r="AS19" s="19">
        <f t="shared" si="17"/>
        <v>0.26646300714494298</v>
      </c>
      <c r="AT19" s="19">
        <f t="shared" si="18"/>
        <v>7.1051060887826298E-2</v>
      </c>
      <c r="AU19" s="19">
        <f t="shared" si="19"/>
        <v>0.129577954412602</v>
      </c>
      <c r="AV19" s="19">
        <f t="shared" si="20"/>
        <v>0.12552816326736299</v>
      </c>
      <c r="AW19" s="19"/>
      <c r="AX19" s="33"/>
      <c r="AY19" s="36"/>
    </row>
    <row r="20" spans="1:51">
      <c r="A20" t="s">
        <v>81</v>
      </c>
      <c r="B20">
        <v>-1.15105051136316E-2</v>
      </c>
      <c r="C20">
        <v>-4.8946734132678499E-2</v>
      </c>
      <c r="D20">
        <v>-4.2393471191685399E-2</v>
      </c>
      <c r="E20">
        <v>-4.3874120547417697E-2</v>
      </c>
      <c r="F20">
        <v>-7.77174155039006E-2</v>
      </c>
      <c r="G20">
        <v>-8.5455901239717996E-2</v>
      </c>
      <c r="H20">
        <v>-7.3333556846163106E-2</v>
      </c>
      <c r="I20">
        <v>-9.8716202025190006E-2</v>
      </c>
      <c r="J20">
        <v>-0.112698901549576</v>
      </c>
      <c r="K20">
        <v>-7.3333556846163106E-2</v>
      </c>
      <c r="L20">
        <v>-0.19389339481815901</v>
      </c>
      <c r="M20">
        <v>-0.207986722590809</v>
      </c>
      <c r="N20">
        <v>-4.8033823737930803E-2</v>
      </c>
      <c r="O20">
        <v>-0.11016335957130299</v>
      </c>
      <c r="P20">
        <v>-8.43633505981424E-2</v>
      </c>
      <c r="Q20">
        <v>-6.0853891106913603E-2</v>
      </c>
      <c r="R20" s="5" t="str">
        <f>A20</f>
        <v>Wang 2015_K562</v>
      </c>
      <c r="S20" s="18">
        <f>B20</f>
        <v>-1.15105051136316E-2</v>
      </c>
      <c r="T20" s="18">
        <f>C20</f>
        <v>-4.8946734132678499E-2</v>
      </c>
      <c r="U20" s="18">
        <f>D20</f>
        <v>-4.2393471191685399E-2</v>
      </c>
      <c r="V20" s="18">
        <f>E20</f>
        <v>-4.3874120547417697E-2</v>
      </c>
      <c r="W20" s="18">
        <f>F20</f>
        <v>-7.77174155039006E-2</v>
      </c>
      <c r="X20" s="18">
        <f t="shared" si="21"/>
        <v>-9.8716202025190006E-2</v>
      </c>
      <c r="Y20" s="18">
        <f t="shared" si="22"/>
        <v>-0.112698901549576</v>
      </c>
      <c r="Z20" s="18">
        <f t="shared" si="23"/>
        <v>-0.19389339481815901</v>
      </c>
      <c r="AA20" s="18">
        <f t="shared" si="24"/>
        <v>-0.207986722590809</v>
      </c>
      <c r="AB20" s="18">
        <f t="shared" si="25"/>
        <v>-4.8033823737930803E-2</v>
      </c>
      <c r="AC20" s="18">
        <f t="shared" si="26"/>
        <v>-0.11016335957130299</v>
      </c>
      <c r="AD20" s="18">
        <f t="shared" si="27"/>
        <v>-8.43633505981424E-2</v>
      </c>
      <c r="AE20" s="6">
        <f t="shared" si="28"/>
        <v>-6.0853891106913603E-2</v>
      </c>
      <c r="AF20" s="33"/>
      <c r="AG20" s="36"/>
      <c r="AJ20" s="5" t="str">
        <f t="shared" si="8"/>
        <v>Wang 2015_K562</v>
      </c>
      <c r="AK20" s="19">
        <f t="shared" si="9"/>
        <v>1.15105051136316E-2</v>
      </c>
      <c r="AL20" s="19">
        <f t="shared" si="10"/>
        <v>4.8946734132678499E-2</v>
      </c>
      <c r="AM20" s="19">
        <f t="shared" si="11"/>
        <v>4.2393471191685399E-2</v>
      </c>
      <c r="AN20" s="19">
        <f t="shared" si="12"/>
        <v>4.3874120547417697E-2</v>
      </c>
      <c r="AO20" s="19">
        <f t="shared" si="13"/>
        <v>7.77174155039006E-2</v>
      </c>
      <c r="AP20" s="19">
        <f t="shared" si="14"/>
        <v>9.8716202025190006E-2</v>
      </c>
      <c r="AQ20" s="19">
        <f t="shared" si="15"/>
        <v>0.112698901549576</v>
      </c>
      <c r="AR20" s="19">
        <f t="shared" si="16"/>
        <v>0.19389339481815901</v>
      </c>
      <c r="AS20" s="19">
        <f t="shared" si="17"/>
        <v>0.207986722590809</v>
      </c>
      <c r="AT20" s="19">
        <f t="shared" si="18"/>
        <v>4.8033823737930803E-2</v>
      </c>
      <c r="AU20" s="19">
        <f t="shared" si="19"/>
        <v>0.11016335957130299</v>
      </c>
      <c r="AV20" s="19">
        <f t="shared" si="20"/>
        <v>8.43633505981424E-2</v>
      </c>
      <c r="AW20" s="19">
        <f t="shared" si="20"/>
        <v>6.0853891106913603E-2</v>
      </c>
      <c r="AX20" s="33"/>
      <c r="AY20" s="36"/>
    </row>
    <row r="21" spans="1:51">
      <c r="A21" t="s">
        <v>82</v>
      </c>
      <c r="B21">
        <v>-3.0814718514441899E-4</v>
      </c>
      <c r="C21">
        <v>-8.5296411131940503E-2</v>
      </c>
      <c r="D21">
        <v>-5.3188215388670301E-2</v>
      </c>
      <c r="E21">
        <v>-3.9286368034114803E-2</v>
      </c>
      <c r="F21">
        <v>-9.0294125519993995E-2</v>
      </c>
      <c r="G21">
        <v>-9.7321720662007005E-2</v>
      </c>
      <c r="H21">
        <v>-2.7218757252368001E-2</v>
      </c>
      <c r="I21">
        <v>-0.10471249369388499</v>
      </c>
      <c r="J21">
        <v>-0.123713465471209</v>
      </c>
      <c r="K21">
        <v>-2.7218757252368001E-2</v>
      </c>
      <c r="L21">
        <v>-0.116837155716879</v>
      </c>
      <c r="M21">
        <v>-0.15753122734880301</v>
      </c>
      <c r="N21">
        <v>-9.9585182862827401E-3</v>
      </c>
      <c r="O21">
        <v>-4.1689543109491203E-2</v>
      </c>
      <c r="P21">
        <v>-6.0754598891193397E-2</v>
      </c>
      <c r="Q21">
        <v>-5.1996725048896797E-2</v>
      </c>
      <c r="R21" s="5" t="str">
        <f>A21</f>
        <v>Wang 2017_MOLM13</v>
      </c>
      <c r="S21" s="18">
        <f>B21</f>
        <v>-3.0814718514441899E-4</v>
      </c>
      <c r="T21" s="18">
        <f>C21</f>
        <v>-8.5296411131940503E-2</v>
      </c>
      <c r="U21" s="18">
        <f>D21</f>
        <v>-5.3188215388670301E-2</v>
      </c>
      <c r="V21" s="18">
        <f>E21</f>
        <v>-3.9286368034114803E-2</v>
      </c>
      <c r="W21" s="18">
        <f>F21</f>
        <v>-9.0294125519993995E-2</v>
      </c>
      <c r="X21" s="18">
        <f t="shared" si="21"/>
        <v>-0.10471249369388499</v>
      </c>
      <c r="Y21" s="18">
        <f t="shared" si="22"/>
        <v>-0.123713465471209</v>
      </c>
      <c r="Z21" s="18">
        <f t="shared" si="23"/>
        <v>-0.116837155716879</v>
      </c>
      <c r="AA21" s="18">
        <f t="shared" si="24"/>
        <v>-0.15753122734880301</v>
      </c>
      <c r="AB21" s="18">
        <f t="shared" si="25"/>
        <v>-9.9585182862827401E-3</v>
      </c>
      <c r="AC21" s="18">
        <f t="shared" si="26"/>
        <v>-4.1689543109491203E-2</v>
      </c>
      <c r="AD21" s="18">
        <f t="shared" si="27"/>
        <v>-6.0754598891193397E-2</v>
      </c>
      <c r="AE21" s="6"/>
      <c r="AF21" s="33"/>
      <c r="AG21" s="36"/>
      <c r="AJ21" s="5" t="str">
        <f t="shared" si="8"/>
        <v>Wang 2017_MOLM13</v>
      </c>
      <c r="AK21" s="19">
        <f t="shared" si="9"/>
        <v>3.0814718514441899E-4</v>
      </c>
      <c r="AL21" s="19">
        <f t="shared" si="10"/>
        <v>8.5296411131940503E-2</v>
      </c>
      <c r="AM21" s="19">
        <f t="shared" si="11"/>
        <v>5.3188215388670301E-2</v>
      </c>
      <c r="AN21" s="19">
        <f t="shared" si="12"/>
        <v>3.9286368034114803E-2</v>
      </c>
      <c r="AO21" s="19">
        <f t="shared" si="13"/>
        <v>9.0294125519993995E-2</v>
      </c>
      <c r="AP21" s="19">
        <f t="shared" si="14"/>
        <v>0.10471249369388499</v>
      </c>
      <c r="AQ21" s="19">
        <f t="shared" si="15"/>
        <v>0.123713465471209</v>
      </c>
      <c r="AR21" s="19">
        <f t="shared" si="16"/>
        <v>0.116837155716879</v>
      </c>
      <c r="AS21" s="19">
        <f t="shared" si="17"/>
        <v>0.15753122734880301</v>
      </c>
      <c r="AT21" s="19">
        <f t="shared" si="18"/>
        <v>9.9585182862827401E-3</v>
      </c>
      <c r="AU21" s="19">
        <f t="shared" si="19"/>
        <v>4.1689543109491203E-2</v>
      </c>
      <c r="AV21" s="19">
        <f t="shared" si="20"/>
        <v>6.0754598891193397E-2</v>
      </c>
      <c r="AW21" s="19"/>
      <c r="AX21" s="33"/>
      <c r="AY21" s="36"/>
    </row>
    <row r="22" spans="1:51">
      <c r="A22" t="s">
        <v>83</v>
      </c>
      <c r="B22">
        <v>-4.3854556625477102E-3</v>
      </c>
      <c r="C22">
        <v>-8.2188888619261602E-2</v>
      </c>
      <c r="D22">
        <v>-1.9674673682232701E-2</v>
      </c>
      <c r="E22">
        <v>-3.1584442324479503E-2</v>
      </c>
      <c r="F22">
        <v>-0.12142201447963399</v>
      </c>
      <c r="G22">
        <v>-0.120577439062793</v>
      </c>
      <c r="H22">
        <v>-8.5975914400855696E-2</v>
      </c>
      <c r="I22">
        <v>-0.104910177121509</v>
      </c>
      <c r="J22">
        <v>-0.13976889758638</v>
      </c>
      <c r="K22">
        <v>-8.5975914400855696E-2</v>
      </c>
      <c r="L22">
        <v>-0.213995664856136</v>
      </c>
      <c r="M22">
        <v>-0.24118756057285001</v>
      </c>
      <c r="N22">
        <v>-2.3948926828879301E-2</v>
      </c>
      <c r="O22">
        <v>-0.12398185509533</v>
      </c>
      <c r="P22">
        <v>-7.9122446655241596E-2</v>
      </c>
      <c r="Q22">
        <v>-5.7087018504317702E-2</v>
      </c>
      <c r="R22" s="5" t="str">
        <f>A22</f>
        <v>Wang 2017_PL21</v>
      </c>
      <c r="S22" s="18">
        <f>B22</f>
        <v>-4.3854556625477102E-3</v>
      </c>
      <c r="T22" s="18">
        <f>C22</f>
        <v>-8.2188888619261602E-2</v>
      </c>
      <c r="U22" s="18">
        <f>D22</f>
        <v>-1.9674673682232701E-2</v>
      </c>
      <c r="V22" s="18">
        <f>E22</f>
        <v>-3.1584442324479503E-2</v>
      </c>
      <c r="W22" s="18">
        <f>F22</f>
        <v>-0.12142201447963399</v>
      </c>
      <c r="X22" s="18">
        <f t="shared" si="21"/>
        <v>-0.104910177121509</v>
      </c>
      <c r="Y22" s="18">
        <f t="shared" si="22"/>
        <v>-0.13976889758638</v>
      </c>
      <c r="Z22" s="18">
        <f t="shared" si="23"/>
        <v>-0.213995664856136</v>
      </c>
      <c r="AA22" s="18">
        <f t="shared" si="24"/>
        <v>-0.24118756057285001</v>
      </c>
      <c r="AB22" s="18">
        <f t="shared" si="25"/>
        <v>-2.3948926828879301E-2</v>
      </c>
      <c r="AC22" s="18">
        <f t="shared" si="26"/>
        <v>-0.12398185509533</v>
      </c>
      <c r="AD22" s="18">
        <f t="shared" si="27"/>
        <v>-7.9122446655241596E-2</v>
      </c>
      <c r="AE22" s="6"/>
      <c r="AF22" s="33"/>
      <c r="AG22" s="36"/>
      <c r="AJ22" s="5" t="str">
        <f t="shared" si="8"/>
        <v>Wang 2017_PL21</v>
      </c>
      <c r="AK22" s="19">
        <f t="shared" si="9"/>
        <v>4.3854556625477102E-3</v>
      </c>
      <c r="AL22" s="19">
        <f t="shared" si="10"/>
        <v>8.2188888619261602E-2</v>
      </c>
      <c r="AM22" s="19">
        <f t="shared" si="11"/>
        <v>1.9674673682232701E-2</v>
      </c>
      <c r="AN22" s="19">
        <f t="shared" si="12"/>
        <v>3.1584442324479503E-2</v>
      </c>
      <c r="AO22" s="19">
        <f t="shared" si="13"/>
        <v>0.12142201447963399</v>
      </c>
      <c r="AP22" s="19">
        <f t="shared" si="14"/>
        <v>0.104910177121509</v>
      </c>
      <c r="AQ22" s="19">
        <f t="shared" si="15"/>
        <v>0.13976889758638</v>
      </c>
      <c r="AR22" s="19">
        <f t="shared" si="16"/>
        <v>0.213995664856136</v>
      </c>
      <c r="AS22" s="19">
        <f t="shared" si="17"/>
        <v>0.24118756057285001</v>
      </c>
      <c r="AT22" s="19">
        <f t="shared" si="18"/>
        <v>2.3948926828879301E-2</v>
      </c>
      <c r="AU22" s="19">
        <f t="shared" si="19"/>
        <v>0.12398185509533</v>
      </c>
      <c r="AV22" s="19">
        <f t="shared" si="20"/>
        <v>7.9122446655241596E-2</v>
      </c>
      <c r="AW22" s="19"/>
      <c r="AX22" s="33"/>
      <c r="AY22" s="36"/>
    </row>
    <row r="23" spans="1:51">
      <c r="A23" t="s">
        <v>21</v>
      </c>
      <c r="B23">
        <v>-1.28972834970516E-2</v>
      </c>
      <c r="C23">
        <v>-4.8150235022008901E-2</v>
      </c>
      <c r="D23">
        <v>-3.3427182843622401E-2</v>
      </c>
      <c r="E23">
        <v>-0.112807226610453</v>
      </c>
      <c r="F23">
        <v>-0.17177053633613901</v>
      </c>
      <c r="G23">
        <v>-0.180139124780445</v>
      </c>
      <c r="H23">
        <v>-0.130680160399401</v>
      </c>
      <c r="I23">
        <v>-0.103649804253257</v>
      </c>
      <c r="J23">
        <v>-0.163568950822475</v>
      </c>
      <c r="K23">
        <v>-0.130680160399401</v>
      </c>
      <c r="L23">
        <v>-0.26604499971219803</v>
      </c>
      <c r="M23">
        <v>-0.30990633828311098</v>
      </c>
      <c r="N23">
        <v>-3.00215143023524E-3</v>
      </c>
      <c r="O23">
        <v>-0.1617652014148</v>
      </c>
      <c r="P23">
        <v>-0.148386855144063</v>
      </c>
      <c r="Q23">
        <v>-0.105702001484692</v>
      </c>
      <c r="R23" s="5" t="str">
        <f>A23</f>
        <v>Avana Karpas</v>
      </c>
      <c r="S23" s="18">
        <f>B23</f>
        <v>-1.28972834970516E-2</v>
      </c>
      <c r="T23" s="18">
        <f>C23</f>
        <v>-4.8150235022008901E-2</v>
      </c>
      <c r="U23" s="18">
        <f>D23</f>
        <v>-3.3427182843622401E-2</v>
      </c>
      <c r="V23" s="18">
        <f>E23</f>
        <v>-0.112807226610453</v>
      </c>
      <c r="W23" s="18">
        <f>F23</f>
        <v>-0.17177053633613901</v>
      </c>
      <c r="X23" s="18">
        <f t="shared" si="21"/>
        <v>-0.103649804253257</v>
      </c>
      <c r="Y23" s="18">
        <f t="shared" si="22"/>
        <v>-0.163568950822475</v>
      </c>
      <c r="Z23" s="18">
        <f t="shared" si="23"/>
        <v>-0.26604499971219803</v>
      </c>
      <c r="AA23" s="18">
        <f t="shared" si="24"/>
        <v>-0.30990633828311098</v>
      </c>
      <c r="AB23" s="18">
        <f t="shared" si="25"/>
        <v>-3.00215143023524E-3</v>
      </c>
      <c r="AC23" s="18">
        <f t="shared" si="26"/>
        <v>-0.1617652014148</v>
      </c>
      <c r="AD23" s="18">
        <f t="shared" si="27"/>
        <v>-0.148386855144063</v>
      </c>
      <c r="AE23" s="6"/>
      <c r="AF23" s="33"/>
      <c r="AG23" s="36"/>
      <c r="AJ23" s="5" t="str">
        <f t="shared" si="8"/>
        <v>Avana Karpas</v>
      </c>
      <c r="AK23" s="19">
        <f t="shared" si="9"/>
        <v>1.28972834970516E-2</v>
      </c>
      <c r="AL23" s="19">
        <f t="shared" si="10"/>
        <v>4.8150235022008901E-2</v>
      </c>
      <c r="AM23" s="19">
        <f t="shared" si="11"/>
        <v>3.3427182843622401E-2</v>
      </c>
      <c r="AN23" s="19">
        <f t="shared" si="12"/>
        <v>0.112807226610453</v>
      </c>
      <c r="AO23" s="19">
        <f t="shared" si="13"/>
        <v>0.17177053633613901</v>
      </c>
      <c r="AP23" s="19">
        <f t="shared" si="14"/>
        <v>0.103649804253257</v>
      </c>
      <c r="AQ23" s="19">
        <f t="shared" si="15"/>
        <v>0.163568950822475</v>
      </c>
      <c r="AR23" s="19">
        <f t="shared" si="16"/>
        <v>0.26604499971219803</v>
      </c>
      <c r="AS23" s="19">
        <f t="shared" si="17"/>
        <v>0.30990633828311098</v>
      </c>
      <c r="AT23" s="19">
        <f t="shared" si="18"/>
        <v>3.00215143023524E-3</v>
      </c>
      <c r="AU23" s="19">
        <f t="shared" si="19"/>
        <v>0.1617652014148</v>
      </c>
      <c r="AV23" s="19">
        <f t="shared" si="20"/>
        <v>0.148386855144063</v>
      </c>
      <c r="AW23" s="19"/>
      <c r="AX23" s="33"/>
      <c r="AY23" s="36"/>
    </row>
    <row r="24" spans="1:51">
      <c r="A24" t="s">
        <v>22</v>
      </c>
      <c r="B24">
        <v>-1.04894565215468E-2</v>
      </c>
      <c r="C24">
        <v>-3.5807379479670602E-2</v>
      </c>
      <c r="D24">
        <v>-4.5616473271762797E-2</v>
      </c>
      <c r="E24">
        <v>-8.9308467226921304E-2</v>
      </c>
      <c r="F24">
        <v>-0.15055089756748899</v>
      </c>
      <c r="G24">
        <v>-0.148779835871409</v>
      </c>
      <c r="H24">
        <v>-4.2388740140952799E-2</v>
      </c>
      <c r="I24">
        <v>-0.10064332621884101</v>
      </c>
      <c r="J24">
        <v>-0.150638404506337</v>
      </c>
      <c r="K24">
        <v>-4.2388740140952799E-2</v>
      </c>
      <c r="L24">
        <v>-0.25614494200834798</v>
      </c>
      <c r="M24">
        <v>-0.27351163812833801</v>
      </c>
      <c r="N24">
        <v>-9.1043157067628808E-3</v>
      </c>
      <c r="O24">
        <v>-0.13518591201555</v>
      </c>
      <c r="P24">
        <v>-0.139559398406708</v>
      </c>
      <c r="Q24">
        <v>-8.3055573874400906E-2</v>
      </c>
      <c r="R24" s="5" t="str">
        <f>A24</f>
        <v>Avana HCC1143</v>
      </c>
      <c r="S24" s="18">
        <f>B24</f>
        <v>-1.04894565215468E-2</v>
      </c>
      <c r="T24" s="18">
        <f>C24</f>
        <v>-3.5807379479670602E-2</v>
      </c>
      <c r="U24" s="18">
        <f>D24</f>
        <v>-4.5616473271762797E-2</v>
      </c>
      <c r="V24" s="18">
        <f>E24</f>
        <v>-8.9308467226921304E-2</v>
      </c>
      <c r="W24" s="18">
        <f>F24</f>
        <v>-0.15055089756748899</v>
      </c>
      <c r="X24" s="18">
        <f t="shared" si="21"/>
        <v>-0.10064332621884101</v>
      </c>
      <c r="Y24" s="18">
        <f t="shared" si="22"/>
        <v>-0.150638404506337</v>
      </c>
      <c r="Z24" s="18">
        <f t="shared" si="23"/>
        <v>-0.25614494200834798</v>
      </c>
      <c r="AA24" s="18">
        <f t="shared" si="24"/>
        <v>-0.27351163812833801</v>
      </c>
      <c r="AB24" s="18">
        <f t="shared" si="25"/>
        <v>-9.1043157067628808E-3</v>
      </c>
      <c r="AC24" s="18">
        <f t="shared" si="26"/>
        <v>-0.13518591201555</v>
      </c>
      <c r="AD24" s="18">
        <f t="shared" si="27"/>
        <v>-0.139559398406708</v>
      </c>
      <c r="AE24" s="6"/>
      <c r="AF24" s="33"/>
      <c r="AG24" s="36"/>
      <c r="AJ24" s="5" t="str">
        <f t="shared" si="8"/>
        <v>Avana HCC1143</v>
      </c>
      <c r="AK24" s="19">
        <f t="shared" si="9"/>
        <v>1.04894565215468E-2</v>
      </c>
      <c r="AL24" s="19">
        <f t="shared" si="10"/>
        <v>3.5807379479670602E-2</v>
      </c>
      <c r="AM24" s="19">
        <f t="shared" si="11"/>
        <v>4.5616473271762797E-2</v>
      </c>
      <c r="AN24" s="19">
        <f t="shared" si="12"/>
        <v>8.9308467226921304E-2</v>
      </c>
      <c r="AO24" s="19">
        <f t="shared" si="13"/>
        <v>0.15055089756748899</v>
      </c>
      <c r="AP24" s="19">
        <f t="shared" si="14"/>
        <v>0.10064332621884101</v>
      </c>
      <c r="AQ24" s="19">
        <f t="shared" si="15"/>
        <v>0.150638404506337</v>
      </c>
      <c r="AR24" s="19">
        <f t="shared" si="16"/>
        <v>0.25614494200834798</v>
      </c>
      <c r="AS24" s="19">
        <f t="shared" si="17"/>
        <v>0.27351163812833801</v>
      </c>
      <c r="AT24" s="19">
        <f t="shared" si="18"/>
        <v>9.1043157067628808E-3</v>
      </c>
      <c r="AU24" s="19">
        <f t="shared" si="19"/>
        <v>0.13518591201555</v>
      </c>
      <c r="AV24" s="19">
        <f t="shared" si="20"/>
        <v>0.139559398406708</v>
      </c>
      <c r="AW24" s="19"/>
      <c r="AX24" s="33"/>
      <c r="AY24" s="36"/>
    </row>
    <row r="25" spans="1:51">
      <c r="A25" t="s">
        <v>23</v>
      </c>
      <c r="B25">
        <v>-1.7404945890950301E-2</v>
      </c>
      <c r="C25">
        <v>-4.8532761546114397E-2</v>
      </c>
      <c r="D25">
        <v>-2.2003932756748001E-2</v>
      </c>
      <c r="E25">
        <v>-8.4994936876683094E-2</v>
      </c>
      <c r="F25">
        <v>-0.17712676404316199</v>
      </c>
      <c r="G25">
        <v>-0.17725638812328101</v>
      </c>
      <c r="H25">
        <v>-0.114309100147631</v>
      </c>
      <c r="I25">
        <v>-0.111950123395522</v>
      </c>
      <c r="J25">
        <v>-0.17341411860497399</v>
      </c>
      <c r="K25">
        <v>-0.114309100147631</v>
      </c>
      <c r="L25">
        <v>-0.33179135858883901</v>
      </c>
      <c r="M25">
        <v>-0.35191389106393001</v>
      </c>
      <c r="N25">
        <v>-1.0954832854754799E-2</v>
      </c>
      <c r="O25">
        <v>-0.197871910557194</v>
      </c>
      <c r="P25">
        <v>-0.12749174831115001</v>
      </c>
      <c r="Q25">
        <v>-5.5359323408883401E-2</v>
      </c>
      <c r="R25" s="5" t="str">
        <f>A25</f>
        <v>Avana MIAPACA2</v>
      </c>
      <c r="S25" s="18">
        <f>B25</f>
        <v>-1.7404945890950301E-2</v>
      </c>
      <c r="T25" s="18">
        <f>C25</f>
        <v>-4.8532761546114397E-2</v>
      </c>
      <c r="U25" s="18">
        <f>D25</f>
        <v>-2.2003932756748001E-2</v>
      </c>
      <c r="V25" s="18">
        <f>E25</f>
        <v>-8.4994936876683094E-2</v>
      </c>
      <c r="W25" s="18">
        <f>F25</f>
        <v>-0.17712676404316199</v>
      </c>
      <c r="X25" s="18">
        <f t="shared" si="21"/>
        <v>-0.111950123395522</v>
      </c>
      <c r="Y25" s="18">
        <f t="shared" si="22"/>
        <v>-0.17341411860497399</v>
      </c>
      <c r="Z25" s="18">
        <f t="shared" si="23"/>
        <v>-0.33179135858883901</v>
      </c>
      <c r="AA25" s="18">
        <f t="shared" si="24"/>
        <v>-0.35191389106393001</v>
      </c>
      <c r="AB25" s="18">
        <f t="shared" si="25"/>
        <v>-1.0954832854754799E-2</v>
      </c>
      <c r="AC25" s="18">
        <f t="shared" si="26"/>
        <v>-0.197871910557194</v>
      </c>
      <c r="AD25" s="18">
        <f t="shared" si="27"/>
        <v>-0.12749174831115001</v>
      </c>
      <c r="AE25" s="6"/>
      <c r="AF25" s="33"/>
      <c r="AG25" s="36"/>
      <c r="AJ25" s="5" t="str">
        <f t="shared" si="8"/>
        <v>Avana MIAPACA2</v>
      </c>
      <c r="AK25" s="19">
        <f t="shared" si="9"/>
        <v>1.7404945890950301E-2</v>
      </c>
      <c r="AL25" s="19">
        <f t="shared" si="10"/>
        <v>4.8532761546114397E-2</v>
      </c>
      <c r="AM25" s="19">
        <f t="shared" si="11"/>
        <v>2.2003932756748001E-2</v>
      </c>
      <c r="AN25" s="19">
        <f t="shared" si="12"/>
        <v>8.4994936876683094E-2</v>
      </c>
      <c r="AO25" s="19">
        <f t="shared" si="13"/>
        <v>0.17712676404316199</v>
      </c>
      <c r="AP25" s="19">
        <f t="shared" si="14"/>
        <v>0.111950123395522</v>
      </c>
      <c r="AQ25" s="19">
        <f t="shared" si="15"/>
        <v>0.17341411860497399</v>
      </c>
      <c r="AR25" s="19">
        <f t="shared" si="16"/>
        <v>0.33179135858883901</v>
      </c>
      <c r="AS25" s="19">
        <f t="shared" si="17"/>
        <v>0.35191389106393001</v>
      </c>
      <c r="AT25" s="19">
        <f t="shared" si="18"/>
        <v>1.0954832854754799E-2</v>
      </c>
      <c r="AU25" s="19">
        <f t="shared" si="19"/>
        <v>0.197871910557194</v>
      </c>
      <c r="AV25" s="19">
        <f t="shared" si="20"/>
        <v>0.12749174831115001</v>
      </c>
      <c r="AW25" s="19"/>
      <c r="AX25" s="33"/>
      <c r="AY25" s="36"/>
    </row>
    <row r="26" spans="1:51">
      <c r="A26" t="s">
        <v>24</v>
      </c>
      <c r="B26">
        <v>-1.51535733949831E-2</v>
      </c>
      <c r="C26">
        <v>-2.63013513595549E-2</v>
      </c>
      <c r="D26">
        <v>-2.23238745434724E-2</v>
      </c>
      <c r="E26">
        <v>-8.9784801477056003E-2</v>
      </c>
      <c r="F26">
        <v>-0.14969326884738601</v>
      </c>
      <c r="G26">
        <v>-0.15108271352531699</v>
      </c>
      <c r="H26">
        <v>-9.2879620000603E-2</v>
      </c>
      <c r="I26">
        <v>-8.6185242294632203E-2</v>
      </c>
      <c r="J26">
        <v>-0.139987510743666</v>
      </c>
      <c r="K26">
        <v>-9.2879620000603E-2</v>
      </c>
      <c r="L26">
        <v>-0.30836826963981501</v>
      </c>
      <c r="M26">
        <v>-0.311438019194611</v>
      </c>
      <c r="N26">
        <v>-5.0775118160756002E-3</v>
      </c>
      <c r="O26">
        <v>-0.173094056600471</v>
      </c>
      <c r="P26">
        <v>-0.13533797113200099</v>
      </c>
      <c r="Q26">
        <v>-7.1888866451917194E-2</v>
      </c>
      <c r="R26" s="5" t="str">
        <f>A26</f>
        <v>Avana HCC1806</v>
      </c>
      <c r="S26" s="18">
        <f>B26</f>
        <v>-1.51535733949831E-2</v>
      </c>
      <c r="T26" s="18">
        <f>C26</f>
        <v>-2.63013513595549E-2</v>
      </c>
      <c r="U26" s="18">
        <f>D26</f>
        <v>-2.23238745434724E-2</v>
      </c>
      <c r="V26" s="18">
        <f>E26</f>
        <v>-8.9784801477056003E-2</v>
      </c>
      <c r="W26" s="18">
        <f>F26</f>
        <v>-0.14969326884738601</v>
      </c>
      <c r="X26" s="18">
        <f t="shared" si="21"/>
        <v>-8.6185242294632203E-2</v>
      </c>
      <c r="Y26" s="18">
        <f t="shared" si="22"/>
        <v>-0.139987510743666</v>
      </c>
      <c r="Z26" s="18">
        <f t="shared" si="23"/>
        <v>-0.30836826963981501</v>
      </c>
      <c r="AA26" s="18">
        <f t="shared" si="24"/>
        <v>-0.311438019194611</v>
      </c>
      <c r="AB26" s="18">
        <f t="shared" si="25"/>
        <v>-5.0775118160756002E-3</v>
      </c>
      <c r="AC26" s="18">
        <f t="shared" si="26"/>
        <v>-0.173094056600471</v>
      </c>
      <c r="AD26" s="18">
        <f t="shared" si="27"/>
        <v>-0.13533797113200099</v>
      </c>
      <c r="AE26" s="6"/>
      <c r="AF26" s="33"/>
      <c r="AG26" s="36"/>
      <c r="AJ26" s="5" t="str">
        <f t="shared" si="8"/>
        <v>Avana HCC1806</v>
      </c>
      <c r="AK26" s="19">
        <f t="shared" si="9"/>
        <v>1.51535733949831E-2</v>
      </c>
      <c r="AL26" s="19">
        <f t="shared" si="10"/>
        <v>2.63013513595549E-2</v>
      </c>
      <c r="AM26" s="19">
        <f t="shared" si="11"/>
        <v>2.23238745434724E-2</v>
      </c>
      <c r="AN26" s="19">
        <f t="shared" si="12"/>
        <v>8.9784801477056003E-2</v>
      </c>
      <c r="AO26" s="19">
        <f t="shared" si="13"/>
        <v>0.14969326884738601</v>
      </c>
      <c r="AP26" s="19">
        <f t="shared" si="14"/>
        <v>8.6185242294632203E-2</v>
      </c>
      <c r="AQ26" s="19">
        <f t="shared" si="15"/>
        <v>0.139987510743666</v>
      </c>
      <c r="AR26" s="19">
        <f t="shared" si="16"/>
        <v>0.30836826963981501</v>
      </c>
      <c r="AS26" s="19">
        <f t="shared" si="17"/>
        <v>0.311438019194611</v>
      </c>
      <c r="AT26" s="19">
        <f t="shared" si="18"/>
        <v>5.0775118160756002E-3</v>
      </c>
      <c r="AU26" s="19">
        <f t="shared" si="19"/>
        <v>0.173094056600471</v>
      </c>
      <c r="AV26" s="19">
        <f t="shared" si="20"/>
        <v>0.13533797113200099</v>
      </c>
      <c r="AW26" s="19"/>
      <c r="AX26" s="33"/>
      <c r="AY26" s="36"/>
    </row>
    <row r="27" spans="1:51">
      <c r="A27" t="s">
        <v>25</v>
      </c>
      <c r="B27">
        <v>-1.69455326321762E-2</v>
      </c>
      <c r="C27">
        <v>-3.7440873365998897E-2</v>
      </c>
      <c r="D27">
        <v>-4.6866989592386103E-2</v>
      </c>
      <c r="E27">
        <v>-0.105216766657682</v>
      </c>
      <c r="F27">
        <v>-0.16747282661292501</v>
      </c>
      <c r="G27">
        <v>-0.17433829013607599</v>
      </c>
      <c r="H27">
        <v>-0.10023792705828299</v>
      </c>
      <c r="I27">
        <v>-0.124283832428651</v>
      </c>
      <c r="J27">
        <v>-0.17771797008173501</v>
      </c>
      <c r="K27">
        <v>-0.10023792705828299</v>
      </c>
      <c r="L27">
        <v>-0.306836540300509</v>
      </c>
      <c r="M27">
        <v>-0.338275204448302</v>
      </c>
      <c r="N27">
        <v>-9.3302661961877607E-3</v>
      </c>
      <c r="O27">
        <v>-0.19249819546991001</v>
      </c>
      <c r="P27">
        <v>-0.139086256142542</v>
      </c>
      <c r="Q27">
        <v>-7.4952208511526397E-2</v>
      </c>
      <c r="R27" s="5" t="str">
        <f>A27</f>
        <v>Avana JIMT1</v>
      </c>
      <c r="S27" s="18">
        <f>B27</f>
        <v>-1.69455326321762E-2</v>
      </c>
      <c r="T27" s="18">
        <f>C27</f>
        <v>-3.7440873365998897E-2</v>
      </c>
      <c r="U27" s="18">
        <f>D27</f>
        <v>-4.6866989592386103E-2</v>
      </c>
      <c r="V27" s="18">
        <f>E27</f>
        <v>-0.105216766657682</v>
      </c>
      <c r="W27" s="18">
        <f>F27</f>
        <v>-0.16747282661292501</v>
      </c>
      <c r="X27" s="18">
        <f t="shared" si="21"/>
        <v>-0.124283832428651</v>
      </c>
      <c r="Y27" s="18">
        <f t="shared" si="22"/>
        <v>-0.17771797008173501</v>
      </c>
      <c r="Z27" s="18">
        <f t="shared" si="23"/>
        <v>-0.306836540300509</v>
      </c>
      <c r="AA27" s="18">
        <f t="shared" si="24"/>
        <v>-0.338275204448302</v>
      </c>
      <c r="AB27" s="18">
        <f t="shared" si="25"/>
        <v>-9.3302661961877607E-3</v>
      </c>
      <c r="AC27" s="18">
        <f t="shared" si="26"/>
        <v>-0.19249819546991001</v>
      </c>
      <c r="AD27" s="18">
        <f t="shared" si="27"/>
        <v>-0.139086256142542</v>
      </c>
      <c r="AE27" s="6"/>
      <c r="AF27" s="33"/>
      <c r="AG27" s="36"/>
      <c r="AJ27" s="5" t="str">
        <f>R27</f>
        <v>Avana JIMT1</v>
      </c>
      <c r="AK27" s="19">
        <f t="shared" si="9"/>
        <v>1.69455326321762E-2</v>
      </c>
      <c r="AL27" s="19">
        <f t="shared" si="10"/>
        <v>3.7440873365998897E-2</v>
      </c>
      <c r="AM27" s="19">
        <f t="shared" si="11"/>
        <v>4.6866989592386103E-2</v>
      </c>
      <c r="AN27" s="19">
        <f t="shared" si="12"/>
        <v>0.105216766657682</v>
      </c>
      <c r="AO27" s="19">
        <f t="shared" si="13"/>
        <v>0.16747282661292501</v>
      </c>
      <c r="AP27" s="19">
        <f t="shared" si="14"/>
        <v>0.124283832428651</v>
      </c>
      <c r="AQ27" s="19">
        <f t="shared" si="15"/>
        <v>0.17771797008173501</v>
      </c>
      <c r="AR27" s="19">
        <f t="shared" si="16"/>
        <v>0.306836540300509</v>
      </c>
      <c r="AS27" s="19">
        <f t="shared" si="17"/>
        <v>0.338275204448302</v>
      </c>
      <c r="AT27" s="19">
        <f t="shared" si="18"/>
        <v>9.3302661961877607E-3</v>
      </c>
      <c r="AU27" s="19">
        <f t="shared" si="19"/>
        <v>0.19249819546991001</v>
      </c>
      <c r="AV27" s="19">
        <f t="shared" si="20"/>
        <v>0.139086256142542</v>
      </c>
      <c r="AW27" s="19"/>
      <c r="AX27" s="33"/>
      <c r="AY27" s="36"/>
    </row>
    <row r="28" spans="1:51">
      <c r="A28" t="s">
        <v>26</v>
      </c>
      <c r="B28">
        <v>-2.13245558778698E-2</v>
      </c>
      <c r="C28">
        <v>-4.5023381605923597E-2</v>
      </c>
      <c r="D28">
        <v>-2.2919214066369702E-2</v>
      </c>
      <c r="E28">
        <v>-9.4392337975425594E-2</v>
      </c>
      <c r="F28">
        <v>-0.15138073570844801</v>
      </c>
      <c r="G28">
        <v>-0.16030456280380001</v>
      </c>
      <c r="H28">
        <v>-0.101258934925787</v>
      </c>
      <c r="I28">
        <v>-0.12681842387711001</v>
      </c>
      <c r="J28">
        <v>-0.17216763158995099</v>
      </c>
      <c r="K28">
        <v>-0.101258934925787</v>
      </c>
      <c r="L28">
        <v>-0.247837051568989</v>
      </c>
      <c r="M28">
        <v>-0.29741463019150799</v>
      </c>
      <c r="N28">
        <v>-1.33406320392482E-2</v>
      </c>
      <c r="O28">
        <v>-0.132944015811647</v>
      </c>
      <c r="P28">
        <v>-0.11839865240179299</v>
      </c>
      <c r="Q28">
        <v>-8.0475092189933303E-2</v>
      </c>
      <c r="R28" s="5" t="str">
        <f>A28</f>
        <v>Avana SKNAS</v>
      </c>
      <c r="S28" s="18">
        <f>B28</f>
        <v>-2.13245558778698E-2</v>
      </c>
      <c r="T28" s="18">
        <f>C28</f>
        <v>-4.5023381605923597E-2</v>
      </c>
      <c r="U28" s="18">
        <f>D28</f>
        <v>-2.2919214066369702E-2</v>
      </c>
      <c r="V28" s="18">
        <f>E28</f>
        <v>-9.4392337975425594E-2</v>
      </c>
      <c r="W28" s="18">
        <f>F28</f>
        <v>-0.15138073570844801</v>
      </c>
      <c r="X28" s="18">
        <f t="shared" si="21"/>
        <v>-0.12681842387711001</v>
      </c>
      <c r="Y28" s="18">
        <f t="shared" si="22"/>
        <v>-0.17216763158995099</v>
      </c>
      <c r="Z28" s="18">
        <f t="shared" si="23"/>
        <v>-0.247837051568989</v>
      </c>
      <c r="AA28" s="18">
        <f t="shared" si="24"/>
        <v>-0.29741463019150799</v>
      </c>
      <c r="AB28" s="18">
        <f t="shared" si="25"/>
        <v>-1.33406320392482E-2</v>
      </c>
      <c r="AC28" s="18">
        <f t="shared" si="26"/>
        <v>-0.132944015811647</v>
      </c>
      <c r="AD28" s="18">
        <f t="shared" si="27"/>
        <v>-0.11839865240179299</v>
      </c>
      <c r="AE28" s="6"/>
      <c r="AF28" s="33"/>
      <c r="AG28" s="36"/>
      <c r="AJ28" s="5" t="str">
        <f t="shared" si="8"/>
        <v>Avana SKNAS</v>
      </c>
      <c r="AK28" s="19">
        <f t="shared" si="9"/>
        <v>2.13245558778698E-2</v>
      </c>
      <c r="AL28" s="19">
        <f t="shared" si="10"/>
        <v>4.5023381605923597E-2</v>
      </c>
      <c r="AM28" s="19">
        <f t="shared" si="11"/>
        <v>2.2919214066369702E-2</v>
      </c>
      <c r="AN28" s="19">
        <f t="shared" si="12"/>
        <v>9.4392337975425594E-2</v>
      </c>
      <c r="AO28" s="19">
        <f t="shared" si="13"/>
        <v>0.15138073570844801</v>
      </c>
      <c r="AP28" s="19">
        <f t="shared" si="14"/>
        <v>0.12681842387711001</v>
      </c>
      <c r="AQ28" s="19">
        <f t="shared" si="15"/>
        <v>0.17216763158995099</v>
      </c>
      <c r="AR28" s="19">
        <f t="shared" si="16"/>
        <v>0.247837051568989</v>
      </c>
      <c r="AS28" s="19">
        <f t="shared" si="17"/>
        <v>0.29741463019150799</v>
      </c>
      <c r="AT28" s="19">
        <f t="shared" si="18"/>
        <v>1.33406320392482E-2</v>
      </c>
      <c r="AU28" s="19">
        <f t="shared" si="19"/>
        <v>0.132944015811647</v>
      </c>
      <c r="AV28" s="19">
        <f t="shared" si="20"/>
        <v>0.11839865240179299</v>
      </c>
      <c r="AW28" s="19"/>
      <c r="AX28" s="33"/>
      <c r="AY28" s="36"/>
    </row>
    <row r="29" spans="1:51">
      <c r="A29" t="s">
        <v>27</v>
      </c>
      <c r="B29">
        <v>1.02683789376645E-2</v>
      </c>
      <c r="C29">
        <v>-4.2055422958308102E-2</v>
      </c>
      <c r="D29">
        <v>-3.9453659844261399E-2</v>
      </c>
      <c r="E29">
        <v>-0.11763614669646601</v>
      </c>
      <c r="F29">
        <v>-0.151952441088928</v>
      </c>
      <c r="G29">
        <v>-0.15678243471513101</v>
      </c>
      <c r="H29">
        <v>-8.8585718047928905E-2</v>
      </c>
      <c r="I29">
        <v>-0.12389430706532201</v>
      </c>
      <c r="J29">
        <v>-0.16980107632705499</v>
      </c>
      <c r="K29">
        <v>-8.8585718047928905E-2</v>
      </c>
      <c r="L29">
        <v>-0.27560210734840201</v>
      </c>
      <c r="M29">
        <v>-0.31010031385621201</v>
      </c>
      <c r="N29">
        <v>-1.2946792797126599E-2</v>
      </c>
      <c r="O29">
        <v>-0.166681665263683</v>
      </c>
      <c r="P29">
        <v>-0.10569609948188601</v>
      </c>
      <c r="Q29">
        <v>-6.0026026607946099E-2</v>
      </c>
      <c r="R29" s="5" t="str">
        <f>A29</f>
        <v>Avana OVCAR8</v>
      </c>
      <c r="S29" s="18">
        <f>B29</f>
        <v>1.02683789376645E-2</v>
      </c>
      <c r="T29" s="18">
        <f>C29</f>
        <v>-4.2055422958308102E-2</v>
      </c>
      <c r="U29" s="18">
        <f>D29</f>
        <v>-3.9453659844261399E-2</v>
      </c>
      <c r="V29" s="18">
        <f>E29</f>
        <v>-0.11763614669646601</v>
      </c>
      <c r="W29" s="18">
        <f>F29</f>
        <v>-0.151952441088928</v>
      </c>
      <c r="X29" s="18">
        <f t="shared" si="21"/>
        <v>-0.12389430706532201</v>
      </c>
      <c r="Y29" s="18">
        <f t="shared" si="22"/>
        <v>-0.16980107632705499</v>
      </c>
      <c r="Z29" s="18">
        <f t="shared" si="23"/>
        <v>-0.27560210734840201</v>
      </c>
      <c r="AA29" s="18">
        <f t="shared" si="24"/>
        <v>-0.31010031385621201</v>
      </c>
      <c r="AB29" s="18">
        <f t="shared" si="25"/>
        <v>-1.2946792797126599E-2</v>
      </c>
      <c r="AC29" s="18">
        <f t="shared" si="26"/>
        <v>-0.166681665263683</v>
      </c>
      <c r="AD29" s="18">
        <f t="shared" si="27"/>
        <v>-0.10569609948188601</v>
      </c>
      <c r="AE29" s="6"/>
      <c r="AF29" s="33"/>
      <c r="AG29" s="36"/>
      <c r="AJ29" s="5" t="str">
        <f t="shared" si="8"/>
        <v>Avana OVCAR8</v>
      </c>
      <c r="AK29" s="19">
        <f t="shared" si="9"/>
        <v>-1.02683789376645E-2</v>
      </c>
      <c r="AL29" s="19">
        <f t="shared" si="10"/>
        <v>4.2055422958308102E-2</v>
      </c>
      <c r="AM29" s="19">
        <f t="shared" si="11"/>
        <v>3.9453659844261399E-2</v>
      </c>
      <c r="AN29" s="19">
        <f t="shared" si="12"/>
        <v>0.11763614669646601</v>
      </c>
      <c r="AO29" s="19">
        <f t="shared" si="13"/>
        <v>0.151952441088928</v>
      </c>
      <c r="AP29" s="19">
        <f t="shared" si="14"/>
        <v>0.12389430706532201</v>
      </c>
      <c r="AQ29" s="19">
        <f t="shared" si="15"/>
        <v>0.16980107632705499</v>
      </c>
      <c r="AR29" s="19">
        <f t="shared" si="16"/>
        <v>0.27560210734840201</v>
      </c>
      <c r="AS29" s="19">
        <f t="shared" si="17"/>
        <v>0.31010031385621201</v>
      </c>
      <c r="AT29" s="19">
        <f t="shared" si="18"/>
        <v>1.2946792797126599E-2</v>
      </c>
      <c r="AU29" s="19">
        <f t="shared" si="19"/>
        <v>0.166681665263683</v>
      </c>
      <c r="AV29" s="19">
        <f t="shared" si="20"/>
        <v>0.10569609948188601</v>
      </c>
      <c r="AW29" s="19"/>
      <c r="AX29" s="33"/>
      <c r="AY29" s="36"/>
    </row>
    <row r="30" spans="1:51">
      <c r="A30" t="s">
        <v>28</v>
      </c>
      <c r="B30">
        <v>-1.10614601243363E-3</v>
      </c>
      <c r="C30">
        <v>-3.6163115601636597E-2</v>
      </c>
      <c r="D30">
        <v>-4.7500407609308098E-2</v>
      </c>
      <c r="E30">
        <v>-9.9146418833264402E-2</v>
      </c>
      <c r="F30">
        <v>-0.17405268684653699</v>
      </c>
      <c r="G30">
        <v>-0.16176780143883801</v>
      </c>
      <c r="H30">
        <v>-9.1392380564036604E-2</v>
      </c>
      <c r="I30">
        <v>-8.8969096283047402E-2</v>
      </c>
      <c r="J30">
        <v>-0.15389338181600601</v>
      </c>
      <c r="K30">
        <v>-9.1392380564036604E-2</v>
      </c>
      <c r="L30">
        <v>-0.30658271386248498</v>
      </c>
      <c r="M30">
        <v>-0.31741219250090802</v>
      </c>
      <c r="N30">
        <v>-1.45262903483309E-2</v>
      </c>
      <c r="O30">
        <v>-0.18357013437762101</v>
      </c>
      <c r="P30">
        <v>-0.152568773156983</v>
      </c>
      <c r="Q30">
        <v>-7.8976105145605602E-2</v>
      </c>
      <c r="R30" s="5" t="str">
        <f>A30</f>
        <v>Avana 639V</v>
      </c>
      <c r="S30" s="18">
        <f>B30</f>
        <v>-1.10614601243363E-3</v>
      </c>
      <c r="T30" s="18">
        <f>C30</f>
        <v>-3.6163115601636597E-2</v>
      </c>
      <c r="U30" s="18">
        <f>D30</f>
        <v>-4.7500407609308098E-2</v>
      </c>
      <c r="V30" s="18">
        <f>E30</f>
        <v>-9.9146418833264402E-2</v>
      </c>
      <c r="W30" s="18">
        <f>F30</f>
        <v>-0.17405268684653699</v>
      </c>
      <c r="X30" s="18">
        <f t="shared" si="21"/>
        <v>-8.8969096283047402E-2</v>
      </c>
      <c r="Y30" s="18">
        <f t="shared" si="22"/>
        <v>-0.15389338181600601</v>
      </c>
      <c r="Z30" s="18">
        <f t="shared" si="23"/>
        <v>-0.30658271386248498</v>
      </c>
      <c r="AA30" s="18">
        <f t="shared" si="24"/>
        <v>-0.31741219250090802</v>
      </c>
      <c r="AB30" s="18">
        <f t="shared" si="25"/>
        <v>-1.45262903483309E-2</v>
      </c>
      <c r="AC30" s="18">
        <f t="shared" si="26"/>
        <v>-0.18357013437762101</v>
      </c>
      <c r="AD30" s="18">
        <f t="shared" si="27"/>
        <v>-0.152568773156983</v>
      </c>
      <c r="AE30" s="6"/>
      <c r="AF30" s="33"/>
      <c r="AG30" s="36"/>
      <c r="AJ30" s="5" t="str">
        <f t="shared" si="8"/>
        <v>Avana 639V</v>
      </c>
      <c r="AK30" s="19">
        <f t="shared" si="9"/>
        <v>1.10614601243363E-3</v>
      </c>
      <c r="AL30" s="19">
        <f t="shared" si="10"/>
        <v>3.6163115601636597E-2</v>
      </c>
      <c r="AM30" s="19">
        <f t="shared" si="11"/>
        <v>4.7500407609308098E-2</v>
      </c>
      <c r="AN30" s="19">
        <f t="shared" si="12"/>
        <v>9.9146418833264402E-2</v>
      </c>
      <c r="AO30" s="19">
        <f t="shared" si="13"/>
        <v>0.17405268684653699</v>
      </c>
      <c r="AP30" s="19">
        <f t="shared" si="14"/>
        <v>8.8969096283047402E-2</v>
      </c>
      <c r="AQ30" s="19">
        <f t="shared" si="15"/>
        <v>0.15389338181600601</v>
      </c>
      <c r="AR30" s="19">
        <f t="shared" si="16"/>
        <v>0.30658271386248498</v>
      </c>
      <c r="AS30" s="19">
        <f t="shared" si="17"/>
        <v>0.31741219250090802</v>
      </c>
      <c r="AT30" s="19">
        <f t="shared" si="18"/>
        <v>1.45262903483309E-2</v>
      </c>
      <c r="AU30" s="19">
        <f t="shared" si="19"/>
        <v>0.18357013437762101</v>
      </c>
      <c r="AV30" s="19">
        <f t="shared" si="20"/>
        <v>0.152568773156983</v>
      </c>
      <c r="AW30" s="19"/>
      <c r="AX30" s="33"/>
      <c r="AY30" s="36"/>
    </row>
    <row r="31" spans="1:51" ht="16" customHeight="1">
      <c r="A31" t="s">
        <v>29</v>
      </c>
      <c r="B31">
        <v>-1.8597479639167799E-2</v>
      </c>
      <c r="C31">
        <v>-4.2730754933076702E-2</v>
      </c>
      <c r="D31">
        <v>-4.3882947039001398E-2</v>
      </c>
      <c r="E31">
        <v>-9.8434676442758995E-2</v>
      </c>
      <c r="F31">
        <v>-0.164327521329654</v>
      </c>
      <c r="G31">
        <v>-0.171056060306534</v>
      </c>
      <c r="H31">
        <v>-0.108022064587775</v>
      </c>
      <c r="I31">
        <v>-8.1526566136050194E-2</v>
      </c>
      <c r="J31">
        <v>-0.142627563290636</v>
      </c>
      <c r="K31">
        <v>-0.108022064587775</v>
      </c>
      <c r="L31">
        <v>-0.300606483793465</v>
      </c>
      <c r="M31">
        <v>-0.30791528065540502</v>
      </c>
      <c r="N31">
        <v>-1.49548389436248E-2</v>
      </c>
      <c r="O31">
        <v>-0.191982948104852</v>
      </c>
      <c r="P31">
        <v>-0.13330857746527799</v>
      </c>
      <c r="Q31">
        <v>-8.45625997939701E-2</v>
      </c>
      <c r="R31" s="5" t="str">
        <f>A31</f>
        <v>Avana HMC18</v>
      </c>
      <c r="S31" s="18">
        <f>B31</f>
        <v>-1.8597479639167799E-2</v>
      </c>
      <c r="T31" s="18">
        <f>C31</f>
        <v>-4.2730754933076702E-2</v>
      </c>
      <c r="U31" s="18">
        <f>D31</f>
        <v>-4.3882947039001398E-2</v>
      </c>
      <c r="V31" s="18">
        <f>E31</f>
        <v>-9.8434676442758995E-2</v>
      </c>
      <c r="W31" s="18">
        <f>F31</f>
        <v>-0.164327521329654</v>
      </c>
      <c r="X31" s="18">
        <f t="shared" si="21"/>
        <v>-8.1526566136050194E-2</v>
      </c>
      <c r="Y31" s="18">
        <f t="shared" si="22"/>
        <v>-0.142627563290636</v>
      </c>
      <c r="Z31" s="18">
        <f t="shared" si="23"/>
        <v>-0.300606483793465</v>
      </c>
      <c r="AA31" s="18">
        <f t="shared" si="24"/>
        <v>-0.30791528065540502</v>
      </c>
      <c r="AB31" s="18">
        <f t="shared" si="25"/>
        <v>-1.49548389436248E-2</v>
      </c>
      <c r="AC31" s="18">
        <f t="shared" si="26"/>
        <v>-0.191982948104852</v>
      </c>
      <c r="AD31" s="18">
        <f t="shared" si="27"/>
        <v>-0.13330857746527799</v>
      </c>
      <c r="AE31" s="6"/>
      <c r="AF31" s="33"/>
      <c r="AG31" s="36"/>
      <c r="AJ31" s="5" t="str">
        <f t="shared" si="8"/>
        <v>Avana HMC18</v>
      </c>
      <c r="AK31" s="19">
        <f t="shared" si="9"/>
        <v>1.8597479639167799E-2</v>
      </c>
      <c r="AL31" s="19">
        <f t="shared" si="10"/>
        <v>4.2730754933076702E-2</v>
      </c>
      <c r="AM31" s="19">
        <f t="shared" si="11"/>
        <v>4.3882947039001398E-2</v>
      </c>
      <c r="AN31" s="19">
        <f t="shared" si="12"/>
        <v>9.8434676442758995E-2</v>
      </c>
      <c r="AO31" s="19">
        <f t="shared" si="13"/>
        <v>0.164327521329654</v>
      </c>
      <c r="AP31" s="19">
        <f t="shared" si="14"/>
        <v>8.1526566136050194E-2</v>
      </c>
      <c r="AQ31" s="19">
        <f t="shared" si="15"/>
        <v>0.142627563290636</v>
      </c>
      <c r="AR31" s="19">
        <f t="shared" si="16"/>
        <v>0.300606483793465</v>
      </c>
      <c r="AS31" s="19">
        <f t="shared" si="17"/>
        <v>0.30791528065540502</v>
      </c>
      <c r="AT31" s="19">
        <f t="shared" si="18"/>
        <v>1.49548389436248E-2</v>
      </c>
      <c r="AU31" s="19">
        <f t="shared" si="19"/>
        <v>0.191982948104852</v>
      </c>
      <c r="AV31" s="19">
        <f t="shared" si="20"/>
        <v>0.13330857746527799</v>
      </c>
      <c r="AW31" s="19"/>
      <c r="AX31" s="33"/>
      <c r="AY31" s="36"/>
    </row>
    <row r="32" spans="1:51">
      <c r="A32" t="s">
        <v>30</v>
      </c>
      <c r="B32">
        <v>-1.1133119688485699E-2</v>
      </c>
      <c r="C32">
        <v>-5.8225336755894398E-2</v>
      </c>
      <c r="D32">
        <v>-8.8261906341504201E-2</v>
      </c>
      <c r="E32">
        <v>-0.14392486103635099</v>
      </c>
      <c r="F32">
        <v>-0.20158368829862</v>
      </c>
      <c r="G32">
        <v>-0.21336858766815001</v>
      </c>
      <c r="H32">
        <v>-6.4259699957412902E-2</v>
      </c>
      <c r="I32">
        <v>-0.14433759453632</v>
      </c>
      <c r="J32">
        <v>-0.20936666432545201</v>
      </c>
      <c r="K32">
        <v>-6.4259699957412902E-2</v>
      </c>
      <c r="L32">
        <v>-0.23298199833838901</v>
      </c>
      <c r="M32">
        <v>-0.30518176853394202</v>
      </c>
      <c r="N32">
        <v>-3.8737001801405498E-2</v>
      </c>
      <c r="O32">
        <v>-0.128668263554121</v>
      </c>
      <c r="P32">
        <v>-0.20892927752979501</v>
      </c>
      <c r="Q32">
        <v>-0.158523236010088</v>
      </c>
      <c r="R32" s="5" t="str">
        <f>A32</f>
        <v>Avana JMSU1</v>
      </c>
      <c r="S32" s="18">
        <f>B32</f>
        <v>-1.1133119688485699E-2</v>
      </c>
      <c r="T32" s="18">
        <f>C32</f>
        <v>-5.8225336755894398E-2</v>
      </c>
      <c r="U32" s="18">
        <f>D32</f>
        <v>-8.8261906341504201E-2</v>
      </c>
      <c r="V32" s="18">
        <f>E32</f>
        <v>-0.14392486103635099</v>
      </c>
      <c r="W32" s="18">
        <f>F32</f>
        <v>-0.20158368829862</v>
      </c>
      <c r="X32" s="18">
        <f t="shared" si="21"/>
        <v>-0.14433759453632</v>
      </c>
      <c r="Y32" s="18">
        <f t="shared" si="22"/>
        <v>-0.20936666432545201</v>
      </c>
      <c r="Z32" s="18">
        <f t="shared" si="23"/>
        <v>-0.23298199833838901</v>
      </c>
      <c r="AA32" s="18">
        <f t="shared" si="24"/>
        <v>-0.30518176853394202</v>
      </c>
      <c r="AB32" s="18">
        <f t="shared" si="25"/>
        <v>-3.8737001801405498E-2</v>
      </c>
      <c r="AC32" s="18">
        <f t="shared" si="26"/>
        <v>-0.128668263554121</v>
      </c>
      <c r="AD32" s="18">
        <f t="shared" si="27"/>
        <v>-0.20892927752979501</v>
      </c>
      <c r="AE32" s="6"/>
      <c r="AF32" s="33"/>
      <c r="AG32" s="36"/>
      <c r="AJ32" s="5" t="str">
        <f t="shared" si="8"/>
        <v>Avana JMSU1</v>
      </c>
      <c r="AK32" s="19">
        <f t="shared" si="9"/>
        <v>1.1133119688485699E-2</v>
      </c>
      <c r="AL32" s="19">
        <f t="shared" si="10"/>
        <v>5.8225336755894398E-2</v>
      </c>
      <c r="AM32" s="19">
        <f t="shared" si="11"/>
        <v>8.8261906341504201E-2</v>
      </c>
      <c r="AN32" s="19">
        <f t="shared" si="12"/>
        <v>0.14392486103635099</v>
      </c>
      <c r="AO32" s="19">
        <f t="shared" si="13"/>
        <v>0.20158368829862</v>
      </c>
      <c r="AP32" s="19">
        <f t="shared" si="14"/>
        <v>0.14433759453632</v>
      </c>
      <c r="AQ32" s="19">
        <f t="shared" si="15"/>
        <v>0.20936666432545201</v>
      </c>
      <c r="AR32" s="19">
        <f t="shared" si="16"/>
        <v>0.23298199833838901</v>
      </c>
      <c r="AS32" s="19">
        <f t="shared" si="17"/>
        <v>0.30518176853394202</v>
      </c>
      <c r="AT32" s="19">
        <f t="shared" si="18"/>
        <v>3.8737001801405498E-2</v>
      </c>
      <c r="AU32" s="19">
        <f t="shared" si="19"/>
        <v>0.128668263554121</v>
      </c>
      <c r="AV32" s="19">
        <f t="shared" si="20"/>
        <v>0.20892927752979501</v>
      </c>
      <c r="AW32" s="19"/>
      <c r="AX32" s="33"/>
      <c r="AY32" s="36"/>
    </row>
    <row r="33" spans="1:51">
      <c r="R33" s="5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6"/>
      <c r="AF33" s="11"/>
      <c r="AG33" s="36"/>
      <c r="AJ33" s="5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1"/>
      <c r="AY33" s="36"/>
    </row>
    <row r="34" spans="1:51" ht="16" customHeight="1">
      <c r="A34" t="s">
        <v>31</v>
      </c>
      <c r="B34">
        <v>-2.4752358352090401E-2</v>
      </c>
      <c r="C34">
        <v>-5.9939089182394101E-2</v>
      </c>
      <c r="D34">
        <v>-5.2060031765799097E-2</v>
      </c>
      <c r="E34">
        <v>-9.5182717351968094E-2</v>
      </c>
      <c r="F34">
        <v>-0.12045265618569199</v>
      </c>
      <c r="G34">
        <v>-0.119414741186617</v>
      </c>
      <c r="H34">
        <v>-9.9358379247854706E-2</v>
      </c>
      <c r="I34">
        <v>-0.148259710941366</v>
      </c>
      <c r="J34">
        <v>-0.16485119136825899</v>
      </c>
      <c r="K34">
        <v>-9.9358379247854706E-2</v>
      </c>
      <c r="L34">
        <v>-0.33638734077196097</v>
      </c>
      <c r="M34">
        <v>-0.33130213673497599</v>
      </c>
      <c r="N34">
        <v>-6.1308695556814598E-2</v>
      </c>
      <c r="O34">
        <v>-0.16336683648783901</v>
      </c>
      <c r="P34">
        <v>-0.115744307671373</v>
      </c>
      <c r="Q34">
        <v>-6.8942319348925293E-2</v>
      </c>
      <c r="R34" s="5" t="str">
        <f>A34</f>
        <v>SangerDepmap_OVR8</v>
      </c>
      <c r="S34" s="18">
        <f>B34</f>
        <v>-2.4752358352090401E-2</v>
      </c>
      <c r="T34" s="18">
        <f>C34</f>
        <v>-5.9939089182394101E-2</v>
      </c>
      <c r="U34" s="18">
        <f>D34</f>
        <v>-5.2060031765799097E-2</v>
      </c>
      <c r="V34" s="18">
        <f>E34</f>
        <v>-9.5182717351968094E-2</v>
      </c>
      <c r="W34" s="18">
        <f>F34</f>
        <v>-0.12045265618569199</v>
      </c>
      <c r="X34" s="18">
        <f t="shared" si="21"/>
        <v>-0.148259710941366</v>
      </c>
      <c r="Y34" s="18">
        <f t="shared" si="22"/>
        <v>-0.16485119136825899</v>
      </c>
      <c r="Z34" s="18">
        <f t="shared" si="23"/>
        <v>-0.33638734077196097</v>
      </c>
      <c r="AA34" s="18">
        <f t="shared" si="24"/>
        <v>-0.33130213673497599</v>
      </c>
      <c r="AB34" s="18">
        <f t="shared" si="25"/>
        <v>-6.1308695556814598E-2</v>
      </c>
      <c r="AC34" s="18">
        <f t="shared" si="26"/>
        <v>-0.16336683648783901</v>
      </c>
      <c r="AD34" s="18">
        <f t="shared" si="27"/>
        <v>-0.115744307671373</v>
      </c>
      <c r="AE34" s="6"/>
      <c r="AF34" s="34" t="s">
        <v>52</v>
      </c>
      <c r="AG34" s="36"/>
      <c r="AJ34" s="5" t="str">
        <f t="shared" si="8"/>
        <v>SangerDepmap_OVR8</v>
      </c>
      <c r="AK34" s="19">
        <f t="shared" si="9"/>
        <v>2.4752358352090401E-2</v>
      </c>
      <c r="AL34" s="19">
        <f t="shared" si="10"/>
        <v>5.9939089182394101E-2</v>
      </c>
      <c r="AM34" s="19">
        <f t="shared" si="11"/>
        <v>5.2060031765799097E-2</v>
      </c>
      <c r="AN34" s="19">
        <f t="shared" si="12"/>
        <v>9.5182717351968094E-2</v>
      </c>
      <c r="AO34" s="19">
        <f t="shared" si="13"/>
        <v>0.12045265618569199</v>
      </c>
      <c r="AP34" s="19">
        <f t="shared" si="14"/>
        <v>0.148259710941366</v>
      </c>
      <c r="AQ34" s="19">
        <f t="shared" si="15"/>
        <v>0.16485119136825899</v>
      </c>
      <c r="AR34" s="19">
        <f t="shared" si="16"/>
        <v>0.33638734077196097</v>
      </c>
      <c r="AS34" s="19">
        <f t="shared" si="17"/>
        <v>0.33130213673497599</v>
      </c>
      <c r="AT34" s="19">
        <f t="shared" si="18"/>
        <v>6.1308695556814598E-2</v>
      </c>
      <c r="AU34" s="19">
        <f t="shared" si="19"/>
        <v>0.16336683648783901</v>
      </c>
      <c r="AV34" s="19">
        <f t="shared" si="20"/>
        <v>0.115744307671373</v>
      </c>
      <c r="AW34" s="19"/>
      <c r="AX34" s="34" t="s">
        <v>52</v>
      </c>
      <c r="AY34" s="36"/>
    </row>
    <row r="35" spans="1:51">
      <c r="A35" t="s">
        <v>32</v>
      </c>
      <c r="B35">
        <v>-9.2981465655425002E-3</v>
      </c>
      <c r="C35">
        <v>-4.3156595377221198E-2</v>
      </c>
      <c r="D35">
        <v>-8.8267255879166499E-3</v>
      </c>
      <c r="E35">
        <v>-4.3582415897954599E-2</v>
      </c>
      <c r="F35">
        <v>-7.4540563696922205E-2</v>
      </c>
      <c r="G35">
        <v>-7.1554876637222195E-2</v>
      </c>
      <c r="H35">
        <v>-8.7260541458488897E-2</v>
      </c>
      <c r="I35">
        <v>-0.102785585975032</v>
      </c>
      <c r="J35">
        <v>-0.111121619575563</v>
      </c>
      <c r="K35">
        <v>-8.7260541458488897E-2</v>
      </c>
      <c r="L35">
        <v>-0.23311433428683601</v>
      </c>
      <c r="M35">
        <v>-0.23312253910925401</v>
      </c>
      <c r="N35">
        <v>-4.2259732408162699E-2</v>
      </c>
      <c r="O35">
        <v>-0.110996035264016</v>
      </c>
      <c r="P35">
        <v>-8.3853923181415005E-2</v>
      </c>
      <c r="Q35">
        <v>-3.7656427833160797E-2</v>
      </c>
      <c r="R35" s="5" t="str">
        <f>A35</f>
        <v>SangerDepmap_RKO-P1D22</v>
      </c>
      <c r="S35" s="18">
        <f>B35</f>
        <v>-9.2981465655425002E-3</v>
      </c>
      <c r="T35" s="18">
        <f>C35</f>
        <v>-4.3156595377221198E-2</v>
      </c>
      <c r="U35" s="18">
        <f>D35</f>
        <v>-8.8267255879166499E-3</v>
      </c>
      <c r="V35" s="18">
        <f>E35</f>
        <v>-4.3582415897954599E-2</v>
      </c>
      <c r="W35" s="18">
        <f>F35</f>
        <v>-7.4540563696922205E-2</v>
      </c>
      <c r="X35" s="18">
        <f t="shared" si="21"/>
        <v>-0.102785585975032</v>
      </c>
      <c r="Y35" s="18">
        <f t="shared" si="22"/>
        <v>-0.111121619575563</v>
      </c>
      <c r="Z35" s="18">
        <f t="shared" si="23"/>
        <v>-0.23311433428683601</v>
      </c>
      <c r="AA35" s="18">
        <f t="shared" si="24"/>
        <v>-0.23312253910925401</v>
      </c>
      <c r="AB35" s="18">
        <f t="shared" si="25"/>
        <v>-4.2259732408162699E-2</v>
      </c>
      <c r="AC35" s="18">
        <f t="shared" si="26"/>
        <v>-0.110996035264016</v>
      </c>
      <c r="AD35" s="18">
        <f t="shared" si="27"/>
        <v>-8.3853923181415005E-2</v>
      </c>
      <c r="AE35" s="6"/>
      <c r="AF35" s="34"/>
      <c r="AG35" s="36"/>
      <c r="AJ35" s="5" t="str">
        <f t="shared" si="8"/>
        <v>SangerDepmap_RKO-P1D22</v>
      </c>
      <c r="AK35" s="19">
        <f t="shared" si="9"/>
        <v>9.2981465655425002E-3</v>
      </c>
      <c r="AL35" s="19">
        <f t="shared" si="10"/>
        <v>4.3156595377221198E-2</v>
      </c>
      <c r="AM35" s="19">
        <f t="shared" si="11"/>
        <v>8.8267255879166499E-3</v>
      </c>
      <c r="AN35" s="19">
        <f t="shared" si="12"/>
        <v>4.3582415897954599E-2</v>
      </c>
      <c r="AO35" s="19">
        <f t="shared" si="13"/>
        <v>7.4540563696922205E-2</v>
      </c>
      <c r="AP35" s="19">
        <f t="shared" si="14"/>
        <v>0.102785585975032</v>
      </c>
      <c r="AQ35" s="19">
        <f t="shared" si="15"/>
        <v>0.111121619575563</v>
      </c>
      <c r="AR35" s="19">
        <f t="shared" si="16"/>
        <v>0.23311433428683601</v>
      </c>
      <c r="AS35" s="19">
        <f t="shared" si="17"/>
        <v>0.23312253910925401</v>
      </c>
      <c r="AT35" s="19">
        <f t="shared" si="18"/>
        <v>4.2259732408162699E-2</v>
      </c>
      <c r="AU35" s="19">
        <f t="shared" si="19"/>
        <v>0.110996035264016</v>
      </c>
      <c r="AV35" s="19">
        <f t="shared" si="20"/>
        <v>8.3853923181415005E-2</v>
      </c>
      <c r="AW35" s="19"/>
      <c r="AX35" s="34"/>
      <c r="AY35" s="36"/>
    </row>
    <row r="36" spans="1:51">
      <c r="A36" t="s">
        <v>33</v>
      </c>
      <c r="B36" s="1">
        <v>-4.8079342138201002E-5</v>
      </c>
      <c r="C36">
        <v>-8.5064894027937099E-2</v>
      </c>
      <c r="D36">
        <v>-5.5538693425886097E-2</v>
      </c>
      <c r="E36">
        <v>-0.103845079298373</v>
      </c>
      <c r="F36">
        <v>-0.12957535354154501</v>
      </c>
      <c r="G36">
        <v>-0.12631167381224101</v>
      </c>
      <c r="H36">
        <v>-7.4019552704916905E-2</v>
      </c>
      <c r="I36">
        <v>-0.165289873614963</v>
      </c>
      <c r="J36">
        <v>-0.18177509330326699</v>
      </c>
      <c r="K36">
        <v>-7.4019552704916905E-2</v>
      </c>
      <c r="L36">
        <v>-0.24147436293692701</v>
      </c>
      <c r="M36">
        <v>-0.28929626052656698</v>
      </c>
      <c r="N36">
        <v>-6.3052952272376006E-2</v>
      </c>
      <c r="O36">
        <v>-0.110921223689808</v>
      </c>
      <c r="P36">
        <v>-8.5753131553895107E-2</v>
      </c>
      <c r="Q36">
        <v>-6.9775874733431498E-2</v>
      </c>
      <c r="R36" s="5" t="str">
        <f>A36</f>
        <v>SangerDepmap_AML2-D21</v>
      </c>
      <c r="S36" s="18">
        <f>B36</f>
        <v>-4.8079342138201002E-5</v>
      </c>
      <c r="T36" s="18">
        <f>C36</f>
        <v>-8.5064894027937099E-2</v>
      </c>
      <c r="U36" s="18">
        <f>D36</f>
        <v>-5.5538693425886097E-2</v>
      </c>
      <c r="V36" s="18">
        <f>E36</f>
        <v>-0.103845079298373</v>
      </c>
      <c r="W36" s="18">
        <f>F36</f>
        <v>-0.12957535354154501</v>
      </c>
      <c r="X36" s="18">
        <f t="shared" si="21"/>
        <v>-0.165289873614963</v>
      </c>
      <c r="Y36" s="18">
        <f t="shared" si="22"/>
        <v>-0.18177509330326699</v>
      </c>
      <c r="Z36" s="18">
        <f t="shared" si="23"/>
        <v>-0.24147436293692701</v>
      </c>
      <c r="AA36" s="18">
        <f t="shared" si="24"/>
        <v>-0.28929626052656698</v>
      </c>
      <c r="AB36" s="18">
        <f t="shared" si="25"/>
        <v>-6.3052952272376006E-2</v>
      </c>
      <c r="AC36" s="18">
        <f t="shared" si="26"/>
        <v>-0.110921223689808</v>
      </c>
      <c r="AD36" s="18">
        <f t="shared" si="27"/>
        <v>-8.5753131553895107E-2</v>
      </c>
      <c r="AE36" s="6"/>
      <c r="AF36" s="34"/>
      <c r="AG36" s="36"/>
      <c r="AJ36" s="5" t="str">
        <f t="shared" si="8"/>
        <v>SangerDepmap_AML2-D21</v>
      </c>
      <c r="AK36" s="19">
        <f t="shared" si="9"/>
        <v>4.8079342138201002E-5</v>
      </c>
      <c r="AL36" s="19">
        <f t="shared" si="10"/>
        <v>8.5064894027937099E-2</v>
      </c>
      <c r="AM36" s="19">
        <f t="shared" si="11"/>
        <v>5.5538693425886097E-2</v>
      </c>
      <c r="AN36" s="19">
        <f t="shared" si="12"/>
        <v>0.103845079298373</v>
      </c>
      <c r="AO36" s="19">
        <f t="shared" si="13"/>
        <v>0.12957535354154501</v>
      </c>
      <c r="AP36" s="19">
        <f t="shared" si="14"/>
        <v>0.165289873614963</v>
      </c>
      <c r="AQ36" s="19">
        <f t="shared" si="15"/>
        <v>0.18177509330326699</v>
      </c>
      <c r="AR36" s="19">
        <f t="shared" si="16"/>
        <v>0.24147436293692701</v>
      </c>
      <c r="AS36" s="19">
        <f t="shared" si="17"/>
        <v>0.28929626052656698</v>
      </c>
      <c r="AT36" s="19">
        <f t="shared" si="18"/>
        <v>6.3052952272376006E-2</v>
      </c>
      <c r="AU36" s="19">
        <f t="shared" si="19"/>
        <v>0.110921223689808</v>
      </c>
      <c r="AV36" s="19">
        <f t="shared" si="20"/>
        <v>8.5753131553895107E-2</v>
      </c>
      <c r="AW36" s="19"/>
      <c r="AX36" s="34"/>
      <c r="AY36" s="36"/>
    </row>
    <row r="37" spans="1:51">
      <c r="A37" t="s">
        <v>34</v>
      </c>
      <c r="B37">
        <v>-8.7999057976068402E-3</v>
      </c>
      <c r="C37">
        <v>-7.4270900444759202E-2</v>
      </c>
      <c r="D37">
        <v>-7.5672547984466307E-2</v>
      </c>
      <c r="E37">
        <v>-0.12544231030000499</v>
      </c>
      <c r="F37">
        <v>-0.129858188626056</v>
      </c>
      <c r="G37">
        <v>-0.12960061568567499</v>
      </c>
      <c r="H37">
        <v>-0.10531316333969</v>
      </c>
      <c r="I37">
        <v>-0.160058252067386</v>
      </c>
      <c r="J37">
        <v>-0.17795318730651899</v>
      </c>
      <c r="K37">
        <v>-0.10531316333969</v>
      </c>
      <c r="L37">
        <v>-0.29081615069176298</v>
      </c>
      <c r="M37">
        <v>-0.321139086340609</v>
      </c>
      <c r="N37">
        <v>-7.5118163985935404E-2</v>
      </c>
      <c r="O37">
        <v>-0.13733642964717199</v>
      </c>
      <c r="P37">
        <v>-0.118760521708055</v>
      </c>
      <c r="Q37">
        <v>-7.6983594233616101E-2</v>
      </c>
      <c r="R37" s="5" t="str">
        <f>A37</f>
        <v>SangerDepmap_ARH77</v>
      </c>
      <c r="S37" s="18">
        <f>B37</f>
        <v>-8.7999057976068402E-3</v>
      </c>
      <c r="T37" s="18">
        <f>C37</f>
        <v>-7.4270900444759202E-2</v>
      </c>
      <c r="U37" s="18">
        <f>D37</f>
        <v>-7.5672547984466307E-2</v>
      </c>
      <c r="V37" s="18">
        <f>E37</f>
        <v>-0.12544231030000499</v>
      </c>
      <c r="W37" s="18">
        <f>F37</f>
        <v>-0.129858188626056</v>
      </c>
      <c r="X37" s="18">
        <f t="shared" si="21"/>
        <v>-0.160058252067386</v>
      </c>
      <c r="Y37" s="18">
        <f t="shared" si="22"/>
        <v>-0.17795318730651899</v>
      </c>
      <c r="Z37" s="18">
        <f t="shared" si="23"/>
        <v>-0.29081615069176298</v>
      </c>
      <c r="AA37" s="18">
        <f t="shared" si="24"/>
        <v>-0.321139086340609</v>
      </c>
      <c r="AB37" s="18">
        <f t="shared" si="25"/>
        <v>-7.5118163985935404E-2</v>
      </c>
      <c r="AC37" s="18">
        <f t="shared" si="26"/>
        <v>-0.13733642964717199</v>
      </c>
      <c r="AD37" s="18">
        <f t="shared" si="27"/>
        <v>-0.118760521708055</v>
      </c>
      <c r="AE37" s="6"/>
      <c r="AF37" s="34"/>
      <c r="AG37" s="36"/>
      <c r="AJ37" s="5" t="str">
        <f t="shared" si="8"/>
        <v>SangerDepmap_ARH77</v>
      </c>
      <c r="AK37" s="19">
        <f t="shared" si="9"/>
        <v>8.7999057976068402E-3</v>
      </c>
      <c r="AL37" s="19">
        <f t="shared" si="10"/>
        <v>7.4270900444759202E-2</v>
      </c>
      <c r="AM37" s="19">
        <f t="shared" si="11"/>
        <v>7.5672547984466307E-2</v>
      </c>
      <c r="AN37" s="19">
        <f t="shared" si="12"/>
        <v>0.12544231030000499</v>
      </c>
      <c r="AO37" s="19">
        <f t="shared" si="13"/>
        <v>0.129858188626056</v>
      </c>
      <c r="AP37" s="19">
        <f t="shared" si="14"/>
        <v>0.160058252067386</v>
      </c>
      <c r="AQ37" s="19">
        <f t="shared" si="15"/>
        <v>0.17795318730651899</v>
      </c>
      <c r="AR37" s="19">
        <f t="shared" si="16"/>
        <v>0.29081615069176298</v>
      </c>
      <c r="AS37" s="19">
        <f t="shared" si="17"/>
        <v>0.321139086340609</v>
      </c>
      <c r="AT37" s="19">
        <f t="shared" si="18"/>
        <v>7.5118163985935404E-2</v>
      </c>
      <c r="AU37" s="19">
        <f t="shared" si="19"/>
        <v>0.13733642964717199</v>
      </c>
      <c r="AV37" s="19">
        <f t="shared" si="20"/>
        <v>0.118760521708055</v>
      </c>
      <c r="AW37" s="19"/>
      <c r="AX37" s="34"/>
      <c r="AY37" s="36"/>
    </row>
    <row r="38" spans="1:51">
      <c r="A38" t="s">
        <v>35</v>
      </c>
      <c r="B38">
        <v>-5.2697431308362398E-3</v>
      </c>
      <c r="C38">
        <v>-7.0619082482322001E-2</v>
      </c>
      <c r="D38">
        <v>-7.1545822445980803E-2</v>
      </c>
      <c r="E38">
        <v>-0.131826312019585</v>
      </c>
      <c r="F38">
        <v>-0.11552289269636</v>
      </c>
      <c r="G38">
        <v>-0.121510518694567</v>
      </c>
      <c r="H38">
        <v>-5.4593516768184497E-2</v>
      </c>
      <c r="I38">
        <v>-0.18245044142928801</v>
      </c>
      <c r="J38">
        <v>-0.18715008091079299</v>
      </c>
      <c r="K38">
        <v>-5.4593516768184497E-2</v>
      </c>
      <c r="L38">
        <v>-0.179711922961168</v>
      </c>
      <c r="M38">
        <v>-0.25229448018117101</v>
      </c>
      <c r="N38">
        <v>-6.9943735548310501E-2</v>
      </c>
      <c r="O38">
        <v>-5.4093272037287601E-2</v>
      </c>
      <c r="P38">
        <v>-9.4401562580607806E-2</v>
      </c>
      <c r="Q38">
        <v>-8.5976214111892005E-2</v>
      </c>
      <c r="R38" s="5" t="str">
        <f>A38</f>
        <v>SangerDepmap_H23</v>
      </c>
      <c r="S38" s="18">
        <f>B38</f>
        <v>-5.2697431308362398E-3</v>
      </c>
      <c r="T38" s="18">
        <f>C38</f>
        <v>-7.0619082482322001E-2</v>
      </c>
      <c r="U38" s="18">
        <f>D38</f>
        <v>-7.1545822445980803E-2</v>
      </c>
      <c r="V38" s="18">
        <f>E38</f>
        <v>-0.131826312019585</v>
      </c>
      <c r="W38" s="18">
        <f>F38</f>
        <v>-0.11552289269636</v>
      </c>
      <c r="X38" s="18">
        <f t="shared" si="21"/>
        <v>-0.18245044142928801</v>
      </c>
      <c r="Y38" s="18">
        <f t="shared" si="22"/>
        <v>-0.18715008091079299</v>
      </c>
      <c r="Z38" s="18">
        <f t="shared" si="23"/>
        <v>-0.179711922961168</v>
      </c>
      <c r="AA38" s="18">
        <f t="shared" si="24"/>
        <v>-0.25229448018117101</v>
      </c>
      <c r="AB38" s="18">
        <f t="shared" si="25"/>
        <v>-6.9943735548310501E-2</v>
      </c>
      <c r="AC38" s="18">
        <f t="shared" si="26"/>
        <v>-5.4093272037287601E-2</v>
      </c>
      <c r="AD38" s="18">
        <f t="shared" si="27"/>
        <v>-9.4401562580607806E-2</v>
      </c>
      <c r="AE38" s="6"/>
      <c r="AF38" s="34"/>
      <c r="AG38" s="36"/>
      <c r="AJ38" s="5" t="str">
        <f t="shared" si="8"/>
        <v>SangerDepmap_H23</v>
      </c>
      <c r="AK38" s="19">
        <f t="shared" si="9"/>
        <v>5.2697431308362398E-3</v>
      </c>
      <c r="AL38" s="19">
        <f t="shared" si="10"/>
        <v>7.0619082482322001E-2</v>
      </c>
      <c r="AM38" s="19">
        <f t="shared" si="11"/>
        <v>7.1545822445980803E-2</v>
      </c>
      <c r="AN38" s="19">
        <f t="shared" si="12"/>
        <v>0.131826312019585</v>
      </c>
      <c r="AO38" s="19">
        <f t="shared" si="13"/>
        <v>0.11552289269636</v>
      </c>
      <c r="AP38" s="19">
        <f t="shared" si="14"/>
        <v>0.18245044142928801</v>
      </c>
      <c r="AQ38" s="19">
        <f t="shared" si="15"/>
        <v>0.18715008091079299</v>
      </c>
      <c r="AR38" s="19">
        <f t="shared" si="16"/>
        <v>0.179711922961168</v>
      </c>
      <c r="AS38" s="19">
        <f t="shared" si="17"/>
        <v>0.25229448018117101</v>
      </c>
      <c r="AT38" s="19">
        <f t="shared" si="18"/>
        <v>6.9943735548310501E-2</v>
      </c>
      <c r="AU38" s="19">
        <f t="shared" si="19"/>
        <v>5.4093272037287601E-2</v>
      </c>
      <c r="AV38" s="19">
        <f t="shared" si="20"/>
        <v>9.4401562580607806E-2</v>
      </c>
      <c r="AW38" s="19"/>
      <c r="AX38" s="34"/>
      <c r="AY38" s="36"/>
    </row>
    <row r="39" spans="1:51">
      <c r="A39" t="s">
        <v>36</v>
      </c>
      <c r="B39">
        <v>-1.6188534759410698E-2</v>
      </c>
      <c r="C39">
        <v>-6.0942438371006498E-2</v>
      </c>
      <c r="D39">
        <v>-2.0645724562958899E-2</v>
      </c>
      <c r="E39">
        <v>-7.4265059046763296E-2</v>
      </c>
      <c r="F39">
        <v>-0.12644509579645799</v>
      </c>
      <c r="G39">
        <v>-0.119526924242672</v>
      </c>
      <c r="H39">
        <v>-9.7868415054508995E-2</v>
      </c>
      <c r="I39">
        <v>-0.138819344151038</v>
      </c>
      <c r="J39">
        <v>-0.16324443619213799</v>
      </c>
      <c r="K39">
        <v>-9.7868415054508995E-2</v>
      </c>
      <c r="L39">
        <v>-0.27520331868508102</v>
      </c>
      <c r="M39">
        <v>-0.29765891326944599</v>
      </c>
      <c r="N39">
        <v>-3.8462862175409902E-2</v>
      </c>
      <c r="O39">
        <v>-0.14081011998059201</v>
      </c>
      <c r="P39">
        <v>-0.122294139293935</v>
      </c>
      <c r="Q39">
        <v>-6.1367830773490097E-2</v>
      </c>
      <c r="R39" s="5" t="str">
        <f>A39</f>
        <v>SangerDepmap_HCT116-P1D22</v>
      </c>
      <c r="S39" s="18">
        <f>B39</f>
        <v>-1.6188534759410698E-2</v>
      </c>
      <c r="T39" s="18">
        <f>C39</f>
        <v>-6.0942438371006498E-2</v>
      </c>
      <c r="U39" s="18">
        <f>D39</f>
        <v>-2.0645724562958899E-2</v>
      </c>
      <c r="V39" s="18">
        <f>E39</f>
        <v>-7.4265059046763296E-2</v>
      </c>
      <c r="W39" s="18">
        <f>F39</f>
        <v>-0.12644509579645799</v>
      </c>
      <c r="X39" s="18">
        <f t="shared" si="21"/>
        <v>-0.138819344151038</v>
      </c>
      <c r="Y39" s="18">
        <f t="shared" si="22"/>
        <v>-0.16324443619213799</v>
      </c>
      <c r="Z39" s="18">
        <f t="shared" si="23"/>
        <v>-0.27520331868508102</v>
      </c>
      <c r="AA39" s="18">
        <f t="shared" si="24"/>
        <v>-0.29765891326944599</v>
      </c>
      <c r="AB39" s="18">
        <f t="shared" si="25"/>
        <v>-3.8462862175409902E-2</v>
      </c>
      <c r="AC39" s="18">
        <f t="shared" si="26"/>
        <v>-0.14081011998059201</v>
      </c>
      <c r="AD39" s="18">
        <f t="shared" si="27"/>
        <v>-0.122294139293935</v>
      </c>
      <c r="AE39" s="6"/>
      <c r="AF39" s="34"/>
      <c r="AG39" s="36"/>
      <c r="AJ39" s="5" t="str">
        <f t="shared" si="8"/>
        <v>SangerDepmap_HCT116-P1D22</v>
      </c>
      <c r="AK39" s="19">
        <f t="shared" si="9"/>
        <v>1.6188534759410698E-2</v>
      </c>
      <c r="AL39" s="19">
        <f t="shared" si="10"/>
        <v>6.0942438371006498E-2</v>
      </c>
      <c r="AM39" s="19">
        <f t="shared" si="11"/>
        <v>2.0645724562958899E-2</v>
      </c>
      <c r="AN39" s="19">
        <f t="shared" si="12"/>
        <v>7.4265059046763296E-2</v>
      </c>
      <c r="AO39" s="19">
        <f t="shared" si="13"/>
        <v>0.12644509579645799</v>
      </c>
      <c r="AP39" s="19">
        <f t="shared" si="14"/>
        <v>0.138819344151038</v>
      </c>
      <c r="AQ39" s="19">
        <f t="shared" si="15"/>
        <v>0.16324443619213799</v>
      </c>
      <c r="AR39" s="19">
        <f t="shared" si="16"/>
        <v>0.27520331868508102</v>
      </c>
      <c r="AS39" s="19">
        <f t="shared" si="17"/>
        <v>0.29765891326944599</v>
      </c>
      <c r="AT39" s="19">
        <f t="shared" si="18"/>
        <v>3.8462862175409902E-2</v>
      </c>
      <c r="AU39" s="19">
        <f t="shared" si="19"/>
        <v>0.14081011998059201</v>
      </c>
      <c r="AV39" s="19">
        <f t="shared" si="20"/>
        <v>0.122294139293935</v>
      </c>
      <c r="AW39" s="19"/>
      <c r="AX39" s="34"/>
      <c r="AY39" s="36"/>
    </row>
    <row r="40" spans="1:51">
      <c r="A40" t="s">
        <v>37</v>
      </c>
      <c r="B40">
        <v>2.11177696573203E-3</v>
      </c>
      <c r="C40">
        <v>-9.4213032594458998E-2</v>
      </c>
      <c r="D40">
        <v>-6.6322126674825593E-2</v>
      </c>
      <c r="E40">
        <v>-0.118600378152488</v>
      </c>
      <c r="F40">
        <v>-0.13831610931388699</v>
      </c>
      <c r="G40">
        <v>-0.13890425229732201</v>
      </c>
      <c r="H40">
        <v>-7.6646862562821994E-2</v>
      </c>
      <c r="I40">
        <v>-0.208095898358861</v>
      </c>
      <c r="J40">
        <v>-0.21702906269216499</v>
      </c>
      <c r="K40">
        <v>-7.6646862562821994E-2</v>
      </c>
      <c r="L40">
        <v>-0.26315085588501802</v>
      </c>
      <c r="M40">
        <v>-0.32762286079687097</v>
      </c>
      <c r="N40">
        <v>-7.5251000047230399E-2</v>
      </c>
      <c r="O40">
        <v>-0.109702042055037</v>
      </c>
      <c r="P40">
        <v>-0.111886742380586</v>
      </c>
      <c r="Q40">
        <v>-9.0527556509650706E-2</v>
      </c>
      <c r="R40" s="5" t="str">
        <f>A40</f>
        <v>SangerDepmap_AML2</v>
      </c>
      <c r="S40" s="18">
        <f>B40</f>
        <v>2.11177696573203E-3</v>
      </c>
      <c r="T40" s="18">
        <f>C40</f>
        <v>-9.4213032594458998E-2</v>
      </c>
      <c r="U40" s="18">
        <f>D40</f>
        <v>-6.6322126674825593E-2</v>
      </c>
      <c r="V40" s="18">
        <f>E40</f>
        <v>-0.118600378152488</v>
      </c>
      <c r="W40" s="18">
        <f>F40</f>
        <v>-0.13831610931388699</v>
      </c>
      <c r="X40" s="18">
        <f t="shared" si="21"/>
        <v>-0.208095898358861</v>
      </c>
      <c r="Y40" s="18">
        <f t="shared" si="22"/>
        <v>-0.21702906269216499</v>
      </c>
      <c r="Z40" s="18">
        <f t="shared" si="23"/>
        <v>-0.26315085588501802</v>
      </c>
      <c r="AA40" s="18">
        <f t="shared" si="24"/>
        <v>-0.32762286079687097</v>
      </c>
      <c r="AB40" s="18">
        <f t="shared" si="25"/>
        <v>-7.5251000047230399E-2</v>
      </c>
      <c r="AC40" s="18">
        <f t="shared" si="26"/>
        <v>-0.109702042055037</v>
      </c>
      <c r="AD40" s="18">
        <f t="shared" si="27"/>
        <v>-0.111886742380586</v>
      </c>
      <c r="AE40" s="6"/>
      <c r="AF40" s="34"/>
      <c r="AG40" s="36"/>
      <c r="AJ40" s="5" t="str">
        <f t="shared" si="8"/>
        <v>SangerDepmap_AML2</v>
      </c>
      <c r="AK40" s="19">
        <f t="shared" si="9"/>
        <v>-2.11177696573203E-3</v>
      </c>
      <c r="AL40" s="19">
        <f t="shared" si="10"/>
        <v>9.4213032594458998E-2</v>
      </c>
      <c r="AM40" s="19">
        <f t="shared" si="11"/>
        <v>6.6322126674825593E-2</v>
      </c>
      <c r="AN40" s="19">
        <f t="shared" si="12"/>
        <v>0.118600378152488</v>
      </c>
      <c r="AO40" s="19">
        <f t="shared" si="13"/>
        <v>0.13831610931388699</v>
      </c>
      <c r="AP40" s="19">
        <f t="shared" si="14"/>
        <v>0.208095898358861</v>
      </c>
      <c r="AQ40" s="19">
        <f t="shared" si="15"/>
        <v>0.21702906269216499</v>
      </c>
      <c r="AR40" s="19">
        <f t="shared" si="16"/>
        <v>0.26315085588501802</v>
      </c>
      <c r="AS40" s="19">
        <f t="shared" si="17"/>
        <v>0.32762286079687097</v>
      </c>
      <c r="AT40" s="19">
        <f t="shared" si="18"/>
        <v>7.5251000047230399E-2</v>
      </c>
      <c r="AU40" s="19">
        <f t="shared" si="19"/>
        <v>0.109702042055037</v>
      </c>
      <c r="AV40" s="19">
        <f t="shared" si="20"/>
        <v>0.111886742380586</v>
      </c>
      <c r="AW40" s="19"/>
      <c r="AX40" s="34"/>
      <c r="AY40" s="36"/>
    </row>
    <row r="41" spans="1:51">
      <c r="A41" t="s">
        <v>38</v>
      </c>
      <c r="B41">
        <v>-4.9866912463150002E-3</v>
      </c>
      <c r="C41">
        <v>-7.3365979208535506E-2</v>
      </c>
      <c r="D41">
        <v>-7.8628986960650807E-2</v>
      </c>
      <c r="E41">
        <v>-0.116602122270257</v>
      </c>
      <c r="F41">
        <v>-0.13693947355129499</v>
      </c>
      <c r="G41">
        <v>-0.13933200048833699</v>
      </c>
      <c r="H41">
        <v>-0.10207118052464199</v>
      </c>
      <c r="I41">
        <v>-0.192020022099604</v>
      </c>
      <c r="J41">
        <v>-0.20458504757843499</v>
      </c>
      <c r="K41">
        <v>-0.10207118052464199</v>
      </c>
      <c r="L41">
        <v>-0.26411328030547498</v>
      </c>
      <c r="M41">
        <v>-0.32536324897760099</v>
      </c>
      <c r="N41">
        <v>-9.1905140960662102E-2</v>
      </c>
      <c r="O41">
        <v>-0.11091932871146599</v>
      </c>
      <c r="P41">
        <v>-0.122595584151703</v>
      </c>
      <c r="Q41">
        <v>-9.9302079832749995E-2</v>
      </c>
      <c r="R41" s="5" t="str">
        <f>A41</f>
        <v>SangerDepmap_SU10</v>
      </c>
      <c r="S41" s="18">
        <f>B41</f>
        <v>-4.9866912463150002E-3</v>
      </c>
      <c r="T41" s="18">
        <f>C41</f>
        <v>-7.3365979208535506E-2</v>
      </c>
      <c r="U41" s="18">
        <f>D41</f>
        <v>-7.8628986960650807E-2</v>
      </c>
      <c r="V41" s="18">
        <f>E41</f>
        <v>-0.116602122270257</v>
      </c>
      <c r="W41" s="18">
        <f>F41</f>
        <v>-0.13693947355129499</v>
      </c>
      <c r="X41" s="18">
        <f t="shared" si="21"/>
        <v>-0.192020022099604</v>
      </c>
      <c r="Y41" s="18">
        <f t="shared" si="22"/>
        <v>-0.20458504757843499</v>
      </c>
      <c r="Z41" s="18">
        <f t="shared" si="23"/>
        <v>-0.26411328030547498</v>
      </c>
      <c r="AA41" s="18">
        <f t="shared" si="24"/>
        <v>-0.32536324897760099</v>
      </c>
      <c r="AB41" s="18">
        <f t="shared" si="25"/>
        <v>-9.1905140960662102E-2</v>
      </c>
      <c r="AC41" s="18">
        <f t="shared" si="26"/>
        <v>-0.11091932871146599</v>
      </c>
      <c r="AD41" s="18">
        <f t="shared" si="27"/>
        <v>-0.122595584151703</v>
      </c>
      <c r="AE41" s="6"/>
      <c r="AF41" s="34"/>
      <c r="AG41" s="36"/>
      <c r="AJ41" s="5" t="str">
        <f t="shared" si="8"/>
        <v>SangerDepmap_SU10</v>
      </c>
      <c r="AK41" s="19">
        <f t="shared" si="9"/>
        <v>4.9866912463150002E-3</v>
      </c>
      <c r="AL41" s="19">
        <f t="shared" si="10"/>
        <v>7.3365979208535506E-2</v>
      </c>
      <c r="AM41" s="19">
        <f t="shared" si="11"/>
        <v>7.8628986960650807E-2</v>
      </c>
      <c r="AN41" s="19">
        <f t="shared" si="12"/>
        <v>0.116602122270257</v>
      </c>
      <c r="AO41" s="19">
        <f t="shared" si="13"/>
        <v>0.13693947355129499</v>
      </c>
      <c r="AP41" s="19">
        <f t="shared" si="14"/>
        <v>0.192020022099604</v>
      </c>
      <c r="AQ41" s="19">
        <f t="shared" si="15"/>
        <v>0.20458504757843499</v>
      </c>
      <c r="AR41" s="19">
        <f t="shared" si="16"/>
        <v>0.26411328030547498</v>
      </c>
      <c r="AS41" s="19">
        <f t="shared" si="17"/>
        <v>0.32536324897760099</v>
      </c>
      <c r="AT41" s="19">
        <f t="shared" si="18"/>
        <v>9.1905140960662102E-2</v>
      </c>
      <c r="AU41" s="19">
        <f t="shared" si="19"/>
        <v>0.11091932871146599</v>
      </c>
      <c r="AV41" s="19">
        <f t="shared" si="20"/>
        <v>0.122595584151703</v>
      </c>
      <c r="AW41" s="19"/>
      <c r="AX41" s="34"/>
      <c r="AY41" s="36"/>
    </row>
    <row r="42" spans="1:51">
      <c r="A42" t="s">
        <v>39</v>
      </c>
      <c r="B42">
        <v>-4.9710929887267696E-3</v>
      </c>
      <c r="C42">
        <v>-5.8985319811977202E-2</v>
      </c>
      <c r="D42">
        <v>-6.1306906742043699E-2</v>
      </c>
      <c r="E42">
        <v>-9.1197474256358393E-2</v>
      </c>
      <c r="F42">
        <v>-0.103382136113674</v>
      </c>
      <c r="G42">
        <v>-0.10672492533351299</v>
      </c>
      <c r="H42">
        <v>-6.9743539158915499E-2</v>
      </c>
      <c r="I42">
        <v>-0.13590657629557701</v>
      </c>
      <c r="J42">
        <v>-0.14791436134674499</v>
      </c>
      <c r="K42">
        <v>-6.9743539158915499E-2</v>
      </c>
      <c r="L42">
        <v>-0.28464952059104098</v>
      </c>
      <c r="M42">
        <v>-0.28301792831734901</v>
      </c>
      <c r="N42">
        <v>-6.03753884559034E-2</v>
      </c>
      <c r="O42">
        <v>-0.135951763673613</v>
      </c>
      <c r="P42">
        <v>-0.112437645647516</v>
      </c>
      <c r="Q42">
        <v>-7.0407309515473401E-2</v>
      </c>
      <c r="R42" s="5" t="str">
        <f>A42</f>
        <v>SangerDepmap_SU8</v>
      </c>
      <c r="S42" s="18">
        <f>B42</f>
        <v>-4.9710929887267696E-3</v>
      </c>
      <c r="T42" s="18">
        <f>C42</f>
        <v>-5.8985319811977202E-2</v>
      </c>
      <c r="U42" s="18">
        <f>D42</f>
        <v>-6.1306906742043699E-2</v>
      </c>
      <c r="V42" s="18">
        <f>E42</f>
        <v>-9.1197474256358393E-2</v>
      </c>
      <c r="W42" s="18">
        <f>F42</f>
        <v>-0.103382136113674</v>
      </c>
      <c r="X42" s="18">
        <f t="shared" si="21"/>
        <v>-0.13590657629557701</v>
      </c>
      <c r="Y42" s="18">
        <f t="shared" si="22"/>
        <v>-0.14791436134674499</v>
      </c>
      <c r="Z42" s="18">
        <f t="shared" si="23"/>
        <v>-0.28464952059104098</v>
      </c>
      <c r="AA42" s="18">
        <f t="shared" si="24"/>
        <v>-0.28301792831734901</v>
      </c>
      <c r="AB42" s="18">
        <f t="shared" si="25"/>
        <v>-6.03753884559034E-2</v>
      </c>
      <c r="AC42" s="18">
        <f t="shared" si="26"/>
        <v>-0.135951763673613</v>
      </c>
      <c r="AD42" s="18">
        <f t="shared" si="27"/>
        <v>-0.112437645647516</v>
      </c>
      <c r="AE42" s="6"/>
      <c r="AF42" s="34"/>
      <c r="AG42" s="36"/>
      <c r="AJ42" s="5" t="str">
        <f t="shared" si="8"/>
        <v>SangerDepmap_SU8</v>
      </c>
      <c r="AK42" s="19">
        <f t="shared" si="9"/>
        <v>4.9710929887267696E-3</v>
      </c>
      <c r="AL42" s="19">
        <f t="shared" si="10"/>
        <v>5.8985319811977202E-2</v>
      </c>
      <c r="AM42" s="19">
        <f t="shared" si="11"/>
        <v>6.1306906742043699E-2</v>
      </c>
      <c r="AN42" s="19">
        <f t="shared" si="12"/>
        <v>9.1197474256358393E-2</v>
      </c>
      <c r="AO42" s="19">
        <f t="shared" si="13"/>
        <v>0.103382136113674</v>
      </c>
      <c r="AP42" s="19">
        <f t="shared" si="14"/>
        <v>0.13590657629557701</v>
      </c>
      <c r="AQ42" s="19">
        <f t="shared" si="15"/>
        <v>0.14791436134674499</v>
      </c>
      <c r="AR42" s="19">
        <f t="shared" si="16"/>
        <v>0.28464952059104098</v>
      </c>
      <c r="AS42" s="19">
        <f t="shared" si="17"/>
        <v>0.28301792831734901</v>
      </c>
      <c r="AT42" s="19">
        <f t="shared" si="18"/>
        <v>6.03753884559034E-2</v>
      </c>
      <c r="AU42" s="19">
        <f t="shared" si="19"/>
        <v>0.135951763673613</v>
      </c>
      <c r="AV42" s="19">
        <f t="shared" si="20"/>
        <v>0.112437645647516</v>
      </c>
      <c r="AW42" s="19"/>
      <c r="AX42" s="34"/>
      <c r="AY42" s="36"/>
    </row>
    <row r="43" spans="1:51">
      <c r="A43" t="s">
        <v>40</v>
      </c>
      <c r="B43">
        <v>-1.08841993800539E-2</v>
      </c>
      <c r="C43">
        <v>-6.1516869981050701E-2</v>
      </c>
      <c r="D43">
        <v>-4.3795924137461403E-2</v>
      </c>
      <c r="E43">
        <v>-0.10219034930802701</v>
      </c>
      <c r="F43">
        <v>-0.114618358600748</v>
      </c>
      <c r="G43">
        <v>-0.113006374730549</v>
      </c>
      <c r="H43">
        <v>-8.1684348980368998E-2</v>
      </c>
      <c r="I43">
        <v>-0.15629367939785299</v>
      </c>
      <c r="J43">
        <v>-0.16810245276128799</v>
      </c>
      <c r="K43">
        <v>-8.1684348980368998E-2</v>
      </c>
      <c r="L43">
        <v>-0.31557839470600502</v>
      </c>
      <c r="M43">
        <v>-0.32133661611978798</v>
      </c>
      <c r="N43">
        <v>-5.5588191666376699E-2</v>
      </c>
      <c r="O43">
        <v>-0.15427336566392</v>
      </c>
      <c r="P43">
        <v>-0.104608817110316</v>
      </c>
      <c r="Q43">
        <v>-7.2195497646931395E-2</v>
      </c>
      <c r="R43" s="5" t="str">
        <f>A43</f>
        <v>SangerDepmap_CAL27</v>
      </c>
      <c r="S43" s="18">
        <f>B43</f>
        <v>-1.08841993800539E-2</v>
      </c>
      <c r="T43" s="18">
        <f>C43</f>
        <v>-6.1516869981050701E-2</v>
      </c>
      <c r="U43" s="18">
        <f>D43</f>
        <v>-4.3795924137461403E-2</v>
      </c>
      <c r="V43" s="18">
        <f>E43</f>
        <v>-0.10219034930802701</v>
      </c>
      <c r="W43" s="18">
        <f>F43</f>
        <v>-0.114618358600748</v>
      </c>
      <c r="X43" s="18">
        <f t="shared" si="21"/>
        <v>-0.15629367939785299</v>
      </c>
      <c r="Y43" s="18">
        <f t="shared" si="22"/>
        <v>-0.16810245276128799</v>
      </c>
      <c r="Z43" s="18">
        <f t="shared" si="23"/>
        <v>-0.31557839470600502</v>
      </c>
      <c r="AA43" s="18">
        <f t="shared" si="24"/>
        <v>-0.32133661611978798</v>
      </c>
      <c r="AB43" s="18">
        <f t="shared" si="25"/>
        <v>-5.5588191666376699E-2</v>
      </c>
      <c r="AC43" s="18">
        <f t="shared" si="26"/>
        <v>-0.15427336566392</v>
      </c>
      <c r="AD43" s="18">
        <f t="shared" si="27"/>
        <v>-0.104608817110316</v>
      </c>
      <c r="AE43" s="6"/>
      <c r="AF43" s="34"/>
      <c r="AG43" s="36"/>
      <c r="AJ43" s="5" t="str">
        <f t="shared" si="8"/>
        <v>SangerDepmap_CAL27</v>
      </c>
      <c r="AK43" s="19">
        <f t="shared" si="9"/>
        <v>1.08841993800539E-2</v>
      </c>
      <c r="AL43" s="19">
        <f t="shared" si="10"/>
        <v>6.1516869981050701E-2</v>
      </c>
      <c r="AM43" s="19">
        <f t="shared" si="11"/>
        <v>4.3795924137461403E-2</v>
      </c>
      <c r="AN43" s="19">
        <f t="shared" si="12"/>
        <v>0.10219034930802701</v>
      </c>
      <c r="AO43" s="19">
        <f t="shared" si="13"/>
        <v>0.114618358600748</v>
      </c>
      <c r="AP43" s="19">
        <f t="shared" si="14"/>
        <v>0.15629367939785299</v>
      </c>
      <c r="AQ43" s="19">
        <f t="shared" si="15"/>
        <v>0.16810245276128799</v>
      </c>
      <c r="AR43" s="19">
        <f t="shared" si="16"/>
        <v>0.31557839470600502</v>
      </c>
      <c r="AS43" s="19">
        <f t="shared" si="17"/>
        <v>0.32133661611978798</v>
      </c>
      <c r="AT43" s="19">
        <f t="shared" si="18"/>
        <v>5.5588191666376699E-2</v>
      </c>
      <c r="AU43" s="19">
        <f t="shared" si="19"/>
        <v>0.15427336566392</v>
      </c>
      <c r="AV43" s="19">
        <f t="shared" si="20"/>
        <v>0.104608817110316</v>
      </c>
      <c r="AW43" s="19"/>
      <c r="AX43" s="34"/>
      <c r="AY43" s="36"/>
    </row>
    <row r="44" spans="1:51">
      <c r="A44" t="s">
        <v>84</v>
      </c>
      <c r="B44">
        <v>-5.2974786124617497E-4</v>
      </c>
      <c r="C44">
        <v>-7.9692013607438397E-2</v>
      </c>
      <c r="D44">
        <v>1.5709283809536501E-2</v>
      </c>
      <c r="E44">
        <v>-6.0807301794602399E-2</v>
      </c>
      <c r="F44">
        <v>-9.0615438086998096E-2</v>
      </c>
      <c r="G44">
        <v>-7.8525548679947099E-2</v>
      </c>
      <c r="H44">
        <v>-7.58059459647209E-2</v>
      </c>
      <c r="I44">
        <v>-0.164641449085077</v>
      </c>
      <c r="J44">
        <v>-0.163396176751263</v>
      </c>
      <c r="K44">
        <v>-7.58059459647209E-2</v>
      </c>
      <c r="L44">
        <v>-0.174539438553801</v>
      </c>
      <c r="M44">
        <v>-0.23753262848491299</v>
      </c>
      <c r="N44">
        <v>-9.7866704450955602E-3</v>
      </c>
      <c r="O44">
        <v>-5.2466853186439497E-2</v>
      </c>
      <c r="P44">
        <v>-7.4342751461182702E-2</v>
      </c>
      <c r="Q44">
        <v>-7.4803173670890094E-2</v>
      </c>
      <c r="R44" s="5" t="str">
        <f>A44</f>
        <v>Tzelepis 2016 HL60 Exp3</v>
      </c>
      <c r="S44" s="18">
        <f>B44</f>
        <v>-5.2974786124617497E-4</v>
      </c>
      <c r="T44" s="18">
        <f>C44</f>
        <v>-7.9692013607438397E-2</v>
      </c>
      <c r="U44" s="18">
        <f>D44</f>
        <v>1.5709283809536501E-2</v>
      </c>
      <c r="V44" s="18">
        <f>E44</f>
        <v>-6.0807301794602399E-2</v>
      </c>
      <c r="W44" s="18">
        <f>F44</f>
        <v>-9.0615438086998096E-2</v>
      </c>
      <c r="X44" s="18">
        <f t="shared" si="21"/>
        <v>-0.164641449085077</v>
      </c>
      <c r="Y44" s="18">
        <f t="shared" si="22"/>
        <v>-0.163396176751263</v>
      </c>
      <c r="Z44" s="18">
        <f t="shared" si="23"/>
        <v>-0.174539438553801</v>
      </c>
      <c r="AA44" s="18">
        <f t="shared" si="24"/>
        <v>-0.23753262848491299</v>
      </c>
      <c r="AB44" s="18">
        <f t="shared" si="25"/>
        <v>-9.7866704450955602E-3</v>
      </c>
      <c r="AC44" s="18">
        <f t="shared" si="26"/>
        <v>-5.2466853186439497E-2</v>
      </c>
      <c r="AD44" s="18">
        <f t="shared" si="27"/>
        <v>-7.4342751461182702E-2</v>
      </c>
      <c r="AE44" s="6"/>
      <c r="AF44" s="34"/>
      <c r="AG44" s="36"/>
      <c r="AJ44" s="5" t="str">
        <f t="shared" si="8"/>
        <v>Tzelepis 2016 HL60 Exp3</v>
      </c>
      <c r="AK44" s="19">
        <f t="shared" si="9"/>
        <v>5.2974786124617497E-4</v>
      </c>
      <c r="AL44" s="19">
        <f t="shared" si="10"/>
        <v>7.9692013607438397E-2</v>
      </c>
      <c r="AM44" s="19">
        <f t="shared" si="11"/>
        <v>-1.5709283809536501E-2</v>
      </c>
      <c r="AN44" s="19">
        <f t="shared" si="12"/>
        <v>6.0807301794602399E-2</v>
      </c>
      <c r="AO44" s="19">
        <f t="shared" si="13"/>
        <v>9.0615438086998096E-2</v>
      </c>
      <c r="AP44" s="19">
        <f t="shared" si="14"/>
        <v>0.164641449085077</v>
      </c>
      <c r="AQ44" s="19">
        <f t="shared" si="15"/>
        <v>0.163396176751263</v>
      </c>
      <c r="AR44" s="19">
        <f t="shared" si="16"/>
        <v>0.174539438553801</v>
      </c>
      <c r="AS44" s="19">
        <f t="shared" si="17"/>
        <v>0.23753262848491299</v>
      </c>
      <c r="AT44" s="19">
        <f t="shared" si="18"/>
        <v>9.7866704450955602E-3</v>
      </c>
      <c r="AU44" s="19">
        <f t="shared" si="19"/>
        <v>5.2466853186439497E-2</v>
      </c>
      <c r="AV44" s="19">
        <f t="shared" si="20"/>
        <v>7.4342751461182702E-2</v>
      </c>
      <c r="AW44" s="19"/>
      <c r="AX44" s="34"/>
      <c r="AY44" s="36"/>
    </row>
    <row r="45" spans="1:51">
      <c r="A45" t="s">
        <v>85</v>
      </c>
      <c r="B45">
        <v>-4.7329622746718498E-3</v>
      </c>
      <c r="C45">
        <v>-1.40785732095311E-2</v>
      </c>
      <c r="D45">
        <v>-2.64991267035855E-2</v>
      </c>
      <c r="E45">
        <v>-2.53036327305022E-2</v>
      </c>
      <c r="F45">
        <v>-6.2391651345704999E-2</v>
      </c>
      <c r="G45">
        <v>-6.3285045764705603E-2</v>
      </c>
      <c r="H45">
        <v>-4.74566702760124E-2</v>
      </c>
      <c r="I45">
        <v>-4.98691240404232E-2</v>
      </c>
      <c r="J45">
        <v>-6.72952523875949E-2</v>
      </c>
      <c r="K45">
        <v>-4.74566702760124E-2</v>
      </c>
      <c r="L45">
        <v>-0.19123202225876801</v>
      </c>
      <c r="M45">
        <v>-0.166521743161202</v>
      </c>
      <c r="N45">
        <v>-5.7077363037863503E-2</v>
      </c>
      <c r="O45">
        <v>-0.101236785448753</v>
      </c>
      <c r="P45">
        <v>-5.5168524178264601E-2</v>
      </c>
      <c r="Q45">
        <v>-3.61390460160095E-2</v>
      </c>
      <c r="R45" s="5" t="str">
        <f>A45</f>
        <v>Tzelepis 2016 HT1080 Exp4</v>
      </c>
      <c r="S45" s="18">
        <f>B45</f>
        <v>-4.7329622746718498E-3</v>
      </c>
      <c r="T45" s="18">
        <f>C45</f>
        <v>-1.40785732095311E-2</v>
      </c>
      <c r="U45" s="18">
        <f>D45</f>
        <v>-2.64991267035855E-2</v>
      </c>
      <c r="V45" s="18">
        <f>E45</f>
        <v>-2.53036327305022E-2</v>
      </c>
      <c r="W45" s="18">
        <f>F45</f>
        <v>-6.2391651345704999E-2</v>
      </c>
      <c r="X45" s="18">
        <f t="shared" si="21"/>
        <v>-4.98691240404232E-2</v>
      </c>
      <c r="Y45" s="18">
        <f t="shared" si="22"/>
        <v>-6.72952523875949E-2</v>
      </c>
      <c r="Z45" s="18">
        <f t="shared" si="23"/>
        <v>-0.19123202225876801</v>
      </c>
      <c r="AA45" s="18">
        <f t="shared" si="24"/>
        <v>-0.166521743161202</v>
      </c>
      <c r="AB45" s="18">
        <f t="shared" si="25"/>
        <v>-5.7077363037863503E-2</v>
      </c>
      <c r="AC45" s="18">
        <f t="shared" si="26"/>
        <v>-0.101236785448753</v>
      </c>
      <c r="AD45" s="18">
        <f t="shared" si="27"/>
        <v>-5.5168524178264601E-2</v>
      </c>
      <c r="AE45" s="6"/>
      <c r="AF45" s="34"/>
      <c r="AG45" s="36"/>
      <c r="AJ45" s="5" t="str">
        <f t="shared" si="8"/>
        <v>Tzelepis 2016 HT1080 Exp4</v>
      </c>
      <c r="AK45" s="19">
        <f t="shared" si="9"/>
        <v>4.7329622746718498E-3</v>
      </c>
      <c r="AL45" s="19">
        <f t="shared" si="10"/>
        <v>1.40785732095311E-2</v>
      </c>
      <c r="AM45" s="19">
        <f t="shared" si="11"/>
        <v>2.64991267035855E-2</v>
      </c>
      <c r="AN45" s="19">
        <f t="shared" si="12"/>
        <v>2.53036327305022E-2</v>
      </c>
      <c r="AO45" s="19">
        <f t="shared" si="13"/>
        <v>6.2391651345704999E-2</v>
      </c>
      <c r="AP45" s="19">
        <f t="shared" si="14"/>
        <v>4.98691240404232E-2</v>
      </c>
      <c r="AQ45" s="19">
        <f t="shared" si="15"/>
        <v>6.72952523875949E-2</v>
      </c>
      <c r="AR45" s="19">
        <f t="shared" si="16"/>
        <v>0.19123202225876801</v>
      </c>
      <c r="AS45" s="19">
        <f t="shared" si="17"/>
        <v>0.166521743161202</v>
      </c>
      <c r="AT45" s="19">
        <f t="shared" si="18"/>
        <v>5.7077363037863503E-2</v>
      </c>
      <c r="AU45" s="19">
        <f t="shared" si="19"/>
        <v>0.101236785448753</v>
      </c>
      <c r="AV45" s="19">
        <f t="shared" si="20"/>
        <v>5.5168524178264601E-2</v>
      </c>
      <c r="AW45" s="19"/>
      <c r="AX45" s="34"/>
      <c r="AY45" s="36"/>
    </row>
    <row r="46" spans="1:51">
      <c r="A46" t="s">
        <v>86</v>
      </c>
      <c r="B46">
        <v>7.9478535755425107E-3</v>
      </c>
      <c r="C46">
        <v>-2.6026586040860999E-2</v>
      </c>
      <c r="D46">
        <v>6.7008680571007395E-2</v>
      </c>
      <c r="E46">
        <v>-6.73501898752787E-3</v>
      </c>
      <c r="F46">
        <v>-6.0990274194456804E-3</v>
      </c>
      <c r="G46">
        <v>1.6731319657709302E-2</v>
      </c>
      <c r="H46">
        <v>-6.0571397147287202E-2</v>
      </c>
      <c r="I46">
        <v>-8.83901900852022E-2</v>
      </c>
      <c r="J46">
        <v>-6.5648005198913298E-2</v>
      </c>
      <c r="K46">
        <v>-6.0571397147287202E-2</v>
      </c>
      <c r="L46">
        <v>-0.12547765769755001</v>
      </c>
      <c r="M46">
        <v>-0.13425915903253199</v>
      </c>
      <c r="N46">
        <v>5.4574881757649199E-2</v>
      </c>
      <c r="O46">
        <v>-4.2473609065845797E-2</v>
      </c>
      <c r="P46">
        <v>1.25920893947349E-2</v>
      </c>
      <c r="Q46">
        <v>9.6147644075656302E-3</v>
      </c>
      <c r="R46" s="5" t="str">
        <f>A46</f>
        <v>Tzelepis 2016 MV411 Exp2</v>
      </c>
      <c r="S46" s="18">
        <f>B46</f>
        <v>7.9478535755425107E-3</v>
      </c>
      <c r="T46" s="18">
        <f>C46</f>
        <v>-2.6026586040860999E-2</v>
      </c>
      <c r="U46" s="18">
        <f>D46</f>
        <v>6.7008680571007395E-2</v>
      </c>
      <c r="V46" s="18">
        <f>E46</f>
        <v>-6.73501898752787E-3</v>
      </c>
      <c r="W46" s="18">
        <f>F46</f>
        <v>-6.0990274194456804E-3</v>
      </c>
      <c r="X46" s="18">
        <f t="shared" si="21"/>
        <v>-8.83901900852022E-2</v>
      </c>
      <c r="Y46" s="18">
        <f t="shared" si="22"/>
        <v>-6.5648005198913298E-2</v>
      </c>
      <c r="Z46" s="18">
        <f t="shared" si="23"/>
        <v>-0.12547765769755001</v>
      </c>
      <c r="AA46" s="18">
        <f t="shared" si="24"/>
        <v>-0.13425915903253199</v>
      </c>
      <c r="AB46" s="18">
        <f t="shared" si="25"/>
        <v>5.4574881757649199E-2</v>
      </c>
      <c r="AC46" s="18">
        <f t="shared" si="26"/>
        <v>-4.2473609065845797E-2</v>
      </c>
      <c r="AD46" s="18">
        <f t="shared" si="27"/>
        <v>1.25920893947349E-2</v>
      </c>
      <c r="AE46" s="6"/>
      <c r="AF46" s="34"/>
      <c r="AG46" s="36"/>
      <c r="AJ46" s="5" t="str">
        <f t="shared" si="8"/>
        <v>Tzelepis 2016 MV411 Exp2</v>
      </c>
      <c r="AK46" s="19">
        <f t="shared" si="9"/>
        <v>-7.9478535755425107E-3</v>
      </c>
      <c r="AL46" s="19">
        <f t="shared" si="10"/>
        <v>2.6026586040860999E-2</v>
      </c>
      <c r="AM46" s="19">
        <f t="shared" si="11"/>
        <v>-6.7008680571007395E-2</v>
      </c>
      <c r="AN46" s="19">
        <f t="shared" si="12"/>
        <v>6.73501898752787E-3</v>
      </c>
      <c r="AO46" s="19">
        <f t="shared" si="13"/>
        <v>6.0990274194456804E-3</v>
      </c>
      <c r="AP46" s="19">
        <f t="shared" si="14"/>
        <v>8.83901900852022E-2</v>
      </c>
      <c r="AQ46" s="19">
        <f t="shared" si="15"/>
        <v>6.5648005198913298E-2</v>
      </c>
      <c r="AR46" s="19">
        <f t="shared" si="16"/>
        <v>0.12547765769755001</v>
      </c>
      <c r="AS46" s="19">
        <f t="shared" si="17"/>
        <v>0.13425915903253199</v>
      </c>
      <c r="AT46" s="19">
        <f t="shared" si="18"/>
        <v>-5.4574881757649199E-2</v>
      </c>
      <c r="AU46" s="19">
        <f t="shared" si="19"/>
        <v>4.2473609065845797E-2</v>
      </c>
      <c r="AV46" s="19">
        <f t="shared" si="20"/>
        <v>-1.25920893947349E-2</v>
      </c>
      <c r="AW46" s="19"/>
      <c r="AX46" s="34"/>
      <c r="AY46" s="36"/>
    </row>
    <row r="47" spans="1:51">
      <c r="A47" t="s">
        <v>87</v>
      </c>
      <c r="B47">
        <v>2.96420363808402E-3</v>
      </c>
      <c r="C47">
        <v>-2.69645049424262E-2</v>
      </c>
      <c r="D47">
        <v>5.4124629332026997E-2</v>
      </c>
      <c r="E47">
        <v>-4.1051111534339199E-3</v>
      </c>
      <c r="F47">
        <v>-1.53905148124316E-2</v>
      </c>
      <c r="G47">
        <v>-1.9462113700830399E-3</v>
      </c>
      <c r="H47">
        <v>-7.53223719913719E-2</v>
      </c>
      <c r="I47">
        <v>-8.6314578282143395E-2</v>
      </c>
      <c r="J47">
        <v>-6.9047033811321795E-2</v>
      </c>
      <c r="K47">
        <v>-7.53223719913719E-2</v>
      </c>
      <c r="L47">
        <v>-0.159669548634435</v>
      </c>
      <c r="M47">
        <v>-0.15871751025431</v>
      </c>
      <c r="N47">
        <v>3.8175985008952001E-2</v>
      </c>
      <c r="O47">
        <v>-5.1194816945954201E-2</v>
      </c>
      <c r="P47">
        <v>-6.89079552871932E-3</v>
      </c>
      <c r="Q47">
        <v>1.36986389197634E-2</v>
      </c>
      <c r="R47" s="5" t="str">
        <f>A47</f>
        <v>Tzelepis 2016 MOLM13 Exp12</v>
      </c>
      <c r="S47" s="18">
        <f>B47</f>
        <v>2.96420363808402E-3</v>
      </c>
      <c r="T47" s="18">
        <f>C47</f>
        <v>-2.69645049424262E-2</v>
      </c>
      <c r="U47" s="18">
        <f>D47</f>
        <v>5.4124629332026997E-2</v>
      </c>
      <c r="V47" s="18">
        <f>E47</f>
        <v>-4.1051111534339199E-3</v>
      </c>
      <c r="W47" s="18">
        <f>F47</f>
        <v>-1.53905148124316E-2</v>
      </c>
      <c r="X47" s="18">
        <f t="shared" si="21"/>
        <v>-8.6314578282143395E-2</v>
      </c>
      <c r="Y47" s="18">
        <f t="shared" si="22"/>
        <v>-6.9047033811321795E-2</v>
      </c>
      <c r="Z47" s="18">
        <f t="shared" si="23"/>
        <v>-0.159669548634435</v>
      </c>
      <c r="AA47" s="18">
        <f t="shared" si="24"/>
        <v>-0.15871751025431</v>
      </c>
      <c r="AB47" s="18">
        <f t="shared" si="25"/>
        <v>3.8175985008952001E-2</v>
      </c>
      <c r="AC47" s="18">
        <f t="shared" si="26"/>
        <v>-5.1194816945954201E-2</v>
      </c>
      <c r="AD47" s="18">
        <f t="shared" si="27"/>
        <v>-6.89079552871932E-3</v>
      </c>
      <c r="AE47" s="6"/>
      <c r="AF47" s="34"/>
      <c r="AG47" s="36"/>
      <c r="AJ47" s="5" t="str">
        <f t="shared" si="8"/>
        <v>Tzelepis 2016 MOLM13 Exp12</v>
      </c>
      <c r="AK47" s="19">
        <f t="shared" si="9"/>
        <v>-2.96420363808402E-3</v>
      </c>
      <c r="AL47" s="19">
        <f t="shared" si="10"/>
        <v>2.69645049424262E-2</v>
      </c>
      <c r="AM47" s="19">
        <f t="shared" si="11"/>
        <v>-5.4124629332026997E-2</v>
      </c>
      <c r="AN47" s="19">
        <f t="shared" si="12"/>
        <v>4.1051111534339199E-3</v>
      </c>
      <c r="AO47" s="19">
        <f t="shared" si="13"/>
        <v>1.53905148124316E-2</v>
      </c>
      <c r="AP47" s="19">
        <f t="shared" si="14"/>
        <v>8.6314578282143395E-2</v>
      </c>
      <c r="AQ47" s="19">
        <f t="shared" si="15"/>
        <v>6.9047033811321795E-2</v>
      </c>
      <c r="AR47" s="19">
        <f t="shared" si="16"/>
        <v>0.159669548634435</v>
      </c>
      <c r="AS47" s="19">
        <f t="shared" si="17"/>
        <v>0.15871751025431</v>
      </c>
      <c r="AT47" s="19">
        <f t="shared" si="18"/>
        <v>-3.8175985008952001E-2</v>
      </c>
      <c r="AU47" s="19">
        <f t="shared" si="19"/>
        <v>5.1194816945954201E-2</v>
      </c>
      <c r="AV47" s="19">
        <f t="shared" si="20"/>
        <v>6.89079552871932E-3</v>
      </c>
      <c r="AW47" s="19"/>
      <c r="AX47" s="34"/>
      <c r="AY47" s="36"/>
    </row>
    <row r="48" spans="1:51">
      <c r="A48" t="s">
        <v>88</v>
      </c>
      <c r="B48">
        <v>-7.7755197544941302E-3</v>
      </c>
      <c r="C48">
        <v>-3.7976067910906103E-2</v>
      </c>
      <c r="D48">
        <v>2.1052276313984E-2</v>
      </c>
      <c r="E48">
        <v>-2.75116103977875E-2</v>
      </c>
      <c r="F48">
        <v>-6.8886483960654707E-2</v>
      </c>
      <c r="G48">
        <v>-6.0784467898456998E-2</v>
      </c>
      <c r="H48">
        <v>-6.0833284141363297E-2</v>
      </c>
      <c r="I48">
        <v>-0.113740434111855</v>
      </c>
      <c r="J48">
        <v>-0.11551889794743</v>
      </c>
      <c r="K48">
        <v>-6.0833284141363297E-2</v>
      </c>
      <c r="L48">
        <v>-0.29772447005974401</v>
      </c>
      <c r="M48">
        <v>-0.26324829365493002</v>
      </c>
      <c r="N48">
        <v>-1.4843385153071599E-2</v>
      </c>
      <c r="O48">
        <v>-0.18485232630875401</v>
      </c>
      <c r="P48">
        <v>-9.8174331302816498E-2</v>
      </c>
      <c r="Q48">
        <v>-4.7156124176235797E-2</v>
      </c>
      <c r="R48" s="5" t="str">
        <f>A48</f>
        <v>Tzelepis 2016 HT29</v>
      </c>
      <c r="S48" s="18">
        <f>B48</f>
        <v>-7.7755197544941302E-3</v>
      </c>
      <c r="T48" s="18">
        <f>C48</f>
        <v>-3.7976067910906103E-2</v>
      </c>
      <c r="U48" s="18">
        <f>D48</f>
        <v>2.1052276313984E-2</v>
      </c>
      <c r="V48" s="18">
        <f>E48</f>
        <v>-2.75116103977875E-2</v>
      </c>
      <c r="W48" s="18">
        <f>F48</f>
        <v>-6.8886483960654707E-2</v>
      </c>
      <c r="X48" s="18">
        <f t="shared" si="21"/>
        <v>-0.113740434111855</v>
      </c>
      <c r="Y48" s="18">
        <f t="shared" si="22"/>
        <v>-0.11551889794743</v>
      </c>
      <c r="Z48" s="18">
        <f t="shared" si="23"/>
        <v>-0.29772447005974401</v>
      </c>
      <c r="AA48" s="18">
        <f t="shared" si="24"/>
        <v>-0.26324829365493002</v>
      </c>
      <c r="AB48" s="18">
        <f t="shared" si="25"/>
        <v>-1.4843385153071599E-2</v>
      </c>
      <c r="AC48" s="18">
        <f t="shared" si="26"/>
        <v>-0.18485232630875401</v>
      </c>
      <c r="AD48" s="18">
        <f t="shared" si="27"/>
        <v>-9.8174331302816498E-2</v>
      </c>
      <c r="AE48" s="6"/>
      <c r="AF48" s="34"/>
      <c r="AG48" s="36"/>
      <c r="AJ48" s="5" t="str">
        <f t="shared" si="8"/>
        <v>Tzelepis 2016 HT29</v>
      </c>
      <c r="AK48" s="19">
        <f t="shared" si="9"/>
        <v>7.7755197544941302E-3</v>
      </c>
      <c r="AL48" s="19">
        <f t="shared" si="10"/>
        <v>3.7976067910906103E-2</v>
      </c>
      <c r="AM48" s="19">
        <f t="shared" si="11"/>
        <v>-2.1052276313984E-2</v>
      </c>
      <c r="AN48" s="19">
        <f t="shared" si="12"/>
        <v>2.75116103977875E-2</v>
      </c>
      <c r="AO48" s="19">
        <f t="shared" si="13"/>
        <v>6.8886483960654707E-2</v>
      </c>
      <c r="AP48" s="19">
        <f t="shared" si="14"/>
        <v>0.113740434111855</v>
      </c>
      <c r="AQ48" s="19">
        <f t="shared" si="15"/>
        <v>0.11551889794743</v>
      </c>
      <c r="AR48" s="19">
        <f t="shared" si="16"/>
        <v>0.29772447005974401</v>
      </c>
      <c r="AS48" s="19">
        <f t="shared" si="17"/>
        <v>0.26324829365493002</v>
      </c>
      <c r="AT48" s="19">
        <f t="shared" si="18"/>
        <v>1.4843385153071599E-2</v>
      </c>
      <c r="AU48" s="19">
        <f t="shared" si="19"/>
        <v>0.18485232630875401</v>
      </c>
      <c r="AV48" s="19">
        <f t="shared" si="20"/>
        <v>9.8174331302816498E-2</v>
      </c>
      <c r="AW48" s="19"/>
      <c r="AX48" s="34"/>
      <c r="AY48" s="36"/>
    </row>
    <row r="49" spans="1:51">
      <c r="A49" t="s">
        <v>89</v>
      </c>
      <c r="B49">
        <v>3.5446434959785101E-3</v>
      </c>
      <c r="C49">
        <v>-8.2289262317910006E-2</v>
      </c>
      <c r="D49">
        <v>-9.7146495264086499E-3</v>
      </c>
      <c r="E49">
        <v>-7.3463830046854597E-2</v>
      </c>
      <c r="F49">
        <v>-0.106892633782515</v>
      </c>
      <c r="G49">
        <v>-0.11024455187688301</v>
      </c>
      <c r="H49">
        <v>-0.101310309604027</v>
      </c>
      <c r="I49">
        <v>-0.19450214352075401</v>
      </c>
      <c r="J49">
        <v>-0.191847128350045</v>
      </c>
      <c r="K49">
        <v>-0.101310309604027</v>
      </c>
      <c r="L49">
        <v>-0.20866249754823599</v>
      </c>
      <c r="M49">
        <v>-0.28211227122518301</v>
      </c>
      <c r="N49">
        <v>-3.1001968346243899E-2</v>
      </c>
      <c r="O49">
        <v>-0.10669450588502</v>
      </c>
      <c r="P49">
        <v>-8.7195284105607604E-2</v>
      </c>
      <c r="Q49">
        <v>-8.0371311422828606E-2</v>
      </c>
      <c r="R49" s="5" t="str">
        <f>A49</f>
        <v>Tzelepis 2016 OCIAML2</v>
      </c>
      <c r="S49" s="18">
        <f>B49</f>
        <v>3.5446434959785101E-3</v>
      </c>
      <c r="T49" s="18">
        <f>C49</f>
        <v>-8.2289262317910006E-2</v>
      </c>
      <c r="U49" s="18">
        <f>D49</f>
        <v>-9.7146495264086499E-3</v>
      </c>
      <c r="V49" s="18">
        <f>E49</f>
        <v>-7.3463830046854597E-2</v>
      </c>
      <c r="W49" s="18">
        <f>F49</f>
        <v>-0.106892633782515</v>
      </c>
      <c r="X49" s="18">
        <f t="shared" si="21"/>
        <v>-0.19450214352075401</v>
      </c>
      <c r="Y49" s="18">
        <f t="shared" si="22"/>
        <v>-0.191847128350045</v>
      </c>
      <c r="Z49" s="18">
        <f t="shared" si="23"/>
        <v>-0.20866249754823599</v>
      </c>
      <c r="AA49" s="18">
        <f t="shared" si="24"/>
        <v>-0.28211227122518301</v>
      </c>
      <c r="AB49" s="18">
        <f t="shared" si="25"/>
        <v>-3.1001968346243899E-2</v>
      </c>
      <c r="AC49" s="18">
        <f t="shared" si="26"/>
        <v>-0.10669450588502</v>
      </c>
      <c r="AD49" s="18">
        <f t="shared" si="27"/>
        <v>-8.7195284105607604E-2</v>
      </c>
      <c r="AE49" s="6"/>
      <c r="AF49" s="34"/>
      <c r="AG49" s="36"/>
      <c r="AJ49" s="5" t="str">
        <f t="shared" si="8"/>
        <v>Tzelepis 2016 OCIAML2</v>
      </c>
      <c r="AK49" s="19">
        <f t="shared" si="9"/>
        <v>-3.5446434959785101E-3</v>
      </c>
      <c r="AL49" s="19">
        <f t="shared" si="10"/>
        <v>8.2289262317910006E-2</v>
      </c>
      <c r="AM49" s="19">
        <f t="shared" si="11"/>
        <v>9.7146495264086499E-3</v>
      </c>
      <c r="AN49" s="19">
        <f t="shared" si="12"/>
        <v>7.3463830046854597E-2</v>
      </c>
      <c r="AO49" s="19">
        <f t="shared" si="13"/>
        <v>0.106892633782515</v>
      </c>
      <c r="AP49" s="19">
        <f t="shared" si="14"/>
        <v>0.19450214352075401</v>
      </c>
      <c r="AQ49" s="19">
        <f t="shared" si="15"/>
        <v>0.191847128350045</v>
      </c>
      <c r="AR49" s="19">
        <f t="shared" si="16"/>
        <v>0.20866249754823599</v>
      </c>
      <c r="AS49" s="19">
        <f t="shared" si="17"/>
        <v>0.28211227122518301</v>
      </c>
      <c r="AT49" s="19">
        <f t="shared" si="18"/>
        <v>3.1001968346243899E-2</v>
      </c>
      <c r="AU49" s="19">
        <f t="shared" si="19"/>
        <v>0.10669450588502</v>
      </c>
      <c r="AV49" s="19">
        <f t="shared" si="20"/>
        <v>8.7195284105607604E-2</v>
      </c>
      <c r="AW49" s="19"/>
      <c r="AX49" s="34"/>
      <c r="AY49" s="36"/>
    </row>
    <row r="50" spans="1:51">
      <c r="A50" t="s">
        <v>90</v>
      </c>
      <c r="B50">
        <v>1.56646566823728E-2</v>
      </c>
      <c r="C50">
        <v>-4.8907840843247598E-2</v>
      </c>
      <c r="D50">
        <v>3.8050500846388502E-2</v>
      </c>
      <c r="E50">
        <v>-3.5713034344175297E-2</v>
      </c>
      <c r="F50">
        <v>-5.0981470438548199E-2</v>
      </c>
      <c r="G50">
        <v>-3.7415699144705397E-2</v>
      </c>
      <c r="H50">
        <v>-6.7152948385333394E-2</v>
      </c>
      <c r="I50">
        <v>-0.14655006133284801</v>
      </c>
      <c r="J50">
        <v>-0.12994188288790201</v>
      </c>
      <c r="K50">
        <v>-6.7152948385333394E-2</v>
      </c>
      <c r="L50">
        <v>-0.163815972891207</v>
      </c>
      <c r="M50">
        <v>-0.20545635799110201</v>
      </c>
      <c r="N50">
        <v>7.3218413401513098E-3</v>
      </c>
      <c r="O50">
        <v>-5.1075046994022599E-2</v>
      </c>
      <c r="P50">
        <v>-6.3714504471819797E-2</v>
      </c>
      <c r="Q50">
        <v>-4.0117631048755202E-2</v>
      </c>
      <c r="R50" s="5" t="str">
        <f>A50</f>
        <v>Tzelepis 2016 OCIAML3</v>
      </c>
      <c r="S50" s="18">
        <f>B50</f>
        <v>1.56646566823728E-2</v>
      </c>
      <c r="T50" s="18">
        <f>C50</f>
        <v>-4.8907840843247598E-2</v>
      </c>
      <c r="U50" s="18">
        <f>D50</f>
        <v>3.8050500846388502E-2</v>
      </c>
      <c r="V50" s="18">
        <f>E50</f>
        <v>-3.5713034344175297E-2</v>
      </c>
      <c r="W50" s="18">
        <f>F50</f>
        <v>-5.0981470438548199E-2</v>
      </c>
      <c r="X50" s="18">
        <f t="shared" si="21"/>
        <v>-0.14655006133284801</v>
      </c>
      <c r="Y50" s="18">
        <f t="shared" si="22"/>
        <v>-0.12994188288790201</v>
      </c>
      <c r="Z50" s="18">
        <f t="shared" si="23"/>
        <v>-0.163815972891207</v>
      </c>
      <c r="AA50" s="18">
        <f t="shared" si="24"/>
        <v>-0.20545635799110201</v>
      </c>
      <c r="AB50" s="18">
        <f t="shared" si="25"/>
        <v>7.3218413401513098E-3</v>
      </c>
      <c r="AC50" s="18">
        <f t="shared" si="26"/>
        <v>-5.1075046994022599E-2</v>
      </c>
      <c r="AD50" s="18">
        <f t="shared" si="27"/>
        <v>-6.3714504471819797E-2</v>
      </c>
      <c r="AE50" s="6"/>
      <c r="AF50" s="34"/>
      <c r="AG50" s="36"/>
      <c r="AJ50" s="5" t="str">
        <f t="shared" si="8"/>
        <v>Tzelepis 2016 OCIAML3</v>
      </c>
      <c r="AK50" s="19">
        <f t="shared" si="9"/>
        <v>-1.56646566823728E-2</v>
      </c>
      <c r="AL50" s="19">
        <f t="shared" si="10"/>
        <v>4.8907840843247598E-2</v>
      </c>
      <c r="AM50" s="19">
        <f t="shared" si="11"/>
        <v>-3.8050500846388502E-2</v>
      </c>
      <c r="AN50" s="19">
        <f t="shared" si="12"/>
        <v>3.5713034344175297E-2</v>
      </c>
      <c r="AO50" s="19">
        <f t="shared" si="13"/>
        <v>5.0981470438548199E-2</v>
      </c>
      <c r="AP50" s="19">
        <f t="shared" si="14"/>
        <v>0.14655006133284801</v>
      </c>
      <c r="AQ50" s="19">
        <f t="shared" si="15"/>
        <v>0.12994188288790201</v>
      </c>
      <c r="AR50" s="19">
        <f t="shared" si="16"/>
        <v>0.163815972891207</v>
      </c>
      <c r="AS50" s="19">
        <f t="shared" si="17"/>
        <v>0.20545635799110201</v>
      </c>
      <c r="AT50" s="19">
        <f t="shared" si="18"/>
        <v>-7.3218413401513098E-3</v>
      </c>
      <c r="AU50" s="19">
        <f t="shared" si="19"/>
        <v>5.1075046994022599E-2</v>
      </c>
      <c r="AV50" s="19">
        <f t="shared" si="20"/>
        <v>6.3714504471819797E-2</v>
      </c>
      <c r="AW50" s="19"/>
      <c r="AX50" s="34"/>
      <c r="AY50" s="36"/>
    </row>
    <row r="51" spans="1:51">
      <c r="A51" t="s">
        <v>91</v>
      </c>
      <c r="B51">
        <v>-2.9001726223733199E-3</v>
      </c>
      <c r="C51">
        <v>-0.17439481122903799</v>
      </c>
      <c r="D51">
        <v>-0.10714852757112101</v>
      </c>
      <c r="E51">
        <v>-0.16432457000155301</v>
      </c>
      <c r="F51">
        <v>-0.21759159350774501</v>
      </c>
      <c r="G51">
        <v>-0.22410899938701001</v>
      </c>
      <c r="H51">
        <v>-0.13386080914664999</v>
      </c>
      <c r="I51">
        <v>-0.23194151148727299</v>
      </c>
      <c r="J51">
        <v>-0.27931427154275101</v>
      </c>
      <c r="K51">
        <v>-0.13386080914664999</v>
      </c>
      <c r="L51">
        <v>-0.20872238090478201</v>
      </c>
      <c r="M51">
        <v>-0.34739074285896199</v>
      </c>
      <c r="N51">
        <v>-8.3753557609306598E-2</v>
      </c>
      <c r="O51">
        <v>-0.12889713903717001</v>
      </c>
      <c r="P51">
        <v>-0.136147643980912</v>
      </c>
      <c r="Q51">
        <v>-0.11926074384070499</v>
      </c>
      <c r="R51" s="5" t="str">
        <f>A51</f>
        <v>Munoz 2016 DLD1</v>
      </c>
      <c r="S51" s="18">
        <f>B51</f>
        <v>-2.9001726223733199E-3</v>
      </c>
      <c r="T51" s="18">
        <f>C51</f>
        <v>-0.17439481122903799</v>
      </c>
      <c r="U51" s="18">
        <f>D51</f>
        <v>-0.10714852757112101</v>
      </c>
      <c r="V51" s="18">
        <f>E51</f>
        <v>-0.16432457000155301</v>
      </c>
      <c r="W51" s="18">
        <f>F51</f>
        <v>-0.21759159350774501</v>
      </c>
      <c r="X51" s="18">
        <f t="shared" si="21"/>
        <v>-0.23194151148727299</v>
      </c>
      <c r="Y51" s="18">
        <f t="shared" si="22"/>
        <v>-0.27931427154275101</v>
      </c>
      <c r="Z51" s="18">
        <f t="shared" si="23"/>
        <v>-0.20872238090478201</v>
      </c>
      <c r="AA51" s="18">
        <f t="shared" si="24"/>
        <v>-0.34739074285896199</v>
      </c>
      <c r="AB51" s="18">
        <f t="shared" si="25"/>
        <v>-8.3753557609306598E-2</v>
      </c>
      <c r="AC51" s="18">
        <f t="shared" si="26"/>
        <v>-0.12889713903717001</v>
      </c>
      <c r="AD51" s="18">
        <f t="shared" si="27"/>
        <v>-0.136147643980912</v>
      </c>
      <c r="AE51" s="6"/>
      <c r="AF51" s="34"/>
      <c r="AG51" s="36"/>
      <c r="AJ51" s="5" t="str">
        <f t="shared" si="8"/>
        <v>Munoz 2016 DLD1</v>
      </c>
      <c r="AK51" s="19">
        <f t="shared" si="9"/>
        <v>2.9001726223733199E-3</v>
      </c>
      <c r="AL51" s="19">
        <f t="shared" si="10"/>
        <v>0.17439481122903799</v>
      </c>
      <c r="AM51" s="19">
        <f t="shared" si="11"/>
        <v>0.10714852757112101</v>
      </c>
      <c r="AN51" s="19">
        <f t="shared" si="12"/>
        <v>0.16432457000155301</v>
      </c>
      <c r="AO51" s="19">
        <f t="shared" si="13"/>
        <v>0.21759159350774501</v>
      </c>
      <c r="AP51" s="19">
        <f t="shared" si="14"/>
        <v>0.23194151148727299</v>
      </c>
      <c r="AQ51" s="19">
        <f t="shared" si="15"/>
        <v>0.27931427154275101</v>
      </c>
      <c r="AR51" s="19">
        <f t="shared" si="16"/>
        <v>0.20872238090478201</v>
      </c>
      <c r="AS51" s="19">
        <f t="shared" si="17"/>
        <v>0.34739074285896199</v>
      </c>
      <c r="AT51" s="19">
        <f t="shared" si="18"/>
        <v>8.3753557609306598E-2</v>
      </c>
      <c r="AU51" s="19">
        <f t="shared" si="19"/>
        <v>0.12889713903717001</v>
      </c>
      <c r="AV51" s="19">
        <f t="shared" si="20"/>
        <v>0.136147643980912</v>
      </c>
      <c r="AW51" s="19"/>
      <c r="AX51" s="34"/>
      <c r="AY51" s="36"/>
    </row>
    <row r="52" spans="1:51">
      <c r="A52" t="s">
        <v>92</v>
      </c>
      <c r="B52">
        <v>-8.1425909941779801E-4</v>
      </c>
      <c r="C52">
        <v>-0.158349729893692</v>
      </c>
      <c r="D52">
        <v>-6.1283845459114403E-2</v>
      </c>
      <c r="E52">
        <v>-9.3984352204955907E-2</v>
      </c>
      <c r="F52">
        <v>-0.188877692849274</v>
      </c>
      <c r="G52">
        <v>-0.18545211842751599</v>
      </c>
      <c r="H52">
        <v>-0.14249007178133499</v>
      </c>
      <c r="I52">
        <v>-0.18023740788909901</v>
      </c>
      <c r="J52">
        <v>-0.22875606444024499</v>
      </c>
      <c r="K52">
        <v>-0.14249007178133499</v>
      </c>
      <c r="L52">
        <v>-0.21536601905969599</v>
      </c>
      <c r="M52">
        <v>-0.31865874082151802</v>
      </c>
      <c r="N52">
        <v>-9.7532859775330202E-2</v>
      </c>
      <c r="O52">
        <v>-6.7913638256497599E-2</v>
      </c>
      <c r="P52">
        <v>-0.112403105808156</v>
      </c>
      <c r="Q52">
        <v>-7.2951524122076505E-2</v>
      </c>
      <c r="R52" s="5" t="str">
        <f>A52</f>
        <v>Munoz 2016 HT1080</v>
      </c>
      <c r="S52" s="18">
        <f>B52</f>
        <v>-8.1425909941779801E-4</v>
      </c>
      <c r="T52" s="18">
        <f>C52</f>
        <v>-0.158349729893692</v>
      </c>
      <c r="U52" s="18">
        <f>D52</f>
        <v>-6.1283845459114403E-2</v>
      </c>
      <c r="V52" s="18">
        <f>E52</f>
        <v>-9.3984352204955907E-2</v>
      </c>
      <c r="W52" s="18">
        <f>F52</f>
        <v>-0.188877692849274</v>
      </c>
      <c r="X52" s="18">
        <f t="shared" si="21"/>
        <v>-0.18023740788909901</v>
      </c>
      <c r="Y52" s="18">
        <f t="shared" si="22"/>
        <v>-0.22875606444024499</v>
      </c>
      <c r="Z52" s="18">
        <f t="shared" si="23"/>
        <v>-0.21536601905969599</v>
      </c>
      <c r="AA52" s="18">
        <f t="shared" si="24"/>
        <v>-0.31865874082151802</v>
      </c>
      <c r="AB52" s="18">
        <f t="shared" si="25"/>
        <v>-9.7532859775330202E-2</v>
      </c>
      <c r="AC52" s="18">
        <f t="shared" si="26"/>
        <v>-6.7913638256497599E-2</v>
      </c>
      <c r="AD52" s="18">
        <f t="shared" si="27"/>
        <v>-0.112403105808156</v>
      </c>
      <c r="AE52" s="6"/>
      <c r="AF52" s="34"/>
      <c r="AG52" s="36"/>
      <c r="AJ52" s="5" t="str">
        <f t="shared" si="8"/>
        <v>Munoz 2016 HT1080</v>
      </c>
      <c r="AK52" s="19">
        <f t="shared" si="9"/>
        <v>8.1425909941779801E-4</v>
      </c>
      <c r="AL52" s="19">
        <f t="shared" si="10"/>
        <v>0.158349729893692</v>
      </c>
      <c r="AM52" s="19">
        <f t="shared" si="11"/>
        <v>6.1283845459114403E-2</v>
      </c>
      <c r="AN52" s="19">
        <f t="shared" si="12"/>
        <v>9.3984352204955907E-2</v>
      </c>
      <c r="AO52" s="19">
        <f t="shared" si="13"/>
        <v>0.188877692849274</v>
      </c>
      <c r="AP52" s="19">
        <f t="shared" si="14"/>
        <v>0.18023740788909901</v>
      </c>
      <c r="AQ52" s="19">
        <f t="shared" si="15"/>
        <v>0.22875606444024499</v>
      </c>
      <c r="AR52" s="19">
        <f t="shared" si="16"/>
        <v>0.21536601905969599</v>
      </c>
      <c r="AS52" s="19">
        <f t="shared" si="17"/>
        <v>0.31865874082151802</v>
      </c>
      <c r="AT52" s="19">
        <f t="shared" si="18"/>
        <v>9.7532859775330202E-2</v>
      </c>
      <c r="AU52" s="19">
        <f t="shared" si="19"/>
        <v>6.7913638256497599E-2</v>
      </c>
      <c r="AV52" s="19">
        <f t="shared" si="20"/>
        <v>0.112403105808156</v>
      </c>
      <c r="AW52" s="19"/>
      <c r="AX52" s="34"/>
      <c r="AY52" s="36"/>
    </row>
    <row r="53" spans="1:51">
      <c r="A53" t="s">
        <v>93</v>
      </c>
      <c r="B53">
        <v>-2.3167851864090501E-3</v>
      </c>
      <c r="C53">
        <v>-0.14521340992763601</v>
      </c>
      <c r="D53">
        <v>-4.9323256449372098E-2</v>
      </c>
      <c r="E53">
        <v>-9.5737707175366907E-2</v>
      </c>
      <c r="F53">
        <v>-0.154899107450887</v>
      </c>
      <c r="G53">
        <v>-0.16309852104533201</v>
      </c>
      <c r="H53">
        <v>-8.0750889029414699E-2</v>
      </c>
      <c r="I53">
        <v>-0.157362891859572</v>
      </c>
      <c r="J53">
        <v>-0.19537085680583</v>
      </c>
      <c r="K53">
        <v>-8.0750889029414699E-2</v>
      </c>
      <c r="L53">
        <v>-0.152117222625338</v>
      </c>
      <c r="M53">
        <v>-0.24296226218563</v>
      </c>
      <c r="N53">
        <v>-9.03802791724648E-2</v>
      </c>
      <c r="O53">
        <v>-4.8485684229216001E-2</v>
      </c>
      <c r="P53">
        <v>-9.8284837808823397E-2</v>
      </c>
      <c r="Q53">
        <v>-9.0444740862219805E-2</v>
      </c>
      <c r="R53" s="5" t="str">
        <f>A53</f>
        <v>Munoz 2016 MKN45</v>
      </c>
      <c r="S53" s="18">
        <f>B53</f>
        <v>-2.3167851864090501E-3</v>
      </c>
      <c r="T53" s="18">
        <f>C53</f>
        <v>-0.14521340992763601</v>
      </c>
      <c r="U53" s="18">
        <f>D53</f>
        <v>-4.9323256449372098E-2</v>
      </c>
      <c r="V53" s="18">
        <f>E53</f>
        <v>-9.5737707175366907E-2</v>
      </c>
      <c r="W53" s="18">
        <f>F53</f>
        <v>-0.154899107450887</v>
      </c>
      <c r="X53" s="18">
        <f t="shared" si="21"/>
        <v>-0.157362891859572</v>
      </c>
      <c r="Y53" s="18">
        <f t="shared" si="22"/>
        <v>-0.19537085680583</v>
      </c>
      <c r="Z53" s="18">
        <f t="shared" si="23"/>
        <v>-0.152117222625338</v>
      </c>
      <c r="AA53" s="18">
        <f t="shared" si="24"/>
        <v>-0.24296226218563</v>
      </c>
      <c r="AB53" s="18">
        <f t="shared" si="25"/>
        <v>-9.03802791724648E-2</v>
      </c>
      <c r="AC53" s="18">
        <f t="shared" si="26"/>
        <v>-4.8485684229216001E-2</v>
      </c>
      <c r="AD53" s="18">
        <f t="shared" si="27"/>
        <v>-9.8284837808823397E-2</v>
      </c>
      <c r="AE53" s="6"/>
      <c r="AF53" s="34"/>
      <c r="AG53" s="36"/>
      <c r="AJ53" s="5" t="str">
        <f t="shared" si="8"/>
        <v>Munoz 2016 MKN45</v>
      </c>
      <c r="AK53" s="19">
        <f t="shared" si="9"/>
        <v>2.3167851864090501E-3</v>
      </c>
      <c r="AL53" s="19">
        <f t="shared" si="10"/>
        <v>0.14521340992763601</v>
      </c>
      <c r="AM53" s="19">
        <f t="shared" si="11"/>
        <v>4.9323256449372098E-2</v>
      </c>
      <c r="AN53" s="19">
        <f t="shared" si="12"/>
        <v>9.5737707175366907E-2</v>
      </c>
      <c r="AO53" s="19">
        <f t="shared" si="13"/>
        <v>0.154899107450887</v>
      </c>
      <c r="AP53" s="19">
        <f t="shared" si="14"/>
        <v>0.157362891859572</v>
      </c>
      <c r="AQ53" s="19">
        <f t="shared" si="15"/>
        <v>0.19537085680583</v>
      </c>
      <c r="AR53" s="19">
        <f t="shared" si="16"/>
        <v>0.152117222625338</v>
      </c>
      <c r="AS53" s="19">
        <f t="shared" si="17"/>
        <v>0.24296226218563</v>
      </c>
      <c r="AT53" s="19">
        <f t="shared" si="18"/>
        <v>9.03802791724648E-2</v>
      </c>
      <c r="AU53" s="19">
        <f t="shared" si="19"/>
        <v>4.8485684229216001E-2</v>
      </c>
      <c r="AV53" s="19">
        <f t="shared" si="20"/>
        <v>9.8284837808823397E-2</v>
      </c>
      <c r="AW53" s="19"/>
      <c r="AX53" s="34"/>
      <c r="AY53" s="36"/>
    </row>
    <row r="54" spans="1:51">
      <c r="A54" t="s">
        <v>71</v>
      </c>
      <c r="B54">
        <v>9.1896811084893996E-3</v>
      </c>
      <c r="C54">
        <v>-0.14512314727780901</v>
      </c>
      <c r="D54">
        <v>-5.1232200700158798E-2</v>
      </c>
      <c r="E54">
        <v>-8.5123286190511904E-2</v>
      </c>
      <c r="F54">
        <v>-0.176677055519881</v>
      </c>
      <c r="G54">
        <v>-0.180022711274506</v>
      </c>
      <c r="H54">
        <v>-0.14974001828550801</v>
      </c>
      <c r="I54">
        <v>-0.174046002047436</v>
      </c>
      <c r="J54">
        <v>-0.217373147413984</v>
      </c>
      <c r="K54">
        <v>-0.14974001828550801</v>
      </c>
      <c r="L54">
        <v>-0.229752676556878</v>
      </c>
      <c r="M54">
        <v>-0.31648731477950698</v>
      </c>
      <c r="N54">
        <v>-7.4219384505084807E-2</v>
      </c>
      <c r="O54">
        <v>-0.124154433911013</v>
      </c>
      <c r="P54">
        <v>-0.10638001889585499</v>
      </c>
      <c r="Q54">
        <v>-7.6970120379859702E-2</v>
      </c>
      <c r="R54" s="5" t="str">
        <f>A54</f>
        <v>Munoz 2016 RKO</v>
      </c>
      <c r="S54" s="18">
        <f>B54</f>
        <v>9.1896811084893996E-3</v>
      </c>
      <c r="T54" s="18">
        <f>C54</f>
        <v>-0.14512314727780901</v>
      </c>
      <c r="U54" s="18">
        <f>D54</f>
        <v>-5.1232200700158798E-2</v>
      </c>
      <c r="V54" s="18">
        <f>E54</f>
        <v>-8.5123286190511904E-2</v>
      </c>
      <c r="W54" s="18">
        <f>F54</f>
        <v>-0.176677055519881</v>
      </c>
      <c r="X54" s="18">
        <f t="shared" si="21"/>
        <v>-0.174046002047436</v>
      </c>
      <c r="Y54" s="18">
        <f t="shared" si="22"/>
        <v>-0.217373147413984</v>
      </c>
      <c r="Z54" s="18">
        <f t="shared" si="23"/>
        <v>-0.229752676556878</v>
      </c>
      <c r="AA54" s="18">
        <f t="shared" si="24"/>
        <v>-0.31648731477950698</v>
      </c>
      <c r="AB54" s="18">
        <f t="shared" si="25"/>
        <v>-7.4219384505084807E-2</v>
      </c>
      <c r="AC54" s="18">
        <f t="shared" si="26"/>
        <v>-0.124154433911013</v>
      </c>
      <c r="AD54" s="18">
        <f t="shared" si="27"/>
        <v>-0.10638001889585499</v>
      </c>
      <c r="AE54" s="6"/>
      <c r="AF54" s="34"/>
      <c r="AG54" s="36"/>
      <c r="AJ54" s="5" t="str">
        <f t="shared" si="8"/>
        <v>Munoz 2016 RKO</v>
      </c>
      <c r="AK54" s="19">
        <f t="shared" si="9"/>
        <v>-9.1896811084893996E-3</v>
      </c>
      <c r="AL54" s="19">
        <f t="shared" si="10"/>
        <v>0.14512314727780901</v>
      </c>
      <c r="AM54" s="19">
        <f t="shared" si="11"/>
        <v>5.1232200700158798E-2</v>
      </c>
      <c r="AN54" s="19">
        <f t="shared" si="12"/>
        <v>8.5123286190511904E-2</v>
      </c>
      <c r="AO54" s="19">
        <f t="shared" si="13"/>
        <v>0.176677055519881</v>
      </c>
      <c r="AP54" s="19">
        <f t="shared" si="14"/>
        <v>0.174046002047436</v>
      </c>
      <c r="AQ54" s="19">
        <f t="shared" si="15"/>
        <v>0.217373147413984</v>
      </c>
      <c r="AR54" s="19">
        <f t="shared" si="16"/>
        <v>0.229752676556878</v>
      </c>
      <c r="AS54" s="19">
        <f t="shared" si="17"/>
        <v>0.31648731477950698</v>
      </c>
      <c r="AT54" s="19">
        <f t="shared" si="18"/>
        <v>7.4219384505084807E-2</v>
      </c>
      <c r="AU54" s="19">
        <f t="shared" si="19"/>
        <v>0.124154433911013</v>
      </c>
      <c r="AV54" s="19">
        <f t="shared" si="20"/>
        <v>0.10638001889585499</v>
      </c>
      <c r="AW54" s="19"/>
      <c r="AX54" s="34"/>
      <c r="AY54" s="36"/>
    </row>
    <row r="55" spans="1:51">
      <c r="A55" t="s">
        <v>94</v>
      </c>
      <c r="B55">
        <v>6.1282120378396802E-3</v>
      </c>
      <c r="C55">
        <v>-0.155173656036799</v>
      </c>
      <c r="D55">
        <v>-5.8187027842816097E-2</v>
      </c>
      <c r="E55">
        <v>-0.11400662557669</v>
      </c>
      <c r="F55">
        <v>-0.196035606722824</v>
      </c>
      <c r="G55">
        <v>-0.18724476840302001</v>
      </c>
      <c r="H55">
        <v>-0.11856661734608399</v>
      </c>
      <c r="I55">
        <v>-0.191347252262701</v>
      </c>
      <c r="J55">
        <v>-0.240295678466243</v>
      </c>
      <c r="K55">
        <v>-0.11856661734608399</v>
      </c>
      <c r="L55">
        <v>-0.244055876299273</v>
      </c>
      <c r="M55">
        <v>-0.333792193106968</v>
      </c>
      <c r="N55">
        <v>-7.3887934284341303E-2</v>
      </c>
      <c r="O55">
        <v>-0.12940296440958701</v>
      </c>
      <c r="P55">
        <v>-0.113482209311799</v>
      </c>
      <c r="Q55">
        <v>-7.4955122968685894E-2</v>
      </c>
      <c r="R55" s="5" t="str">
        <f>A55</f>
        <v>Munoz 2016 SF268</v>
      </c>
      <c r="S55" s="18">
        <f>B55</f>
        <v>6.1282120378396802E-3</v>
      </c>
      <c r="T55" s="18">
        <f>C55</f>
        <v>-0.155173656036799</v>
      </c>
      <c r="U55" s="18">
        <f>D55</f>
        <v>-5.8187027842816097E-2</v>
      </c>
      <c r="V55" s="18">
        <f>E55</f>
        <v>-0.11400662557669</v>
      </c>
      <c r="W55" s="18">
        <f>F55</f>
        <v>-0.196035606722824</v>
      </c>
      <c r="X55" s="18">
        <f t="shared" si="21"/>
        <v>-0.191347252262701</v>
      </c>
      <c r="Y55" s="18">
        <f t="shared" si="22"/>
        <v>-0.240295678466243</v>
      </c>
      <c r="Z55" s="18">
        <f t="shared" si="23"/>
        <v>-0.244055876299273</v>
      </c>
      <c r="AA55" s="18">
        <f t="shared" si="24"/>
        <v>-0.333792193106968</v>
      </c>
      <c r="AB55" s="18">
        <f t="shared" si="25"/>
        <v>-7.3887934284341303E-2</v>
      </c>
      <c r="AC55" s="18">
        <f t="shared" si="26"/>
        <v>-0.12940296440958701</v>
      </c>
      <c r="AD55" s="18">
        <f t="shared" si="27"/>
        <v>-0.113482209311799</v>
      </c>
      <c r="AE55" s="6"/>
      <c r="AF55" s="34"/>
      <c r="AG55" s="36"/>
      <c r="AJ55" s="5" t="str">
        <f t="shared" si="8"/>
        <v>Munoz 2016 SF268</v>
      </c>
      <c r="AK55" s="19">
        <f t="shared" si="9"/>
        <v>-6.1282120378396802E-3</v>
      </c>
      <c r="AL55" s="19">
        <f t="shared" si="10"/>
        <v>0.155173656036799</v>
      </c>
      <c r="AM55" s="19">
        <f t="shared" si="11"/>
        <v>5.8187027842816097E-2</v>
      </c>
      <c r="AN55" s="19">
        <f t="shared" si="12"/>
        <v>0.11400662557669</v>
      </c>
      <c r="AO55" s="19">
        <f t="shared" si="13"/>
        <v>0.196035606722824</v>
      </c>
      <c r="AP55" s="19">
        <f t="shared" si="14"/>
        <v>0.191347252262701</v>
      </c>
      <c r="AQ55" s="19">
        <f t="shared" si="15"/>
        <v>0.240295678466243</v>
      </c>
      <c r="AR55" s="19">
        <f t="shared" si="16"/>
        <v>0.244055876299273</v>
      </c>
      <c r="AS55" s="19">
        <f t="shared" si="17"/>
        <v>0.333792193106968</v>
      </c>
      <c r="AT55" s="19">
        <f t="shared" si="18"/>
        <v>7.3887934284341303E-2</v>
      </c>
      <c r="AU55" s="19">
        <f t="shared" si="19"/>
        <v>0.12940296440958701</v>
      </c>
      <c r="AV55" s="19">
        <f t="shared" si="20"/>
        <v>0.113482209311799</v>
      </c>
      <c r="AW55" s="19"/>
      <c r="AX55" s="34"/>
      <c r="AY55" s="36"/>
    </row>
    <row r="56" spans="1:51">
      <c r="A56" t="s">
        <v>41</v>
      </c>
      <c r="B56">
        <v>-1.26147671662092E-2</v>
      </c>
      <c r="C56">
        <v>-5.8103968522491799E-2</v>
      </c>
      <c r="D56">
        <v>-4.6660445246971098E-2</v>
      </c>
      <c r="E56">
        <v>-9.8704336192819403E-2</v>
      </c>
      <c r="F56">
        <v>-0.13653532055172399</v>
      </c>
      <c r="G56">
        <v>-0.129855208351152</v>
      </c>
      <c r="H56">
        <v>-9.2065146383170399E-2</v>
      </c>
      <c r="I56">
        <v>-0.124376968896507</v>
      </c>
      <c r="J56">
        <v>-0.15907984548448101</v>
      </c>
      <c r="K56">
        <v>-9.2065146383170399E-2</v>
      </c>
      <c r="L56">
        <v>-0.28978826553123299</v>
      </c>
      <c r="M56">
        <v>-0.31958999388343401</v>
      </c>
      <c r="N56">
        <v>-1.9788335594591599E-2</v>
      </c>
      <c r="O56">
        <v>-0.16453644956055899</v>
      </c>
      <c r="P56">
        <v>-9.1166657299507597E-2</v>
      </c>
      <c r="Q56">
        <v>-6.46092033696751E-2</v>
      </c>
      <c r="R56" s="5" t="str">
        <f>A56</f>
        <v>Brunello A375</v>
      </c>
      <c r="S56" s="18">
        <f>B56</f>
        <v>-1.26147671662092E-2</v>
      </c>
      <c r="T56" s="18">
        <f>C56</f>
        <v>-5.8103968522491799E-2</v>
      </c>
      <c r="U56" s="18">
        <f>D56</f>
        <v>-4.6660445246971098E-2</v>
      </c>
      <c r="V56" s="18">
        <f>E56</f>
        <v>-9.8704336192819403E-2</v>
      </c>
      <c r="W56" s="18">
        <f>F56</f>
        <v>-0.13653532055172399</v>
      </c>
      <c r="X56" s="18">
        <f t="shared" si="21"/>
        <v>-0.124376968896507</v>
      </c>
      <c r="Y56" s="18">
        <f t="shared" si="22"/>
        <v>-0.15907984548448101</v>
      </c>
      <c r="Z56" s="18">
        <f t="shared" si="23"/>
        <v>-0.28978826553123299</v>
      </c>
      <c r="AA56" s="18">
        <f t="shared" si="24"/>
        <v>-0.31958999388343401</v>
      </c>
      <c r="AB56" s="18">
        <f t="shared" si="25"/>
        <v>-1.9788335594591599E-2</v>
      </c>
      <c r="AC56" s="18">
        <f t="shared" si="26"/>
        <v>-0.16453644956055899</v>
      </c>
      <c r="AD56" s="18">
        <f t="shared" si="27"/>
        <v>-9.1166657299507597E-2</v>
      </c>
      <c r="AE56" s="6"/>
      <c r="AF56" s="34"/>
      <c r="AG56" s="36"/>
      <c r="AJ56" s="5" t="str">
        <f t="shared" si="8"/>
        <v>Brunello A375</v>
      </c>
      <c r="AK56" s="19">
        <f t="shared" si="9"/>
        <v>1.26147671662092E-2</v>
      </c>
      <c r="AL56" s="19">
        <f t="shared" si="10"/>
        <v>5.8103968522491799E-2</v>
      </c>
      <c r="AM56" s="19">
        <f t="shared" si="11"/>
        <v>4.6660445246971098E-2</v>
      </c>
      <c r="AN56" s="19">
        <f t="shared" si="12"/>
        <v>9.8704336192819403E-2</v>
      </c>
      <c r="AO56" s="19">
        <f t="shared" si="13"/>
        <v>0.13653532055172399</v>
      </c>
      <c r="AP56" s="19">
        <f t="shared" si="14"/>
        <v>0.124376968896507</v>
      </c>
      <c r="AQ56" s="19">
        <f t="shared" si="15"/>
        <v>0.15907984548448101</v>
      </c>
      <c r="AR56" s="19">
        <f t="shared" si="16"/>
        <v>0.28978826553123299</v>
      </c>
      <c r="AS56" s="19">
        <f t="shared" si="17"/>
        <v>0.31958999388343401</v>
      </c>
      <c r="AT56" s="19">
        <f t="shared" si="18"/>
        <v>1.9788335594591599E-2</v>
      </c>
      <c r="AU56" s="19">
        <f t="shared" si="19"/>
        <v>0.16453644956055899</v>
      </c>
      <c r="AV56" s="19">
        <f t="shared" si="20"/>
        <v>9.1166657299507597E-2</v>
      </c>
      <c r="AW56" s="19"/>
      <c r="AX56" s="34"/>
      <c r="AY56" s="36"/>
    </row>
    <row r="57" spans="1:51">
      <c r="A57" t="s">
        <v>95</v>
      </c>
      <c r="B57">
        <v>-7.9912271101962792E-3</v>
      </c>
      <c r="C57">
        <v>-3.9019442616045702E-2</v>
      </c>
      <c r="D57">
        <v>-5.3506220394507399E-2</v>
      </c>
      <c r="E57">
        <v>-7.3073557564379901E-2</v>
      </c>
      <c r="F57">
        <v>-8.1157663010523406E-2</v>
      </c>
      <c r="G57">
        <v>-9.6057947289604206E-2</v>
      </c>
      <c r="H57">
        <v>-9.2754047743171794E-2</v>
      </c>
      <c r="I57">
        <v>-0.188291282588326</v>
      </c>
      <c r="J57">
        <v>-0.17788179875521501</v>
      </c>
      <c r="K57">
        <v>-9.2754047743171794E-2</v>
      </c>
      <c r="L57">
        <v>-0.201695439474983</v>
      </c>
      <c r="M57">
        <v>-0.27050746355000899</v>
      </c>
      <c r="N57">
        <v>-6.3451035570555994E-2</v>
      </c>
      <c r="O57">
        <v>-7.4927866245101504E-2</v>
      </c>
      <c r="P57">
        <v>-7.3316429293645402E-2</v>
      </c>
      <c r="Q57">
        <v>-6.5193284595128506E-2</v>
      </c>
      <c r="R57" s="5" t="str">
        <f>A57</f>
        <v>sgVBC_Hm KBM7</v>
      </c>
      <c r="S57" s="18">
        <f>B57</f>
        <v>-7.9912271101962792E-3</v>
      </c>
      <c r="T57" s="18">
        <f>C57</f>
        <v>-3.9019442616045702E-2</v>
      </c>
      <c r="U57" s="18">
        <f>D57</f>
        <v>-5.3506220394507399E-2</v>
      </c>
      <c r="V57" s="18">
        <f>E57</f>
        <v>-7.3073557564379901E-2</v>
      </c>
      <c r="W57" s="18">
        <f>F57</f>
        <v>-8.1157663010523406E-2</v>
      </c>
      <c r="X57" s="18">
        <f t="shared" si="21"/>
        <v>-0.188291282588326</v>
      </c>
      <c r="Y57" s="18">
        <f t="shared" si="22"/>
        <v>-0.17788179875521501</v>
      </c>
      <c r="Z57" s="18">
        <f t="shared" si="23"/>
        <v>-0.201695439474983</v>
      </c>
      <c r="AA57" s="18">
        <f t="shared" si="24"/>
        <v>-0.27050746355000899</v>
      </c>
      <c r="AB57" s="18">
        <f t="shared" si="25"/>
        <v>-6.3451035570555994E-2</v>
      </c>
      <c r="AC57" s="18">
        <f t="shared" si="26"/>
        <v>-7.4927866245101504E-2</v>
      </c>
      <c r="AD57" s="18">
        <f t="shared" si="27"/>
        <v>-7.3316429293645402E-2</v>
      </c>
      <c r="AE57" s="6"/>
      <c r="AF57" s="34"/>
      <c r="AG57" s="36"/>
      <c r="AJ57" s="5" t="str">
        <f t="shared" si="8"/>
        <v>sgVBC_Hm KBM7</v>
      </c>
      <c r="AK57" s="19">
        <f t="shared" si="9"/>
        <v>7.9912271101962792E-3</v>
      </c>
      <c r="AL57" s="19">
        <f t="shared" si="10"/>
        <v>3.9019442616045702E-2</v>
      </c>
      <c r="AM57" s="19">
        <f t="shared" si="11"/>
        <v>5.3506220394507399E-2</v>
      </c>
      <c r="AN57" s="19">
        <f t="shared" si="12"/>
        <v>7.3073557564379901E-2</v>
      </c>
      <c r="AO57" s="19">
        <f t="shared" si="13"/>
        <v>8.1157663010523406E-2</v>
      </c>
      <c r="AP57" s="19">
        <f t="shared" si="14"/>
        <v>0.188291282588326</v>
      </c>
      <c r="AQ57" s="19">
        <f t="shared" si="15"/>
        <v>0.17788179875521501</v>
      </c>
      <c r="AR57" s="19">
        <f t="shared" si="16"/>
        <v>0.201695439474983</v>
      </c>
      <c r="AS57" s="19">
        <f t="shared" si="17"/>
        <v>0.27050746355000899</v>
      </c>
      <c r="AT57" s="19">
        <f t="shared" si="18"/>
        <v>6.3451035570555994E-2</v>
      </c>
      <c r="AU57" s="19">
        <f t="shared" si="19"/>
        <v>7.4927866245101504E-2</v>
      </c>
      <c r="AV57" s="19">
        <f t="shared" si="20"/>
        <v>7.3316429293645402E-2</v>
      </c>
      <c r="AW57" s="19"/>
      <c r="AX57" s="34"/>
      <c r="AY57" s="36"/>
    </row>
    <row r="58" spans="1:51" ht="16" customHeight="1">
      <c r="A58" t="s">
        <v>96</v>
      </c>
      <c r="B58">
        <v>-1.6598127829438099E-2</v>
      </c>
      <c r="C58">
        <v>7.2119339465269196E-3</v>
      </c>
      <c r="D58">
        <v>-5.0580676605311098E-2</v>
      </c>
      <c r="E58">
        <v>-5.2813859567048899E-2</v>
      </c>
      <c r="F58">
        <v>-1.7007424149406401E-2</v>
      </c>
      <c r="G58">
        <v>-2.9732989237225699E-2</v>
      </c>
      <c r="H58">
        <v>-4.4908264067975399E-2</v>
      </c>
      <c r="I58">
        <v>-0.13142134586309301</v>
      </c>
      <c r="J58">
        <v>-0.103850535126937</v>
      </c>
      <c r="K58">
        <v>-4.4908264067975399E-2</v>
      </c>
      <c r="L58">
        <v>-0.24227712173372501</v>
      </c>
      <c r="M58">
        <v>-0.228249144160935</v>
      </c>
      <c r="N58">
        <v>-4.9129891886304997E-2</v>
      </c>
      <c r="O58">
        <v>-0.113524957806533</v>
      </c>
      <c r="P58">
        <v>-4.6897100712014902E-2</v>
      </c>
      <c r="Q58">
        <v>-3.4236168079809802E-2</v>
      </c>
      <c r="R58" s="5" t="str">
        <f>A58</f>
        <v>sgVBC_Hm RKO</v>
      </c>
      <c r="S58" s="18">
        <f>B58</f>
        <v>-1.6598127829438099E-2</v>
      </c>
      <c r="T58" s="18">
        <f>C58</f>
        <v>7.2119339465269196E-3</v>
      </c>
      <c r="U58" s="18">
        <f>D58</f>
        <v>-5.0580676605311098E-2</v>
      </c>
      <c r="V58" s="18">
        <f>E58</f>
        <v>-5.2813859567048899E-2</v>
      </c>
      <c r="W58" s="18">
        <f>F58</f>
        <v>-1.7007424149406401E-2</v>
      </c>
      <c r="X58" s="18">
        <f t="shared" si="21"/>
        <v>-0.13142134586309301</v>
      </c>
      <c r="Y58" s="18">
        <f t="shared" si="22"/>
        <v>-0.103850535126937</v>
      </c>
      <c r="Z58" s="18">
        <f t="shared" si="23"/>
        <v>-0.24227712173372501</v>
      </c>
      <c r="AA58" s="18">
        <f t="shared" si="24"/>
        <v>-0.228249144160935</v>
      </c>
      <c r="AB58" s="18">
        <f t="shared" si="25"/>
        <v>-4.9129891886304997E-2</v>
      </c>
      <c r="AC58" s="18">
        <f t="shared" si="26"/>
        <v>-0.113524957806533</v>
      </c>
      <c r="AD58" s="18">
        <f t="shared" si="27"/>
        <v>-4.6897100712014902E-2</v>
      </c>
      <c r="AE58" s="6"/>
      <c r="AF58" s="34"/>
      <c r="AG58" s="36"/>
      <c r="AJ58" s="5" t="str">
        <f t="shared" si="8"/>
        <v>sgVBC_Hm RKO</v>
      </c>
      <c r="AK58" s="19">
        <f t="shared" si="9"/>
        <v>1.6598127829438099E-2</v>
      </c>
      <c r="AL58" s="19">
        <f t="shared" si="10"/>
        <v>-7.2119339465269196E-3</v>
      </c>
      <c r="AM58" s="19">
        <f t="shared" si="11"/>
        <v>5.0580676605311098E-2</v>
      </c>
      <c r="AN58" s="19">
        <f t="shared" si="12"/>
        <v>5.2813859567048899E-2</v>
      </c>
      <c r="AO58" s="19">
        <f t="shared" si="13"/>
        <v>1.7007424149406401E-2</v>
      </c>
      <c r="AP58" s="19">
        <f t="shared" si="14"/>
        <v>0.13142134586309301</v>
      </c>
      <c r="AQ58" s="19">
        <f t="shared" si="15"/>
        <v>0.103850535126937</v>
      </c>
      <c r="AR58" s="19">
        <f t="shared" si="16"/>
        <v>0.24227712173372501</v>
      </c>
      <c r="AS58" s="19">
        <f t="shared" si="17"/>
        <v>0.228249144160935</v>
      </c>
      <c r="AT58" s="19">
        <f t="shared" si="18"/>
        <v>4.9129891886304997E-2</v>
      </c>
      <c r="AU58" s="19">
        <f t="shared" si="19"/>
        <v>0.113524957806533</v>
      </c>
      <c r="AV58" s="19">
        <f t="shared" si="20"/>
        <v>4.6897100712014902E-2</v>
      </c>
      <c r="AW58" s="19"/>
      <c r="AX58" s="34"/>
      <c r="AY58" s="36"/>
    </row>
    <row r="59" spans="1:51">
      <c r="A59" t="s">
        <v>97</v>
      </c>
      <c r="B59">
        <v>-1.4830381594337401E-2</v>
      </c>
      <c r="C59">
        <v>-1.0040565044045199E-2</v>
      </c>
      <c r="D59">
        <v>-4.0821253608169197E-2</v>
      </c>
      <c r="E59">
        <v>-5.3539449892358197E-2</v>
      </c>
      <c r="F59">
        <v>-3.9413010094670298E-2</v>
      </c>
      <c r="G59">
        <v>-4.9434075133938001E-2</v>
      </c>
      <c r="H59">
        <v>-4.7960948037465097E-2</v>
      </c>
      <c r="I59">
        <v>-0.12068438167650899</v>
      </c>
      <c r="J59">
        <v>-0.107575906923477</v>
      </c>
      <c r="K59">
        <v>-4.7960948037465097E-2</v>
      </c>
      <c r="L59">
        <v>-0.237716795779495</v>
      </c>
      <c r="M59">
        <v>-0.22855321026192599</v>
      </c>
      <c r="N59">
        <v>-3.6679903978074302E-2</v>
      </c>
      <c r="O59">
        <v>-0.119765617235921</v>
      </c>
      <c r="P59">
        <v>-6.7978478659304203E-2</v>
      </c>
      <c r="Q59">
        <v>-3.1904054996910097E-2</v>
      </c>
      <c r="R59" s="5" t="str">
        <f>A59</f>
        <v>sgVBC_Hm MIApaca2</v>
      </c>
      <c r="S59" s="18">
        <f>B59</f>
        <v>-1.4830381594337401E-2</v>
      </c>
      <c r="T59" s="18">
        <f>C59</f>
        <v>-1.0040565044045199E-2</v>
      </c>
      <c r="U59" s="18">
        <f>D59</f>
        <v>-4.0821253608169197E-2</v>
      </c>
      <c r="V59" s="18">
        <f>E59</f>
        <v>-5.3539449892358197E-2</v>
      </c>
      <c r="W59" s="18">
        <f>F59</f>
        <v>-3.9413010094670298E-2</v>
      </c>
      <c r="X59" s="18">
        <f t="shared" si="21"/>
        <v>-0.12068438167650899</v>
      </c>
      <c r="Y59" s="18">
        <f t="shared" si="22"/>
        <v>-0.107575906923477</v>
      </c>
      <c r="Z59" s="18">
        <f t="shared" si="23"/>
        <v>-0.237716795779495</v>
      </c>
      <c r="AA59" s="18">
        <f t="shared" si="24"/>
        <v>-0.22855321026192599</v>
      </c>
      <c r="AB59" s="18">
        <f t="shared" si="25"/>
        <v>-3.6679903978074302E-2</v>
      </c>
      <c r="AC59" s="18">
        <f t="shared" si="26"/>
        <v>-0.119765617235921</v>
      </c>
      <c r="AD59" s="18">
        <f t="shared" si="27"/>
        <v>-6.7978478659304203E-2</v>
      </c>
      <c r="AE59" s="6"/>
      <c r="AF59" s="34"/>
      <c r="AG59" s="36"/>
      <c r="AJ59" s="5" t="str">
        <f t="shared" si="8"/>
        <v>sgVBC_Hm MIApaca2</v>
      </c>
      <c r="AK59" s="19">
        <f t="shared" si="9"/>
        <v>1.4830381594337401E-2</v>
      </c>
      <c r="AL59" s="19">
        <f t="shared" si="10"/>
        <v>1.0040565044045199E-2</v>
      </c>
      <c r="AM59" s="19">
        <f t="shared" si="11"/>
        <v>4.0821253608169197E-2</v>
      </c>
      <c r="AN59" s="19">
        <f t="shared" si="12"/>
        <v>5.3539449892358197E-2</v>
      </c>
      <c r="AO59" s="19">
        <f t="shared" si="13"/>
        <v>3.9413010094670298E-2</v>
      </c>
      <c r="AP59" s="19">
        <f t="shared" si="14"/>
        <v>0.12068438167650899</v>
      </c>
      <c r="AQ59" s="19">
        <f t="shared" si="15"/>
        <v>0.107575906923477</v>
      </c>
      <c r="AR59" s="19">
        <f t="shared" si="16"/>
        <v>0.237716795779495</v>
      </c>
      <c r="AS59" s="19">
        <f t="shared" si="17"/>
        <v>0.22855321026192599</v>
      </c>
      <c r="AT59" s="19">
        <f t="shared" si="18"/>
        <v>3.6679903978074302E-2</v>
      </c>
      <c r="AU59" s="19">
        <f t="shared" si="19"/>
        <v>0.119765617235921</v>
      </c>
      <c r="AV59" s="19">
        <f t="shared" si="20"/>
        <v>6.7978478659304203E-2</v>
      </c>
      <c r="AW59" s="19"/>
      <c r="AX59" s="34"/>
      <c r="AY59" s="36"/>
    </row>
    <row r="60" spans="1:5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5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6"/>
      <c r="AF60" s="34"/>
      <c r="AG60" s="12"/>
      <c r="AJ60" s="5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34"/>
      <c r="AY60" s="12"/>
    </row>
    <row r="61" spans="1:51" ht="16" customHeight="1">
      <c r="A61" s="2" t="s">
        <v>98</v>
      </c>
      <c r="B61" s="2">
        <v>1.6223789999999998E-2</v>
      </c>
      <c r="C61" s="2">
        <v>3.1900749999999999E-2</v>
      </c>
      <c r="D61" s="2">
        <v>2.552865E-2</v>
      </c>
      <c r="E61" s="2">
        <v>-3.1363599999999998E-2</v>
      </c>
      <c r="F61" s="2">
        <v>-2.62867E-2</v>
      </c>
      <c r="G61" s="2">
        <v>-1.2565399999999999E-2</v>
      </c>
      <c r="H61" s="2">
        <v>-0.1639506</v>
      </c>
      <c r="I61" s="2">
        <v>-0.1180074</v>
      </c>
      <c r="J61" s="2">
        <v>-0.10181949999999999</v>
      </c>
      <c r="K61" s="2">
        <v>-0.1639506</v>
      </c>
      <c r="L61" s="2">
        <v>-0.3495992</v>
      </c>
      <c r="M61" s="2">
        <v>-0.32250479999999998</v>
      </c>
      <c r="N61" s="2">
        <v>-1.0818299999999999E-2</v>
      </c>
      <c r="O61" s="2">
        <v>-1.0818299999999999E-2</v>
      </c>
      <c r="P61" s="2">
        <v>-4.2763000000000002E-2</v>
      </c>
      <c r="Q61" s="2">
        <v>-4.2763000000000002E-2</v>
      </c>
      <c r="R61" s="5" t="str">
        <f>A61</f>
        <v>UMI mESC Data_2n</v>
      </c>
      <c r="S61" s="18">
        <f>B61</f>
        <v>1.6223789999999998E-2</v>
      </c>
      <c r="T61" s="18">
        <f>C61</f>
        <v>3.1900749999999999E-2</v>
      </c>
      <c r="U61" s="18">
        <f>D61</f>
        <v>2.552865E-2</v>
      </c>
      <c r="V61" s="18">
        <f>E61</f>
        <v>-3.1363599999999998E-2</v>
      </c>
      <c r="W61" s="18">
        <f>F61</f>
        <v>-2.62867E-2</v>
      </c>
      <c r="X61" s="18">
        <f t="shared" si="21"/>
        <v>-0.1180074</v>
      </c>
      <c r="Y61" s="18">
        <f t="shared" si="22"/>
        <v>-0.10181949999999999</v>
      </c>
      <c r="Z61" s="18">
        <f t="shared" si="23"/>
        <v>-0.3495992</v>
      </c>
      <c r="AA61" s="18">
        <f t="shared" si="24"/>
        <v>-0.32250479999999998</v>
      </c>
      <c r="AB61" s="18">
        <f t="shared" si="25"/>
        <v>-1.0818299999999999E-2</v>
      </c>
      <c r="AC61" s="18">
        <f t="shared" si="26"/>
        <v>-1.0818299999999999E-2</v>
      </c>
      <c r="AD61" s="18">
        <f t="shared" si="27"/>
        <v>-4.2763000000000002E-2</v>
      </c>
      <c r="AE61" s="6"/>
      <c r="AF61" s="34"/>
      <c r="AG61" s="35" t="s">
        <v>53</v>
      </c>
      <c r="AJ61" s="5" t="str">
        <f t="shared" si="8"/>
        <v>UMI mESC Data_2n</v>
      </c>
      <c r="AK61" s="19">
        <f t="shared" si="9"/>
        <v>-1.6223789999999998E-2</v>
      </c>
      <c r="AL61" s="19">
        <f t="shared" si="10"/>
        <v>-3.1900749999999999E-2</v>
      </c>
      <c r="AM61" s="19">
        <f t="shared" si="11"/>
        <v>-2.552865E-2</v>
      </c>
      <c r="AN61" s="19">
        <f t="shared" si="12"/>
        <v>3.1363599999999998E-2</v>
      </c>
      <c r="AO61" s="19">
        <f t="shared" si="13"/>
        <v>2.62867E-2</v>
      </c>
      <c r="AP61" s="19">
        <f t="shared" si="14"/>
        <v>0.1180074</v>
      </c>
      <c r="AQ61" s="19">
        <f t="shared" si="15"/>
        <v>0.10181949999999999</v>
      </c>
      <c r="AR61" s="19">
        <f t="shared" si="16"/>
        <v>0.3495992</v>
      </c>
      <c r="AS61" s="19">
        <f t="shared" si="17"/>
        <v>0.32250479999999998</v>
      </c>
      <c r="AT61" s="19">
        <f t="shared" si="18"/>
        <v>1.0818299999999999E-2</v>
      </c>
      <c r="AU61" s="19">
        <f t="shared" si="19"/>
        <v>1.0818299999999999E-2</v>
      </c>
      <c r="AV61" s="19">
        <f t="shared" si="20"/>
        <v>4.2763000000000002E-2</v>
      </c>
      <c r="AW61" s="19"/>
      <c r="AX61" s="34"/>
      <c r="AY61" s="35" t="s">
        <v>53</v>
      </c>
    </row>
    <row r="62" spans="1:51">
      <c r="A62" s="2" t="s">
        <v>99</v>
      </c>
      <c r="B62" s="2">
        <v>1.6462399999999999E-2</v>
      </c>
      <c r="C62" s="2">
        <v>2.4684040000000001E-2</v>
      </c>
      <c r="D62" s="2">
        <v>2.13466E-2</v>
      </c>
      <c r="E62" s="2">
        <v>-2.38423E-2</v>
      </c>
      <c r="F62" s="2">
        <v>-2.5037E-2</v>
      </c>
      <c r="G62" s="2">
        <v>-1.30747E-2</v>
      </c>
      <c r="H62" s="2">
        <v>-0.1696819</v>
      </c>
      <c r="I62" s="2">
        <v>-0.1119131</v>
      </c>
      <c r="J62" s="2">
        <v>-9.6454100000000001E-2</v>
      </c>
      <c r="K62" s="2">
        <v>-0.1696819</v>
      </c>
      <c r="L62" s="2">
        <v>-0.31958379999999997</v>
      </c>
      <c r="M62" s="2">
        <v>-0.30315799999999998</v>
      </c>
      <c r="N62" s="2">
        <v>-1.30879E-2</v>
      </c>
      <c r="O62" s="2">
        <v>-1.30879E-2</v>
      </c>
      <c r="P62" s="2">
        <v>-3.7836799999999997E-2</v>
      </c>
      <c r="Q62" s="2">
        <v>-3.7836799999999997E-2</v>
      </c>
      <c r="R62" s="5" t="str">
        <f>A62</f>
        <v>UMI mESC Data_n</v>
      </c>
      <c r="S62" s="18">
        <f>B62</f>
        <v>1.6462399999999999E-2</v>
      </c>
      <c r="T62" s="18">
        <f>C62</f>
        <v>2.4684040000000001E-2</v>
      </c>
      <c r="U62" s="18">
        <f>D62</f>
        <v>2.13466E-2</v>
      </c>
      <c r="V62" s="18">
        <f>E62</f>
        <v>-2.38423E-2</v>
      </c>
      <c r="W62" s="18">
        <f>F62</f>
        <v>-2.5037E-2</v>
      </c>
      <c r="X62" s="18">
        <f t="shared" si="21"/>
        <v>-0.1119131</v>
      </c>
      <c r="Y62" s="18">
        <f t="shared" si="22"/>
        <v>-9.6454100000000001E-2</v>
      </c>
      <c r="Z62" s="18">
        <f t="shared" si="23"/>
        <v>-0.31958379999999997</v>
      </c>
      <c r="AA62" s="18">
        <f t="shared" si="24"/>
        <v>-0.30315799999999998</v>
      </c>
      <c r="AB62" s="18">
        <f t="shared" si="25"/>
        <v>-1.30879E-2</v>
      </c>
      <c r="AC62" s="18">
        <f t="shared" si="26"/>
        <v>-1.30879E-2</v>
      </c>
      <c r="AD62" s="18">
        <f t="shared" si="27"/>
        <v>-3.7836799999999997E-2</v>
      </c>
      <c r="AE62" s="6"/>
      <c r="AF62" s="34"/>
      <c r="AG62" s="35"/>
      <c r="AJ62" s="5" t="str">
        <f t="shared" si="8"/>
        <v>UMI mESC Data_n</v>
      </c>
      <c r="AK62" s="19">
        <f t="shared" si="9"/>
        <v>-1.6462399999999999E-2</v>
      </c>
      <c r="AL62" s="19">
        <f t="shared" si="10"/>
        <v>-2.4684040000000001E-2</v>
      </c>
      <c r="AM62" s="19">
        <f t="shared" si="11"/>
        <v>-2.13466E-2</v>
      </c>
      <c r="AN62" s="19">
        <f t="shared" si="12"/>
        <v>2.38423E-2</v>
      </c>
      <c r="AO62" s="19">
        <f t="shared" si="13"/>
        <v>2.5037E-2</v>
      </c>
      <c r="AP62" s="19">
        <f t="shared" si="14"/>
        <v>0.1119131</v>
      </c>
      <c r="AQ62" s="19">
        <f t="shared" si="15"/>
        <v>9.6454100000000001E-2</v>
      </c>
      <c r="AR62" s="19">
        <f t="shared" si="16"/>
        <v>0.31958379999999997</v>
      </c>
      <c r="AS62" s="19">
        <f t="shared" si="17"/>
        <v>0.30315799999999998</v>
      </c>
      <c r="AT62" s="19">
        <f t="shared" si="18"/>
        <v>1.30879E-2</v>
      </c>
      <c r="AU62" s="19">
        <f t="shared" si="19"/>
        <v>1.30879E-2</v>
      </c>
      <c r="AV62" s="19">
        <f t="shared" si="20"/>
        <v>3.7836799999999997E-2</v>
      </c>
      <c r="AW62" s="19"/>
      <c r="AX62" s="34"/>
      <c r="AY62" s="35"/>
    </row>
    <row r="63" spans="1:51">
      <c r="A63" s="2" t="s">
        <v>100</v>
      </c>
      <c r="B63" s="2">
        <v>1.5444050000000001E-2</v>
      </c>
      <c r="C63" s="2">
        <v>-3.6179999999999997E-2</v>
      </c>
      <c r="D63" s="2">
        <v>-8.8401800000000003E-2</v>
      </c>
      <c r="E63" s="2">
        <v>-0.10475329999999999</v>
      </c>
      <c r="F63" s="2">
        <v>-8.9825600000000005E-2</v>
      </c>
      <c r="G63" s="2">
        <v>-9.1688599999999995E-2</v>
      </c>
      <c r="H63" s="2">
        <v>-0.1073021</v>
      </c>
      <c r="I63" s="2">
        <v>-0.14203859999999999</v>
      </c>
      <c r="J63" s="2">
        <v>-0.1482455</v>
      </c>
      <c r="K63" s="2">
        <v>-0.1073021</v>
      </c>
      <c r="L63" s="2">
        <v>-0.27374979999999999</v>
      </c>
      <c r="M63" s="2">
        <v>-0.30007</v>
      </c>
      <c r="N63" s="2">
        <v>-0.10122440000000001</v>
      </c>
      <c r="O63" s="2">
        <v>-0.10122440000000001</v>
      </c>
      <c r="P63" s="2">
        <v>-5.4778399999999998E-2</v>
      </c>
      <c r="Q63" s="2">
        <v>-5.4778399999999998E-2</v>
      </c>
      <c r="R63" s="5" t="str">
        <f>A63</f>
        <v>sgVBC_Ms mESC Data_2n</v>
      </c>
      <c r="S63" s="18">
        <f>B63</f>
        <v>1.5444050000000001E-2</v>
      </c>
      <c r="T63" s="18">
        <f>C63</f>
        <v>-3.6179999999999997E-2</v>
      </c>
      <c r="U63" s="18">
        <f>D63</f>
        <v>-8.8401800000000003E-2</v>
      </c>
      <c r="V63" s="18">
        <f>E63</f>
        <v>-0.10475329999999999</v>
      </c>
      <c r="W63" s="18">
        <f>F63</f>
        <v>-8.9825600000000005E-2</v>
      </c>
      <c r="X63" s="18">
        <f t="shared" si="21"/>
        <v>-0.14203859999999999</v>
      </c>
      <c r="Y63" s="18">
        <f t="shared" si="22"/>
        <v>-0.1482455</v>
      </c>
      <c r="Z63" s="18">
        <f t="shared" si="23"/>
        <v>-0.27374979999999999</v>
      </c>
      <c r="AA63" s="18">
        <f t="shared" si="24"/>
        <v>-0.30007</v>
      </c>
      <c r="AB63" s="18">
        <f t="shared" si="25"/>
        <v>-0.10122440000000001</v>
      </c>
      <c r="AC63" s="18">
        <f t="shared" si="26"/>
        <v>-0.10122440000000001</v>
      </c>
      <c r="AD63" s="18">
        <f t="shared" si="27"/>
        <v>-5.4778399999999998E-2</v>
      </c>
      <c r="AE63" s="6"/>
      <c r="AF63" s="34"/>
      <c r="AG63" s="35"/>
      <c r="AJ63" s="5" t="str">
        <f t="shared" si="8"/>
        <v>sgVBC_Ms mESC Data_2n</v>
      </c>
      <c r="AK63" s="19">
        <f t="shared" si="9"/>
        <v>-1.5444050000000001E-2</v>
      </c>
      <c r="AL63" s="19">
        <f t="shared" si="10"/>
        <v>3.6179999999999997E-2</v>
      </c>
      <c r="AM63" s="19">
        <f t="shared" si="11"/>
        <v>8.8401800000000003E-2</v>
      </c>
      <c r="AN63" s="19">
        <f t="shared" si="12"/>
        <v>0.10475329999999999</v>
      </c>
      <c r="AO63" s="19">
        <f t="shared" si="13"/>
        <v>8.9825600000000005E-2</v>
      </c>
      <c r="AP63" s="19">
        <f t="shared" si="14"/>
        <v>0.14203859999999999</v>
      </c>
      <c r="AQ63" s="19">
        <f t="shared" si="15"/>
        <v>0.1482455</v>
      </c>
      <c r="AR63" s="19">
        <f t="shared" si="16"/>
        <v>0.27374979999999999</v>
      </c>
      <c r="AS63" s="19">
        <f t="shared" si="17"/>
        <v>0.30007</v>
      </c>
      <c r="AT63" s="19">
        <f t="shared" si="18"/>
        <v>0.10122440000000001</v>
      </c>
      <c r="AU63" s="19">
        <f t="shared" si="19"/>
        <v>0.10122440000000001</v>
      </c>
      <c r="AV63" s="19">
        <f t="shared" si="20"/>
        <v>5.4778399999999998E-2</v>
      </c>
      <c r="AW63" s="19"/>
      <c r="AX63" s="34"/>
      <c r="AY63" s="35"/>
    </row>
    <row r="64" spans="1:51">
      <c r="A64" s="2" t="s">
        <v>101</v>
      </c>
      <c r="B64" s="2">
        <v>1.098564E-2</v>
      </c>
      <c r="C64" s="2">
        <v>-3.6335199999999998E-2</v>
      </c>
      <c r="D64" s="2">
        <v>-8.0685499999999993E-2</v>
      </c>
      <c r="E64" s="2">
        <v>-9.3199000000000004E-2</v>
      </c>
      <c r="F64" s="2">
        <v>-7.9782699999999998E-2</v>
      </c>
      <c r="G64" s="2">
        <v>-8.1923200000000002E-2</v>
      </c>
      <c r="H64" s="2">
        <v>-0.1118947</v>
      </c>
      <c r="I64" s="2">
        <v>-0.13788</v>
      </c>
      <c r="J64" s="2">
        <v>-0.14035739999999999</v>
      </c>
      <c r="K64" s="2">
        <v>-0.1118947</v>
      </c>
      <c r="L64" s="2">
        <v>-0.28431980000000001</v>
      </c>
      <c r="M64" s="2">
        <v>-0.30318610000000001</v>
      </c>
      <c r="N64" s="2">
        <v>-9.8349800000000001E-2</v>
      </c>
      <c r="O64" s="2">
        <v>-9.8349800000000001E-2</v>
      </c>
      <c r="P64" s="2">
        <v>-5.0421100000000003E-2</v>
      </c>
      <c r="Q64" s="2">
        <v>-5.0421100000000003E-2</v>
      </c>
      <c r="R64" s="5" t="str">
        <f>A64</f>
        <v>sgVBC_Hm mESC Data_n</v>
      </c>
      <c r="S64" s="18">
        <f>B64</f>
        <v>1.098564E-2</v>
      </c>
      <c r="T64" s="18">
        <f>C64</f>
        <v>-3.6335199999999998E-2</v>
      </c>
      <c r="U64" s="18">
        <f>D64</f>
        <v>-8.0685499999999993E-2</v>
      </c>
      <c r="V64" s="18">
        <f>E64</f>
        <v>-9.3199000000000004E-2</v>
      </c>
      <c r="W64" s="18">
        <f>F64</f>
        <v>-7.9782699999999998E-2</v>
      </c>
      <c r="X64" s="18">
        <f t="shared" si="21"/>
        <v>-0.13788</v>
      </c>
      <c r="Y64" s="18">
        <f t="shared" si="22"/>
        <v>-0.14035739999999999</v>
      </c>
      <c r="Z64" s="18">
        <f t="shared" si="23"/>
        <v>-0.28431980000000001</v>
      </c>
      <c r="AA64" s="18">
        <f t="shared" si="24"/>
        <v>-0.30318610000000001</v>
      </c>
      <c r="AB64" s="18">
        <f t="shared" si="25"/>
        <v>-9.8349800000000001E-2</v>
      </c>
      <c r="AC64" s="18">
        <f t="shared" si="26"/>
        <v>-9.8349800000000001E-2</v>
      </c>
      <c r="AD64" s="18">
        <f t="shared" si="27"/>
        <v>-5.0421100000000003E-2</v>
      </c>
      <c r="AE64" s="6"/>
      <c r="AF64" s="34"/>
      <c r="AG64" s="35"/>
      <c r="AJ64" s="5" t="str">
        <f t="shared" si="8"/>
        <v>sgVBC_Hm mESC Data_n</v>
      </c>
      <c r="AK64" s="19">
        <f t="shared" si="9"/>
        <v>-1.098564E-2</v>
      </c>
      <c r="AL64" s="19">
        <f t="shared" si="10"/>
        <v>3.6335199999999998E-2</v>
      </c>
      <c r="AM64" s="19">
        <f t="shared" si="11"/>
        <v>8.0685499999999993E-2</v>
      </c>
      <c r="AN64" s="19">
        <f t="shared" si="12"/>
        <v>9.3199000000000004E-2</v>
      </c>
      <c r="AO64" s="19">
        <f t="shared" si="13"/>
        <v>7.9782699999999998E-2</v>
      </c>
      <c r="AP64" s="19">
        <f t="shared" si="14"/>
        <v>0.13788</v>
      </c>
      <c r="AQ64" s="19">
        <f t="shared" si="15"/>
        <v>0.14035739999999999</v>
      </c>
      <c r="AR64" s="19">
        <f t="shared" si="16"/>
        <v>0.28431980000000001</v>
      </c>
      <c r="AS64" s="19">
        <f t="shared" si="17"/>
        <v>0.30318610000000001</v>
      </c>
      <c r="AT64" s="19">
        <f t="shared" si="18"/>
        <v>9.8349800000000001E-2</v>
      </c>
      <c r="AU64" s="19">
        <f t="shared" si="19"/>
        <v>9.8349800000000001E-2</v>
      </c>
      <c r="AV64" s="19">
        <f t="shared" si="20"/>
        <v>5.0421100000000003E-2</v>
      </c>
      <c r="AW64" s="19"/>
      <c r="AX64" s="34"/>
      <c r="AY64" s="35"/>
    </row>
  </sheetData>
  <mergeCells count="12">
    <mergeCell ref="AY61:AY64"/>
    <mergeCell ref="AX3:AX6"/>
    <mergeCell ref="AY3:AY5"/>
    <mergeCell ref="AX7:AX32"/>
    <mergeCell ref="AY7:AY59"/>
    <mergeCell ref="AX34:AX64"/>
    <mergeCell ref="AF3:AF6"/>
    <mergeCell ref="AG3:AG5"/>
    <mergeCell ref="AF7:AF32"/>
    <mergeCell ref="AF34:AF64"/>
    <mergeCell ref="AG61:AG64"/>
    <mergeCell ref="AG7:AG59"/>
  </mergeCells>
  <conditionalFormatting sqref="S3:AF3 AF7 S4:AE64 AI9:AI14">
    <cfRule type="colorScale" priority="12">
      <colorScale>
        <cfvo type="min"/>
        <cfvo type="max"/>
        <color theme="4"/>
        <color rgb="FFFF0000"/>
      </colorScale>
    </cfRule>
  </conditionalFormatting>
  <conditionalFormatting sqref="S3:AD64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3:AX3 AX7 AK4:AW64 AZ9:BA14">
    <cfRule type="colorScale" priority="6">
      <colorScale>
        <cfvo type="min"/>
        <cfvo type="max"/>
        <color theme="4"/>
        <color rgb="FFFF0000"/>
      </colorScale>
    </cfRule>
  </conditionalFormatting>
  <conditionalFormatting sqref="AK3:AV64 AW9 AW2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Z9:BA1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3:AV6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9:AH14">
    <cfRule type="colorScale" priority="2">
      <colorScale>
        <cfvo type="min"/>
        <cfvo type="max"/>
        <color theme="4"/>
        <color rgb="FFFF0000"/>
      </colorScale>
    </cfRule>
  </conditionalFormatting>
  <conditionalFormatting sqref="AH9:AH1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V67"/>
  <sheetViews>
    <sheetView tabSelected="1" zoomScale="83" zoomScaleNormal="83" workbookViewId="0">
      <selection sqref="A1:A1048576"/>
    </sheetView>
  </sheetViews>
  <sheetFormatPr baseColWidth="10" defaultRowHeight="16"/>
  <cols>
    <col min="1" max="1" width="28" customWidth="1"/>
    <col min="2" max="16" width="6.85546875" customWidth="1"/>
    <col min="17" max="17" width="28.85546875" customWidth="1"/>
    <col min="18" max="30" width="5.140625" style="21" customWidth="1"/>
    <col min="31" max="32" width="2.5703125" customWidth="1"/>
    <col min="33" max="33" width="5.85546875" customWidth="1"/>
    <col min="34" max="34" width="6.42578125" customWidth="1"/>
    <col min="35" max="35" width="18.7109375" customWidth="1"/>
    <col min="36" max="36" width="22.85546875" customWidth="1"/>
    <col min="37" max="45" width="8.85546875" customWidth="1"/>
    <col min="46" max="47" width="3.85546875" customWidth="1"/>
  </cols>
  <sheetData>
    <row r="2" spans="1:48" ht="123" customHeight="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8</v>
      </c>
      <c r="I2" t="s">
        <v>9</v>
      </c>
      <c r="J2" t="s">
        <v>7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s="10" t="s">
        <v>108</v>
      </c>
      <c r="R2" s="22" t="s">
        <v>67</v>
      </c>
      <c r="S2" s="22" t="s">
        <v>2</v>
      </c>
      <c r="T2" s="22" t="s">
        <v>3</v>
      </c>
      <c r="U2" s="22" t="s">
        <v>68</v>
      </c>
      <c r="V2" s="22" t="s">
        <v>69</v>
      </c>
      <c r="W2" s="22" t="s">
        <v>54</v>
      </c>
      <c r="X2" s="22" t="s">
        <v>55</v>
      </c>
      <c r="Y2" s="22" t="s">
        <v>56</v>
      </c>
      <c r="Z2" s="22" t="s">
        <v>57</v>
      </c>
      <c r="AA2" s="22" t="s">
        <v>12</v>
      </c>
      <c r="AB2" s="22" t="s">
        <v>13</v>
      </c>
      <c r="AC2" s="22" t="s">
        <v>14</v>
      </c>
      <c r="AD2" s="22" t="s">
        <v>46</v>
      </c>
      <c r="AE2" s="4"/>
      <c r="AJ2" s="10" t="s">
        <v>108</v>
      </c>
      <c r="AK2" s="3" t="s">
        <v>1</v>
      </c>
      <c r="AL2" s="3" t="s">
        <v>42</v>
      </c>
      <c r="AM2" s="3" t="s">
        <v>3</v>
      </c>
      <c r="AN2" s="3" t="s">
        <v>43</v>
      </c>
      <c r="AO2" s="3" t="s">
        <v>44</v>
      </c>
      <c r="AP2" s="3" t="s">
        <v>57</v>
      </c>
      <c r="AQ2" s="3" t="s">
        <v>12</v>
      </c>
      <c r="AR2" s="3" t="s">
        <v>13</v>
      </c>
      <c r="AS2" s="3" t="s">
        <v>14</v>
      </c>
    </row>
    <row r="3" spans="1:48">
      <c r="A3" t="s">
        <v>70</v>
      </c>
      <c r="B3">
        <v>7.2533333333333599E-3</v>
      </c>
      <c r="C3">
        <v>0.25610666666666598</v>
      </c>
      <c r="D3">
        <v>0.13258666666666599</v>
      </c>
      <c r="E3">
        <v>0.27093333333333303</v>
      </c>
      <c r="F3">
        <v>0.38762666666666601</v>
      </c>
      <c r="G3">
        <v>0.35541333333333303</v>
      </c>
      <c r="H3">
        <v>0.476053333333333</v>
      </c>
      <c r="I3">
        <v>0.41706666666666597</v>
      </c>
      <c r="J3">
        <v>0.12256</v>
      </c>
      <c r="K3">
        <v>0.27295999999999998</v>
      </c>
      <c r="L3">
        <v>0.58506666666666596</v>
      </c>
      <c r="M3">
        <v>0.199786666666666</v>
      </c>
      <c r="N3">
        <v>0.31532877882151999</v>
      </c>
      <c r="O3">
        <v>0.25237333333333301</v>
      </c>
      <c r="P3">
        <v>0.13855999999999999</v>
      </c>
      <c r="Q3" s="5" t="str">
        <f>A3</f>
        <v>Munoz 2016 NCIH1299</v>
      </c>
      <c r="R3" s="19">
        <f>B3</f>
        <v>7.2533333333333599E-3</v>
      </c>
      <c r="S3" s="19">
        <f>C3</f>
        <v>0.25610666666666598</v>
      </c>
      <c r="T3" s="19">
        <f>D3</f>
        <v>0.13258666666666599</v>
      </c>
      <c r="U3" s="19">
        <f>E3</f>
        <v>0.27093333333333303</v>
      </c>
      <c r="V3" s="19">
        <f>F3</f>
        <v>0.38762666666666601</v>
      </c>
      <c r="W3" s="19">
        <f>H3</f>
        <v>0.476053333333333</v>
      </c>
      <c r="X3" s="19">
        <f>I3</f>
        <v>0.41706666666666597</v>
      </c>
      <c r="Y3" s="19">
        <f>K3</f>
        <v>0.27295999999999998</v>
      </c>
      <c r="Z3" s="19">
        <f>L3</f>
        <v>0.58506666666666596</v>
      </c>
      <c r="AA3" s="19">
        <f>M3</f>
        <v>0.199786666666666</v>
      </c>
      <c r="AB3" s="19">
        <f>N3</f>
        <v>0.31532877882151999</v>
      </c>
      <c r="AC3" s="19">
        <f>O3</f>
        <v>0.25237333333333301</v>
      </c>
      <c r="AD3" s="20"/>
      <c r="AE3" s="31" t="s">
        <v>47</v>
      </c>
      <c r="AF3" s="32" t="s">
        <v>0</v>
      </c>
      <c r="AJ3" s="9" t="str">
        <f>Q3</f>
        <v>Munoz 2016 NCIH1299</v>
      </c>
      <c r="AK3" s="13">
        <f>R3</f>
        <v>7.2533333333333599E-3</v>
      </c>
      <c r="AL3" s="13">
        <f>S3</f>
        <v>0.25610666666666598</v>
      </c>
      <c r="AM3" s="13">
        <f>T3</f>
        <v>0.13258666666666599</v>
      </c>
      <c r="AN3" s="13">
        <f t="shared" ref="AN3:AO3" si="0">U3</f>
        <v>0.27093333333333303</v>
      </c>
      <c r="AO3" s="13">
        <f t="shared" si="0"/>
        <v>0.38762666666666601</v>
      </c>
      <c r="AP3" s="13">
        <f>Z3</f>
        <v>0.58506666666666596</v>
      </c>
      <c r="AQ3" s="13">
        <f>AA3</f>
        <v>0.199786666666666</v>
      </c>
      <c r="AR3" s="13">
        <f>AB3</f>
        <v>0.31532877882151999</v>
      </c>
      <c r="AS3" s="13">
        <f>AC3</f>
        <v>0.25237333333333301</v>
      </c>
      <c r="AT3" s="31" t="s">
        <v>47</v>
      </c>
      <c r="AU3" s="32" t="s">
        <v>0</v>
      </c>
    </row>
    <row r="4" spans="1:48">
      <c r="A4" t="s">
        <v>71</v>
      </c>
      <c r="B4">
        <v>7.3529411764706098E-3</v>
      </c>
      <c r="C4">
        <v>0.12824394463667799</v>
      </c>
      <c r="D4">
        <v>0.101319204152249</v>
      </c>
      <c r="E4">
        <v>0.22642733564013801</v>
      </c>
      <c r="F4">
        <v>0.25919117647058798</v>
      </c>
      <c r="G4">
        <v>0.21745242214532801</v>
      </c>
      <c r="H4">
        <v>0.37986591695501698</v>
      </c>
      <c r="I4">
        <v>0.30893166089965302</v>
      </c>
      <c r="J4">
        <v>8.6613321799308002E-2</v>
      </c>
      <c r="K4">
        <v>0.36991782006920398</v>
      </c>
      <c r="L4">
        <v>0.52508650519031097</v>
      </c>
      <c r="M4">
        <v>0.17246972318339099</v>
      </c>
      <c r="N4">
        <v>0.32388269667784803</v>
      </c>
      <c r="O4">
        <v>0.20955882352941099</v>
      </c>
      <c r="P4">
        <v>7.5475778546712696E-2</v>
      </c>
      <c r="Q4" s="5" t="str">
        <f>A4</f>
        <v>Munoz 2016 RKO</v>
      </c>
      <c r="R4" s="19">
        <f>B4</f>
        <v>7.3529411764706098E-3</v>
      </c>
      <c r="S4" s="19">
        <f>C4</f>
        <v>0.12824394463667799</v>
      </c>
      <c r="T4" s="19">
        <f>D4</f>
        <v>0.101319204152249</v>
      </c>
      <c r="U4" s="19">
        <f>E4</f>
        <v>0.22642733564013801</v>
      </c>
      <c r="V4" s="19">
        <f>F4</f>
        <v>0.25919117647058798</v>
      </c>
      <c r="W4" s="19">
        <f t="shared" ref="W4:X5" si="1">H4</f>
        <v>0.37986591695501698</v>
      </c>
      <c r="X4" s="19">
        <f t="shared" si="1"/>
        <v>0.30893166089965302</v>
      </c>
      <c r="Y4" s="19">
        <f t="shared" ref="Y4:AC5" si="2">K4</f>
        <v>0.36991782006920398</v>
      </c>
      <c r="Z4" s="19">
        <f t="shared" si="2"/>
        <v>0.52508650519031097</v>
      </c>
      <c r="AA4" s="19">
        <f t="shared" si="2"/>
        <v>0.17246972318339099</v>
      </c>
      <c r="AB4" s="19">
        <f t="shared" si="2"/>
        <v>0.32388269667784803</v>
      </c>
      <c r="AC4" s="19">
        <f t="shared" si="2"/>
        <v>0.20955882352941099</v>
      </c>
      <c r="AD4" s="20"/>
      <c r="AE4" s="31"/>
      <c r="AF4" s="32"/>
      <c r="AJ4" s="9" t="str">
        <f t="shared" ref="AJ4:AJ64" si="3">Q4</f>
        <v>Munoz 2016 RKO</v>
      </c>
      <c r="AK4" s="13">
        <f t="shared" ref="AK4:AK64" si="4">R4</f>
        <v>7.3529411764706098E-3</v>
      </c>
      <c r="AL4" s="13">
        <f t="shared" ref="AL4:AL64" si="5">S4</f>
        <v>0.12824394463667799</v>
      </c>
      <c r="AM4" s="13">
        <f t="shared" ref="AM4:AM64" si="6">T4</f>
        <v>0.101319204152249</v>
      </c>
      <c r="AN4" s="13">
        <f t="shared" ref="AN4:AN64" si="7">U4</f>
        <v>0.22642733564013801</v>
      </c>
      <c r="AO4" s="13">
        <f t="shared" ref="AO4:AO64" si="8">V4</f>
        <v>0.25919117647058798</v>
      </c>
      <c r="AP4" s="13">
        <f t="shared" ref="AP4:AP64" si="9">Z4</f>
        <v>0.52508650519031097</v>
      </c>
      <c r="AQ4" s="13">
        <f t="shared" ref="AQ4:AQ64" si="10">AA4</f>
        <v>0.17246972318339099</v>
      </c>
      <c r="AR4" s="13">
        <f t="shared" ref="AR4:AR64" si="11">AB4</f>
        <v>0.32388269667784803</v>
      </c>
      <c r="AS4" s="13">
        <f t="shared" ref="AS4:AS64" si="12">AC4</f>
        <v>0.20955882352941099</v>
      </c>
      <c r="AT4" s="31"/>
      <c r="AU4" s="32"/>
    </row>
    <row r="5" spans="1:48">
      <c r="A5" t="s">
        <v>72</v>
      </c>
      <c r="B5">
        <v>1.3346043851286999E-2</v>
      </c>
      <c r="C5">
        <v>0.25940048723652098</v>
      </c>
      <c r="D5">
        <v>0.15252621544327899</v>
      </c>
      <c r="E5">
        <v>0.34159517000317702</v>
      </c>
      <c r="F5">
        <v>0.36405041838788199</v>
      </c>
      <c r="G5">
        <v>0.36701620591039003</v>
      </c>
      <c r="H5">
        <v>0.535536489778625</v>
      </c>
      <c r="I5">
        <v>0.45175299226776799</v>
      </c>
      <c r="J5">
        <v>8.2724287681389702E-2</v>
      </c>
      <c r="K5">
        <v>0.35801292235991899</v>
      </c>
      <c r="L5">
        <v>0.60353776083041999</v>
      </c>
      <c r="M5">
        <v>0.19817815909331599</v>
      </c>
      <c r="N5">
        <v>0.29954502169082597</v>
      </c>
      <c r="O5">
        <v>0.20919394131977501</v>
      </c>
      <c r="P5">
        <v>0.11661900222434</v>
      </c>
      <c r="Q5" s="5" t="str">
        <f>A5</f>
        <v>Munoz 2016 DLD</v>
      </c>
      <c r="R5" s="19">
        <f>B5</f>
        <v>1.3346043851286999E-2</v>
      </c>
      <c r="S5" s="19">
        <f>C5</f>
        <v>0.25940048723652098</v>
      </c>
      <c r="T5" s="19">
        <f>D5</f>
        <v>0.15252621544327899</v>
      </c>
      <c r="U5" s="19">
        <f>E5</f>
        <v>0.34159517000317702</v>
      </c>
      <c r="V5" s="19">
        <f>F5</f>
        <v>0.36405041838788199</v>
      </c>
      <c r="W5" s="19">
        <f t="shared" si="1"/>
        <v>0.535536489778625</v>
      </c>
      <c r="X5" s="19">
        <f t="shared" si="1"/>
        <v>0.45175299226776799</v>
      </c>
      <c r="Y5" s="19">
        <f t="shared" si="2"/>
        <v>0.35801292235991899</v>
      </c>
      <c r="Z5" s="19">
        <f t="shared" si="2"/>
        <v>0.60353776083041999</v>
      </c>
      <c r="AA5" s="19">
        <f t="shared" si="2"/>
        <v>0.19817815909331599</v>
      </c>
      <c r="AB5" s="19">
        <f t="shared" si="2"/>
        <v>0.29954502169082597</v>
      </c>
      <c r="AC5" s="19">
        <f t="shared" si="2"/>
        <v>0.20919394131977501</v>
      </c>
      <c r="AD5" s="20"/>
      <c r="AE5" s="31"/>
      <c r="AF5" s="32"/>
      <c r="AJ5" s="9" t="str">
        <f t="shared" si="3"/>
        <v>Munoz 2016 DLD</v>
      </c>
      <c r="AK5" s="13">
        <f t="shared" si="4"/>
        <v>1.3346043851286999E-2</v>
      </c>
      <c r="AL5" s="13">
        <f t="shared" si="5"/>
        <v>0.25940048723652098</v>
      </c>
      <c r="AM5" s="13">
        <f t="shared" si="6"/>
        <v>0.15252621544327899</v>
      </c>
      <c r="AN5" s="13">
        <f t="shared" si="7"/>
        <v>0.34159517000317702</v>
      </c>
      <c r="AO5" s="13">
        <f t="shared" si="8"/>
        <v>0.36405041838788199</v>
      </c>
      <c r="AP5" s="13">
        <f t="shared" si="9"/>
        <v>0.60353776083041999</v>
      </c>
      <c r="AQ5" s="13">
        <f t="shared" si="10"/>
        <v>0.19817815909331599</v>
      </c>
      <c r="AR5" s="13">
        <f t="shared" si="11"/>
        <v>0.29954502169082597</v>
      </c>
      <c r="AS5" s="13">
        <f t="shared" si="12"/>
        <v>0.20919394131977501</v>
      </c>
      <c r="AT5" s="31"/>
      <c r="AU5" s="32"/>
    </row>
    <row r="6" spans="1:48">
      <c r="Q6" s="5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20"/>
      <c r="AE6" s="31"/>
      <c r="AF6" s="7"/>
      <c r="AJ6" s="9"/>
      <c r="AK6" s="13"/>
      <c r="AL6" s="13"/>
      <c r="AM6" s="13"/>
      <c r="AN6" s="13"/>
      <c r="AO6" s="13"/>
      <c r="AP6" s="13"/>
      <c r="AQ6" s="13"/>
      <c r="AR6" s="13"/>
      <c r="AS6" s="13"/>
      <c r="AT6" s="31"/>
      <c r="AU6" s="7"/>
    </row>
    <row r="7" spans="1:48">
      <c r="A7" t="s">
        <v>16</v>
      </c>
      <c r="B7">
        <v>-3.2532080245797797E-2</v>
      </c>
      <c r="C7">
        <v>0.37285378637267302</v>
      </c>
      <c r="D7">
        <v>0.39508404120730101</v>
      </c>
      <c r="E7">
        <v>0.49105367793240501</v>
      </c>
      <c r="F7">
        <v>0.56641966383516995</v>
      </c>
      <c r="G7">
        <v>0.57256461232604305</v>
      </c>
      <c r="H7">
        <v>0.32676667269112503</v>
      </c>
      <c r="I7">
        <v>0.55159949394541796</v>
      </c>
      <c r="J7">
        <v>4.3002915451895003E-2</v>
      </c>
      <c r="K7">
        <v>0.13103198987890799</v>
      </c>
      <c r="L7">
        <v>0.51942888125790698</v>
      </c>
      <c r="M7">
        <v>0.15253930959696299</v>
      </c>
      <c r="N7">
        <v>8.1462708182476404E-2</v>
      </c>
      <c r="O7">
        <v>0.14603289354780399</v>
      </c>
      <c r="P7">
        <v>0.21724200253027201</v>
      </c>
      <c r="Q7" s="5" t="str">
        <f>A7</f>
        <v>Geckov2_HT29</v>
      </c>
      <c r="R7" s="19">
        <f>B7</f>
        <v>-3.2532080245797797E-2</v>
      </c>
      <c r="S7" s="19">
        <f>C7</f>
        <v>0.37285378637267302</v>
      </c>
      <c r="T7" s="19">
        <f>D7</f>
        <v>0.39508404120730101</v>
      </c>
      <c r="U7" s="19">
        <f>E7</f>
        <v>0.49105367793240501</v>
      </c>
      <c r="V7" s="19">
        <f>F7</f>
        <v>0.56641966383516995</v>
      </c>
      <c r="W7" s="19">
        <f t="shared" ref="W7:X64" si="13">H7</f>
        <v>0.32676667269112503</v>
      </c>
      <c r="X7" s="19">
        <f t="shared" si="13"/>
        <v>0.55159949394541796</v>
      </c>
      <c r="Y7" s="19">
        <f t="shared" ref="Y7:AD58" si="14">K7</f>
        <v>0.13103198987890799</v>
      </c>
      <c r="Z7" s="19">
        <f t="shared" si="14"/>
        <v>0.51942888125790698</v>
      </c>
      <c r="AA7" s="19">
        <f t="shared" si="14"/>
        <v>0.15253930959696299</v>
      </c>
      <c r="AB7" s="19">
        <f t="shared" si="14"/>
        <v>8.1462708182476404E-2</v>
      </c>
      <c r="AC7" s="19">
        <f t="shared" si="14"/>
        <v>0.14603289354780399</v>
      </c>
      <c r="AD7" s="20"/>
      <c r="AE7" s="33" t="s">
        <v>48</v>
      </c>
      <c r="AF7" s="36" t="s">
        <v>49</v>
      </c>
      <c r="AG7" t="s">
        <v>50</v>
      </c>
      <c r="AJ7" s="9" t="str">
        <f t="shared" si="3"/>
        <v>Geckov2_HT29</v>
      </c>
      <c r="AK7" s="13">
        <f t="shared" si="4"/>
        <v>-3.2532080245797797E-2</v>
      </c>
      <c r="AL7" s="13">
        <f t="shared" si="5"/>
        <v>0.37285378637267302</v>
      </c>
      <c r="AM7" s="13">
        <f t="shared" si="6"/>
        <v>0.39508404120730101</v>
      </c>
      <c r="AN7" s="13">
        <f t="shared" si="7"/>
        <v>0.49105367793240501</v>
      </c>
      <c r="AO7" s="13">
        <f t="shared" si="8"/>
        <v>0.56641966383516995</v>
      </c>
      <c r="AP7" s="13">
        <f t="shared" si="9"/>
        <v>0.51942888125790698</v>
      </c>
      <c r="AQ7" s="13">
        <f t="shared" si="10"/>
        <v>0.15253930959696299</v>
      </c>
      <c r="AR7" s="13">
        <f t="shared" si="11"/>
        <v>8.1462708182476404E-2</v>
      </c>
      <c r="AS7" s="13">
        <f t="shared" si="12"/>
        <v>0.14603289354780399</v>
      </c>
      <c r="AT7" s="33" t="s">
        <v>48</v>
      </c>
      <c r="AU7" s="36" t="s">
        <v>49</v>
      </c>
      <c r="AV7" t="s">
        <v>59</v>
      </c>
    </row>
    <row r="8" spans="1:48">
      <c r="A8" t="s">
        <v>17</v>
      </c>
      <c r="B8">
        <v>-4.3619047619047599E-2</v>
      </c>
      <c r="C8">
        <v>0.36304761904761901</v>
      </c>
      <c r="D8">
        <v>0.34038095238095201</v>
      </c>
      <c r="E8">
        <v>0.42895238095238097</v>
      </c>
      <c r="F8">
        <v>0.52114285714285702</v>
      </c>
      <c r="G8">
        <v>0.53828571428571403</v>
      </c>
      <c r="H8">
        <v>0.28666666666666601</v>
      </c>
      <c r="I8">
        <v>0.51390476190476098</v>
      </c>
      <c r="J8">
        <v>5.6896551724137899E-2</v>
      </c>
      <c r="K8">
        <v>0.13828571428571401</v>
      </c>
      <c r="L8">
        <v>0.48723809523809503</v>
      </c>
      <c r="M8">
        <v>0.14971428571428499</v>
      </c>
      <c r="N8">
        <v>0.108413001912045</v>
      </c>
      <c r="O8">
        <v>0.14857142857142799</v>
      </c>
      <c r="P8">
        <v>0.23085714285714201</v>
      </c>
      <c r="Q8" s="5" t="str">
        <f>A8</f>
        <v>Geckov2_NCIH2009</v>
      </c>
      <c r="R8" s="19">
        <f>B8</f>
        <v>-4.3619047619047599E-2</v>
      </c>
      <c r="S8" s="19">
        <f>C8</f>
        <v>0.36304761904761901</v>
      </c>
      <c r="T8" s="19">
        <f>D8</f>
        <v>0.34038095238095201</v>
      </c>
      <c r="U8" s="19">
        <f>E8</f>
        <v>0.42895238095238097</v>
      </c>
      <c r="V8" s="19">
        <f>F8</f>
        <v>0.52114285714285702</v>
      </c>
      <c r="W8" s="19">
        <f t="shared" si="13"/>
        <v>0.28666666666666601</v>
      </c>
      <c r="X8" s="19">
        <f t="shared" si="13"/>
        <v>0.51390476190476098</v>
      </c>
      <c r="Y8" s="19">
        <f t="shared" si="14"/>
        <v>0.13828571428571401</v>
      </c>
      <c r="Z8" s="19">
        <f t="shared" si="14"/>
        <v>0.48723809523809503</v>
      </c>
      <c r="AA8" s="19">
        <f t="shared" si="14"/>
        <v>0.14971428571428499</v>
      </c>
      <c r="AB8" s="19">
        <f t="shared" si="14"/>
        <v>0.108413001912045</v>
      </c>
      <c r="AC8" s="19">
        <f t="shared" si="14"/>
        <v>0.14857142857142799</v>
      </c>
      <c r="AD8" s="20"/>
      <c r="AE8" s="33"/>
      <c r="AF8" s="36"/>
      <c r="AG8" t="s">
        <v>61</v>
      </c>
      <c r="AJ8" s="9" t="str">
        <f t="shared" si="3"/>
        <v>Geckov2_NCIH2009</v>
      </c>
      <c r="AK8" s="13">
        <f t="shared" si="4"/>
        <v>-4.3619047619047599E-2</v>
      </c>
      <c r="AL8" s="13">
        <f t="shared" si="5"/>
        <v>0.36304761904761901</v>
      </c>
      <c r="AM8" s="13">
        <f t="shared" si="6"/>
        <v>0.34038095238095201</v>
      </c>
      <c r="AN8" s="13">
        <f t="shared" si="7"/>
        <v>0.42895238095238097</v>
      </c>
      <c r="AO8" s="13">
        <f t="shared" si="8"/>
        <v>0.52114285714285702</v>
      </c>
      <c r="AP8" s="13">
        <f t="shared" si="9"/>
        <v>0.48723809523809503</v>
      </c>
      <c r="AQ8" s="13">
        <f t="shared" si="10"/>
        <v>0.14971428571428499</v>
      </c>
      <c r="AR8" s="13">
        <f t="shared" si="11"/>
        <v>0.108413001912045</v>
      </c>
      <c r="AS8" s="13">
        <f t="shared" si="12"/>
        <v>0.14857142857142799</v>
      </c>
      <c r="AT8" s="33"/>
      <c r="AU8" s="36"/>
      <c r="AV8" t="s">
        <v>60</v>
      </c>
    </row>
    <row r="9" spans="1:48">
      <c r="A9" t="s">
        <v>18</v>
      </c>
      <c r="B9">
        <v>-2.8620581795433201E-2</v>
      </c>
      <c r="C9">
        <v>0.36205817954332098</v>
      </c>
      <c r="D9">
        <v>0.41773537691585799</v>
      </c>
      <c r="E9">
        <v>0.49640287769784103</v>
      </c>
      <c r="F9">
        <v>0.57460118861432596</v>
      </c>
      <c r="G9">
        <v>0.59368157647794795</v>
      </c>
      <c r="H9">
        <v>0.26556146387238</v>
      </c>
      <c r="I9">
        <v>0.51736002502345901</v>
      </c>
      <c r="J9">
        <v>1.65250236071765E-2</v>
      </c>
      <c r="K9">
        <v>9.50891460744447E-2</v>
      </c>
      <c r="L9">
        <v>0.46653112292774401</v>
      </c>
      <c r="M9">
        <v>0.18767594619956199</v>
      </c>
      <c r="N9">
        <v>7.5551384326607199E-2</v>
      </c>
      <c r="O9">
        <v>0.17860494213324901</v>
      </c>
      <c r="P9">
        <v>0.22255239286831399</v>
      </c>
      <c r="Q9" s="5" t="str">
        <f>A9</f>
        <v>Geckov2_K562</v>
      </c>
      <c r="R9" s="19">
        <f>B9</f>
        <v>-2.8620581795433201E-2</v>
      </c>
      <c r="S9" s="19">
        <f>C9</f>
        <v>0.36205817954332098</v>
      </c>
      <c r="T9" s="19">
        <f>D9</f>
        <v>0.41773537691585799</v>
      </c>
      <c r="U9" s="19">
        <f>E9</f>
        <v>0.49640287769784103</v>
      </c>
      <c r="V9" s="19">
        <f>F9</f>
        <v>0.57460118861432596</v>
      </c>
      <c r="W9" s="19">
        <f t="shared" si="13"/>
        <v>0.26556146387238</v>
      </c>
      <c r="X9" s="19">
        <f t="shared" si="13"/>
        <v>0.51736002502345901</v>
      </c>
      <c r="Y9" s="19">
        <f t="shared" si="14"/>
        <v>9.50891460744447E-2</v>
      </c>
      <c r="Z9" s="19">
        <f t="shared" si="14"/>
        <v>0.46653112292774401</v>
      </c>
      <c r="AA9" s="19">
        <f t="shared" si="14"/>
        <v>0.18767594619956199</v>
      </c>
      <c r="AB9" s="19">
        <f t="shared" si="14"/>
        <v>7.5551384326607199E-2</v>
      </c>
      <c r="AC9" s="19">
        <f t="shared" si="14"/>
        <v>0.17860494213324901</v>
      </c>
      <c r="AD9" s="19">
        <f t="shared" si="14"/>
        <v>0.22255239286831399</v>
      </c>
      <c r="AE9" s="33"/>
      <c r="AF9" s="36"/>
      <c r="AG9" s="13">
        <f>MAX(R3:AD61)</f>
        <v>0.60353776083041999</v>
      </c>
      <c r="AJ9" s="9" t="str">
        <f t="shared" si="3"/>
        <v>Geckov2_K562</v>
      </c>
      <c r="AK9" s="13">
        <f t="shared" si="4"/>
        <v>-2.8620581795433201E-2</v>
      </c>
      <c r="AL9" s="13">
        <f t="shared" si="5"/>
        <v>0.36205817954332098</v>
      </c>
      <c r="AM9" s="13">
        <f t="shared" si="6"/>
        <v>0.41773537691585799</v>
      </c>
      <c r="AN9" s="13">
        <f t="shared" si="7"/>
        <v>0.49640287769784103</v>
      </c>
      <c r="AO9" s="13">
        <f t="shared" si="8"/>
        <v>0.57460118861432596</v>
      </c>
      <c r="AP9" s="13">
        <f t="shared" si="9"/>
        <v>0.46653112292774401</v>
      </c>
      <c r="AQ9" s="13">
        <f t="shared" si="10"/>
        <v>0.18767594619956199</v>
      </c>
      <c r="AR9" s="13">
        <f t="shared" si="11"/>
        <v>7.5551384326607199E-2</v>
      </c>
      <c r="AS9" s="13">
        <f t="shared" si="12"/>
        <v>0.17860494213324901</v>
      </c>
      <c r="AT9" s="33"/>
      <c r="AU9" s="36"/>
      <c r="AV9" s="13">
        <f>MAX(AK3:AS61)</f>
        <v>0.60353776083041999</v>
      </c>
    </row>
    <row r="10" spans="1:48">
      <c r="A10" t="s">
        <v>19</v>
      </c>
      <c r="B10">
        <v>2.1292435973793902E-2</v>
      </c>
      <c r="C10">
        <v>0.29154258487194701</v>
      </c>
      <c r="D10">
        <v>0.29764740917212601</v>
      </c>
      <c r="E10">
        <v>0.40559857057772403</v>
      </c>
      <c r="F10">
        <v>0.43656938653960697</v>
      </c>
      <c r="G10">
        <v>0.45890410958904099</v>
      </c>
      <c r="H10">
        <v>0.278141751042287</v>
      </c>
      <c r="I10">
        <v>0.43582489577129202</v>
      </c>
      <c r="J10">
        <v>4.9283154121863701E-3</v>
      </c>
      <c r="K10">
        <v>7.40023823704586E-2</v>
      </c>
      <c r="L10">
        <v>0.373585467540202</v>
      </c>
      <c r="M10">
        <v>8.4723049434187001E-2</v>
      </c>
      <c r="N10">
        <v>2.1124665278190999E-2</v>
      </c>
      <c r="O10">
        <v>0.15917212626563401</v>
      </c>
      <c r="P10">
        <v>0.17733770101250701</v>
      </c>
      <c r="Q10" s="5" t="str">
        <f>A10</f>
        <v>Geckov2 PC3</v>
      </c>
      <c r="R10" s="19">
        <f>B10</f>
        <v>2.1292435973793902E-2</v>
      </c>
      <c r="S10" s="19">
        <f>C10</f>
        <v>0.29154258487194701</v>
      </c>
      <c r="T10" s="19">
        <f>D10</f>
        <v>0.29764740917212601</v>
      </c>
      <c r="U10" s="19">
        <f>E10</f>
        <v>0.40559857057772403</v>
      </c>
      <c r="V10" s="19">
        <f>F10</f>
        <v>0.43656938653960697</v>
      </c>
      <c r="W10" s="19">
        <f t="shared" si="13"/>
        <v>0.278141751042287</v>
      </c>
      <c r="X10" s="19">
        <f t="shared" si="13"/>
        <v>0.43582489577129202</v>
      </c>
      <c r="Y10" s="19">
        <f t="shared" si="14"/>
        <v>7.40023823704586E-2</v>
      </c>
      <c r="Z10" s="19">
        <f t="shared" si="14"/>
        <v>0.373585467540202</v>
      </c>
      <c r="AA10" s="19">
        <f t="shared" si="14"/>
        <v>8.4723049434187001E-2</v>
      </c>
      <c r="AB10" s="19">
        <f t="shared" si="14"/>
        <v>2.1124665278190999E-2</v>
      </c>
      <c r="AC10" s="19">
        <f t="shared" si="14"/>
        <v>0.15917212626563401</v>
      </c>
      <c r="AD10" s="19"/>
      <c r="AE10" s="33"/>
      <c r="AF10" s="36"/>
      <c r="AG10" s="13">
        <f>AG9-($AG$9-$AG$14)/6</f>
        <v>0.49159010933399194</v>
      </c>
      <c r="AJ10" s="9" t="str">
        <f t="shared" si="3"/>
        <v>Geckov2 PC3</v>
      </c>
      <c r="AK10" s="13">
        <f t="shared" si="4"/>
        <v>2.1292435973793902E-2</v>
      </c>
      <c r="AL10" s="13">
        <f t="shared" si="5"/>
        <v>0.29154258487194701</v>
      </c>
      <c r="AM10" s="13">
        <f t="shared" si="6"/>
        <v>0.29764740917212601</v>
      </c>
      <c r="AN10" s="13">
        <f t="shared" si="7"/>
        <v>0.40559857057772403</v>
      </c>
      <c r="AO10" s="13">
        <f t="shared" si="8"/>
        <v>0.43656938653960697</v>
      </c>
      <c r="AP10" s="13">
        <f t="shared" si="9"/>
        <v>0.373585467540202</v>
      </c>
      <c r="AQ10" s="13">
        <f t="shared" si="10"/>
        <v>8.4723049434187001E-2</v>
      </c>
      <c r="AR10" s="13">
        <f t="shared" si="11"/>
        <v>2.1124665278190999E-2</v>
      </c>
      <c r="AS10" s="13">
        <f t="shared" si="12"/>
        <v>0.15917212626563401</v>
      </c>
      <c r="AT10" s="33"/>
      <c r="AU10" s="36"/>
      <c r="AV10" s="13">
        <f>AV9-($AV$9-$AV$14)/6</f>
        <v>0.49159010933399194</v>
      </c>
    </row>
    <row r="11" spans="1:48">
      <c r="A11" t="s">
        <v>20</v>
      </c>
      <c r="B11">
        <v>-4.2441949869291097E-2</v>
      </c>
      <c r="C11">
        <v>0.35629709364908502</v>
      </c>
      <c r="D11">
        <v>0.40596647701061001</v>
      </c>
      <c r="E11">
        <v>0.46886052591111799</v>
      </c>
      <c r="F11">
        <v>0.56189451022604897</v>
      </c>
      <c r="G11">
        <v>0.57911733046286296</v>
      </c>
      <c r="H11">
        <v>0.262186683069352</v>
      </c>
      <c r="I11">
        <v>0.50253729048131601</v>
      </c>
      <c r="J11">
        <v>3.1988873435326901E-2</v>
      </c>
      <c r="K11">
        <v>0.110564354913117</v>
      </c>
      <c r="L11">
        <v>0.44963862832538798</v>
      </c>
      <c r="M11">
        <v>0.19052744886975201</v>
      </c>
      <c r="N11">
        <v>8.4630800061661696E-2</v>
      </c>
      <c r="O11">
        <v>0.16792249730893399</v>
      </c>
      <c r="P11">
        <v>0.22205136091034899</v>
      </c>
      <c r="Q11" s="5" t="str">
        <f>A11</f>
        <v>GeckoV2 K562 - Exp49</v>
      </c>
      <c r="R11" s="19">
        <f>B11</f>
        <v>-4.2441949869291097E-2</v>
      </c>
      <c r="S11" s="19">
        <f>C11</f>
        <v>0.35629709364908502</v>
      </c>
      <c r="T11" s="19">
        <f>D11</f>
        <v>0.40596647701061001</v>
      </c>
      <c r="U11" s="19">
        <f>E11</f>
        <v>0.46886052591111799</v>
      </c>
      <c r="V11" s="19">
        <f>F11</f>
        <v>0.56189451022604897</v>
      </c>
      <c r="W11" s="19">
        <f t="shared" si="13"/>
        <v>0.262186683069352</v>
      </c>
      <c r="X11" s="19">
        <f t="shared" si="13"/>
        <v>0.50253729048131601</v>
      </c>
      <c r="Y11" s="19">
        <f t="shared" si="14"/>
        <v>0.110564354913117</v>
      </c>
      <c r="Z11" s="19">
        <f t="shared" si="14"/>
        <v>0.44963862832538798</v>
      </c>
      <c r="AA11" s="19">
        <f t="shared" si="14"/>
        <v>0.19052744886975201</v>
      </c>
      <c r="AB11" s="19">
        <f t="shared" si="14"/>
        <v>8.4630800061661696E-2</v>
      </c>
      <c r="AC11" s="19">
        <f t="shared" si="14"/>
        <v>0.16792249730893399</v>
      </c>
      <c r="AD11" s="19"/>
      <c r="AE11" s="33"/>
      <c r="AF11" s="36"/>
      <c r="AG11" s="13">
        <f t="shared" ref="AG11:AG13" si="15">AG10-($AG$9-$AG$14)/6</f>
        <v>0.3796424578375639</v>
      </c>
      <c r="AJ11" s="9" t="str">
        <f t="shared" si="3"/>
        <v>GeckoV2 K562 - Exp49</v>
      </c>
      <c r="AK11" s="13">
        <f t="shared" si="4"/>
        <v>-4.2441949869291097E-2</v>
      </c>
      <c r="AL11" s="13">
        <f t="shared" si="5"/>
        <v>0.35629709364908502</v>
      </c>
      <c r="AM11" s="13">
        <f t="shared" si="6"/>
        <v>0.40596647701061001</v>
      </c>
      <c r="AN11" s="13">
        <f t="shared" si="7"/>
        <v>0.46886052591111799</v>
      </c>
      <c r="AO11" s="13">
        <f t="shared" si="8"/>
        <v>0.56189451022604897</v>
      </c>
      <c r="AP11" s="13">
        <f t="shared" si="9"/>
        <v>0.44963862832538798</v>
      </c>
      <c r="AQ11" s="13">
        <f t="shared" si="10"/>
        <v>0.19052744886975201</v>
      </c>
      <c r="AR11" s="13">
        <f t="shared" si="11"/>
        <v>8.4630800061661696E-2</v>
      </c>
      <c r="AS11" s="13">
        <f t="shared" si="12"/>
        <v>0.16792249730893399</v>
      </c>
      <c r="AT11" s="33"/>
      <c r="AU11" s="36"/>
      <c r="AV11" s="13">
        <f t="shared" ref="AV11:AV13" si="16">AV10-($AV$9-$AV$14)/6</f>
        <v>0.3796424578375639</v>
      </c>
    </row>
    <row r="12" spans="1:48">
      <c r="A12" t="s">
        <v>76</v>
      </c>
      <c r="B12">
        <v>2.7264008768324299E-2</v>
      </c>
      <c r="C12">
        <v>0.22564734895191099</v>
      </c>
      <c r="D12">
        <v>0.22427729826003501</v>
      </c>
      <c r="E12">
        <v>0.284422523633374</v>
      </c>
      <c r="F12">
        <v>0.34511576928346299</v>
      </c>
      <c r="G12">
        <v>0.33922455130839801</v>
      </c>
      <c r="H12">
        <v>0.242635977531168</v>
      </c>
      <c r="I12">
        <v>0.34484175914508802</v>
      </c>
      <c r="J12">
        <v>8.5706424542578E-2</v>
      </c>
      <c r="K12">
        <v>0.17550349362926401</v>
      </c>
      <c r="L12">
        <v>0.36813262090697302</v>
      </c>
      <c r="M12">
        <v>0.17851760515139001</v>
      </c>
      <c r="N12">
        <v>0.14489181046288599</v>
      </c>
      <c r="O12">
        <v>0.336621454993834</v>
      </c>
      <c r="P12">
        <v>0.20865872037265301</v>
      </c>
      <c r="Q12" s="5" t="str">
        <f>A12</f>
        <v>Hart 2015 HTC116</v>
      </c>
      <c r="R12" s="19">
        <f>B12</f>
        <v>2.7264008768324299E-2</v>
      </c>
      <c r="S12" s="19">
        <f>C12</f>
        <v>0.22564734895191099</v>
      </c>
      <c r="T12" s="19">
        <f>D12</f>
        <v>0.22427729826003501</v>
      </c>
      <c r="U12" s="19">
        <f>E12</f>
        <v>0.284422523633374</v>
      </c>
      <c r="V12" s="19">
        <f>F12</f>
        <v>0.34511576928346299</v>
      </c>
      <c r="W12" s="19">
        <f t="shared" si="13"/>
        <v>0.242635977531168</v>
      </c>
      <c r="X12" s="19">
        <f t="shared" si="13"/>
        <v>0.34484175914508802</v>
      </c>
      <c r="Y12" s="19">
        <f t="shared" si="14"/>
        <v>0.17550349362926401</v>
      </c>
      <c r="Z12" s="19">
        <f t="shared" si="14"/>
        <v>0.36813262090697302</v>
      </c>
      <c r="AA12" s="19">
        <f t="shared" si="14"/>
        <v>0.17851760515139001</v>
      </c>
      <c r="AB12" s="19">
        <f t="shared" si="14"/>
        <v>0.14489181046288599</v>
      </c>
      <c r="AC12" s="19">
        <f t="shared" si="14"/>
        <v>0.336621454993834</v>
      </c>
      <c r="AD12" s="19"/>
      <c r="AE12" s="33"/>
      <c r="AF12" s="36"/>
      <c r="AG12" s="13">
        <f t="shared" si="15"/>
        <v>0.26769480634113585</v>
      </c>
      <c r="AJ12" s="9" t="str">
        <f t="shared" si="3"/>
        <v>Hart 2015 HTC116</v>
      </c>
      <c r="AK12" s="13">
        <f t="shared" si="4"/>
        <v>2.7264008768324299E-2</v>
      </c>
      <c r="AL12" s="13">
        <f t="shared" si="5"/>
        <v>0.22564734895191099</v>
      </c>
      <c r="AM12" s="13">
        <f t="shared" si="6"/>
        <v>0.22427729826003501</v>
      </c>
      <c r="AN12" s="13">
        <f t="shared" si="7"/>
        <v>0.284422523633374</v>
      </c>
      <c r="AO12" s="13">
        <f t="shared" si="8"/>
        <v>0.34511576928346299</v>
      </c>
      <c r="AP12" s="13">
        <f t="shared" si="9"/>
        <v>0.36813262090697302</v>
      </c>
      <c r="AQ12" s="13">
        <f t="shared" si="10"/>
        <v>0.17851760515139001</v>
      </c>
      <c r="AR12" s="13">
        <f t="shared" si="11"/>
        <v>0.14489181046288599</v>
      </c>
      <c r="AS12" s="13">
        <f t="shared" si="12"/>
        <v>0.336621454993834</v>
      </c>
      <c r="AT12" s="33"/>
      <c r="AU12" s="36"/>
      <c r="AV12" s="13">
        <f t="shared" si="16"/>
        <v>0.26769480634113585</v>
      </c>
    </row>
    <row r="13" spans="1:48">
      <c r="A13" t="s">
        <v>75</v>
      </c>
      <c r="B13">
        <v>2.75080906148867E-2</v>
      </c>
      <c r="C13">
        <v>0.25242718446601897</v>
      </c>
      <c r="D13">
        <v>0.29496070272769298</v>
      </c>
      <c r="E13">
        <v>0.42949607027276898</v>
      </c>
      <c r="F13">
        <v>0.34257975034673999</v>
      </c>
      <c r="G13">
        <v>0.37147480351363799</v>
      </c>
      <c r="H13">
        <v>0.26329172445677301</v>
      </c>
      <c r="I13">
        <v>0.37401756819232501</v>
      </c>
      <c r="J13">
        <v>7.3611111111111099E-2</v>
      </c>
      <c r="K13">
        <v>0.21798428109107701</v>
      </c>
      <c r="L13">
        <v>0.37864077669902901</v>
      </c>
      <c r="M13">
        <v>0.15533980582524201</v>
      </c>
      <c r="N13">
        <v>0.24292343387470999</v>
      </c>
      <c r="O13">
        <v>0.46509477577438701</v>
      </c>
      <c r="P13">
        <v>0.23162274618585299</v>
      </c>
      <c r="Q13" s="5" t="str">
        <f>A13</f>
        <v>Hart 2015 DLD1</v>
      </c>
      <c r="R13" s="19">
        <f>B13</f>
        <v>2.75080906148867E-2</v>
      </c>
      <c r="S13" s="19">
        <f>C13</f>
        <v>0.25242718446601897</v>
      </c>
      <c r="T13" s="19">
        <f>D13</f>
        <v>0.29496070272769298</v>
      </c>
      <c r="U13" s="19">
        <f>E13</f>
        <v>0.42949607027276898</v>
      </c>
      <c r="V13" s="19">
        <f>F13</f>
        <v>0.34257975034673999</v>
      </c>
      <c r="W13" s="19">
        <f t="shared" si="13"/>
        <v>0.26329172445677301</v>
      </c>
      <c r="X13" s="19">
        <f t="shared" si="13"/>
        <v>0.37401756819232501</v>
      </c>
      <c r="Y13" s="19">
        <f t="shared" si="14"/>
        <v>0.21798428109107701</v>
      </c>
      <c r="Z13" s="19">
        <f t="shared" si="14"/>
        <v>0.37864077669902901</v>
      </c>
      <c r="AA13" s="19">
        <f t="shared" si="14"/>
        <v>0.15533980582524201</v>
      </c>
      <c r="AB13" s="19">
        <f t="shared" si="14"/>
        <v>0.24292343387470999</v>
      </c>
      <c r="AC13" s="19">
        <f t="shared" si="14"/>
        <v>0.46509477577438701</v>
      </c>
      <c r="AD13" s="19"/>
      <c r="AE13" s="33"/>
      <c r="AF13" s="36"/>
      <c r="AG13" s="13">
        <f t="shared" si="15"/>
        <v>0.1557471548447078</v>
      </c>
      <c r="AJ13" s="9" t="str">
        <f t="shared" si="3"/>
        <v>Hart 2015 DLD1</v>
      </c>
      <c r="AK13" s="13">
        <f t="shared" si="4"/>
        <v>2.75080906148867E-2</v>
      </c>
      <c r="AL13" s="13">
        <f t="shared" si="5"/>
        <v>0.25242718446601897</v>
      </c>
      <c r="AM13" s="13">
        <f t="shared" si="6"/>
        <v>0.29496070272769298</v>
      </c>
      <c r="AN13" s="13">
        <f t="shared" si="7"/>
        <v>0.42949607027276898</v>
      </c>
      <c r="AO13" s="13">
        <f t="shared" si="8"/>
        <v>0.34257975034673999</v>
      </c>
      <c r="AP13" s="13">
        <f t="shared" si="9"/>
        <v>0.37864077669902901</v>
      </c>
      <c r="AQ13" s="13">
        <f t="shared" si="10"/>
        <v>0.15533980582524201</v>
      </c>
      <c r="AR13" s="13">
        <f t="shared" si="11"/>
        <v>0.24292343387470999</v>
      </c>
      <c r="AS13" s="13">
        <f t="shared" si="12"/>
        <v>0.46509477577438701</v>
      </c>
      <c r="AT13" s="33"/>
      <c r="AU13" s="36"/>
      <c r="AV13" s="13">
        <f t="shared" si="16"/>
        <v>0.1557471548447078</v>
      </c>
    </row>
    <row r="14" spans="1:48">
      <c r="A14" t="s">
        <v>74</v>
      </c>
      <c r="B14">
        <v>-1.3591433278418399E-2</v>
      </c>
      <c r="C14">
        <v>0.194810543657331</v>
      </c>
      <c r="D14">
        <v>0.155889621087314</v>
      </c>
      <c r="E14">
        <v>0.23331960461285001</v>
      </c>
      <c r="F14">
        <v>0.254118616144975</v>
      </c>
      <c r="G14">
        <v>0.26441515650741299</v>
      </c>
      <c r="H14">
        <v>0.221169686985172</v>
      </c>
      <c r="I14">
        <v>0.29365733113673798</v>
      </c>
      <c r="J14">
        <v>5.3597196454339302E-2</v>
      </c>
      <c r="K14">
        <v>0.18451400329489201</v>
      </c>
      <c r="L14">
        <v>0.327635914332784</v>
      </c>
      <c r="M14">
        <v>0.100082372322899</v>
      </c>
      <c r="N14">
        <v>0.16856256463288499</v>
      </c>
      <c r="O14">
        <v>0.32784184514003301</v>
      </c>
      <c r="P14">
        <v>0.16103789126853299</v>
      </c>
      <c r="Q14" s="5" t="str">
        <f>A14</f>
        <v>Hart 2015 RPE1</v>
      </c>
      <c r="R14" s="19">
        <f>B14</f>
        <v>-1.3591433278418399E-2</v>
      </c>
      <c r="S14" s="19">
        <f>C14</f>
        <v>0.194810543657331</v>
      </c>
      <c r="T14" s="19">
        <f>D14</f>
        <v>0.155889621087314</v>
      </c>
      <c r="U14" s="19">
        <f>E14</f>
        <v>0.23331960461285001</v>
      </c>
      <c r="V14" s="19">
        <f>F14</f>
        <v>0.254118616144975</v>
      </c>
      <c r="W14" s="19">
        <f t="shared" si="13"/>
        <v>0.221169686985172</v>
      </c>
      <c r="X14" s="19">
        <f t="shared" si="13"/>
        <v>0.29365733113673798</v>
      </c>
      <c r="Y14" s="19">
        <f t="shared" si="14"/>
        <v>0.18451400329489201</v>
      </c>
      <c r="Z14" s="19">
        <f t="shared" si="14"/>
        <v>0.327635914332784</v>
      </c>
      <c r="AA14" s="19">
        <f t="shared" si="14"/>
        <v>0.100082372322899</v>
      </c>
      <c r="AB14" s="19">
        <f t="shared" si="14"/>
        <v>0.16856256463288499</v>
      </c>
      <c r="AC14" s="19">
        <f t="shared" si="14"/>
        <v>0.32784184514003301</v>
      </c>
      <c r="AD14" s="19"/>
      <c r="AE14" s="33"/>
      <c r="AF14" s="36"/>
      <c r="AG14" s="13">
        <f>MIN(R3:AD61)</f>
        <v>-6.8148148148148194E-2</v>
      </c>
      <c r="AJ14" s="9" t="str">
        <f t="shared" si="3"/>
        <v>Hart 2015 RPE1</v>
      </c>
      <c r="AK14" s="13">
        <f t="shared" si="4"/>
        <v>-1.3591433278418399E-2</v>
      </c>
      <c r="AL14" s="13">
        <f t="shared" si="5"/>
        <v>0.194810543657331</v>
      </c>
      <c r="AM14" s="13">
        <f t="shared" si="6"/>
        <v>0.155889621087314</v>
      </c>
      <c r="AN14" s="13">
        <f t="shared" si="7"/>
        <v>0.23331960461285001</v>
      </c>
      <c r="AO14" s="13">
        <f t="shared" si="8"/>
        <v>0.254118616144975</v>
      </c>
      <c r="AP14" s="13">
        <f t="shared" si="9"/>
        <v>0.327635914332784</v>
      </c>
      <c r="AQ14" s="13">
        <f t="shared" si="10"/>
        <v>0.100082372322899</v>
      </c>
      <c r="AR14" s="13">
        <f t="shared" si="11"/>
        <v>0.16856256463288499</v>
      </c>
      <c r="AS14" s="13">
        <f t="shared" si="12"/>
        <v>0.32784184514003301</v>
      </c>
      <c r="AT14" s="33"/>
      <c r="AU14" s="36"/>
      <c r="AV14" s="13">
        <f>MIN(AK3:AS64)</f>
        <v>-6.8148148148148194E-2</v>
      </c>
    </row>
    <row r="15" spans="1:48">
      <c r="A15" t="s">
        <v>73</v>
      </c>
      <c r="B15">
        <v>-1.93261948289369E-2</v>
      </c>
      <c r="C15">
        <v>0.23661530425698599</v>
      </c>
      <c r="D15">
        <v>0.1872551580047</v>
      </c>
      <c r="E15">
        <v>0.36484721859493302</v>
      </c>
      <c r="F15">
        <v>0.31339775398276298</v>
      </c>
      <c r="G15">
        <v>0.36014625228519098</v>
      </c>
      <c r="H15">
        <v>0.25071820318621002</v>
      </c>
      <c r="I15">
        <v>0.35675110995037801</v>
      </c>
      <c r="J15">
        <v>6.5879265091863495E-2</v>
      </c>
      <c r="K15">
        <v>0.27056672760511802</v>
      </c>
      <c r="L15">
        <v>0.42021415513188798</v>
      </c>
      <c r="M15">
        <v>0.112562026638809</v>
      </c>
      <c r="N15">
        <v>0.24518479958354999</v>
      </c>
      <c r="O15">
        <v>0.40767824497257699</v>
      </c>
      <c r="P15">
        <v>0.231130843562287</v>
      </c>
      <c r="Q15" s="5" t="str">
        <f>A15</f>
        <v>Hart 2017 TKOv3</v>
      </c>
      <c r="R15" s="19">
        <f>B15</f>
        <v>-1.93261948289369E-2</v>
      </c>
      <c r="S15" s="19">
        <f>C15</f>
        <v>0.23661530425698599</v>
      </c>
      <c r="T15" s="19">
        <f>D15</f>
        <v>0.1872551580047</v>
      </c>
      <c r="U15" s="19">
        <f>E15</f>
        <v>0.36484721859493302</v>
      </c>
      <c r="V15" s="19">
        <f>F15</f>
        <v>0.31339775398276298</v>
      </c>
      <c r="W15" s="19">
        <f t="shared" si="13"/>
        <v>0.25071820318621002</v>
      </c>
      <c r="X15" s="19">
        <f t="shared" si="13"/>
        <v>0.35675110995037801</v>
      </c>
      <c r="Y15" s="19">
        <f t="shared" si="14"/>
        <v>0.27056672760511802</v>
      </c>
      <c r="Z15" s="19">
        <f t="shared" si="14"/>
        <v>0.42021415513188798</v>
      </c>
      <c r="AA15" s="19">
        <f t="shared" si="14"/>
        <v>0.112562026638809</v>
      </c>
      <c r="AB15" s="19">
        <f t="shared" si="14"/>
        <v>0.24518479958354999</v>
      </c>
      <c r="AC15" s="19">
        <f t="shared" si="14"/>
        <v>0.40767824497257699</v>
      </c>
      <c r="AD15" s="19"/>
      <c r="AE15" s="33"/>
      <c r="AF15" s="36"/>
      <c r="AJ15" s="9" t="str">
        <f t="shared" si="3"/>
        <v>Hart 2017 TKOv3</v>
      </c>
      <c r="AK15" s="13">
        <f t="shared" si="4"/>
        <v>-1.93261948289369E-2</v>
      </c>
      <c r="AL15" s="13">
        <f t="shared" si="5"/>
        <v>0.23661530425698599</v>
      </c>
      <c r="AM15" s="13">
        <f t="shared" si="6"/>
        <v>0.1872551580047</v>
      </c>
      <c r="AN15" s="13">
        <f t="shared" si="7"/>
        <v>0.36484721859493302</v>
      </c>
      <c r="AO15" s="13">
        <f t="shared" si="8"/>
        <v>0.31339775398276298</v>
      </c>
      <c r="AP15" s="13">
        <f t="shared" si="9"/>
        <v>0.42021415513188798</v>
      </c>
      <c r="AQ15" s="13">
        <f t="shared" si="10"/>
        <v>0.112562026638809</v>
      </c>
      <c r="AR15" s="13">
        <f t="shared" si="11"/>
        <v>0.24518479958354999</v>
      </c>
      <c r="AS15" s="13">
        <f t="shared" si="12"/>
        <v>0.40767824497257699</v>
      </c>
      <c r="AT15" s="33"/>
      <c r="AU15" s="36"/>
    </row>
    <row r="16" spans="1:48">
      <c r="A16" t="s">
        <v>77</v>
      </c>
      <c r="B16">
        <v>-2.4898440571353101E-3</v>
      </c>
      <c r="C16">
        <v>0.34687459048617397</v>
      </c>
      <c r="D16">
        <v>0.366400209671078</v>
      </c>
      <c r="E16">
        <v>0.4190800681431</v>
      </c>
      <c r="F16">
        <v>0.47202201546324202</v>
      </c>
      <c r="G16">
        <v>0.47123574891888298</v>
      </c>
      <c r="H16">
        <v>0.28331804481719303</v>
      </c>
      <c r="I16">
        <v>0.43192242170095602</v>
      </c>
      <c r="J16">
        <v>5.6818181818181802E-2</v>
      </c>
      <c r="K16">
        <v>2.7257240204429201E-2</v>
      </c>
      <c r="L16">
        <v>0.40676189228148302</v>
      </c>
      <c r="M16">
        <v>0.167081640676189</v>
      </c>
      <c r="N16">
        <v>1.9505170833878701E-2</v>
      </c>
      <c r="O16">
        <v>0.207836456558773</v>
      </c>
      <c r="P16">
        <v>0.23221071943388799</v>
      </c>
      <c r="Q16" s="5" t="str">
        <f>A16</f>
        <v>Wang 2014_KBM7</v>
      </c>
      <c r="R16" s="19">
        <f>B16</f>
        <v>-2.4898440571353101E-3</v>
      </c>
      <c r="S16" s="19">
        <f>C16</f>
        <v>0.34687459048617397</v>
      </c>
      <c r="T16" s="19">
        <f>D16</f>
        <v>0.366400209671078</v>
      </c>
      <c r="U16" s="19">
        <f>E16</f>
        <v>0.4190800681431</v>
      </c>
      <c r="V16" s="19">
        <f>F16</f>
        <v>0.47202201546324202</v>
      </c>
      <c r="W16" s="19">
        <f t="shared" si="13"/>
        <v>0.28331804481719303</v>
      </c>
      <c r="X16" s="19">
        <f t="shared" si="13"/>
        <v>0.43192242170095602</v>
      </c>
      <c r="Y16" s="19">
        <f t="shared" si="14"/>
        <v>2.7257240204429201E-2</v>
      </c>
      <c r="Z16" s="19">
        <f t="shared" si="14"/>
        <v>0.40676189228148302</v>
      </c>
      <c r="AA16" s="19">
        <f t="shared" si="14"/>
        <v>0.167081640676189</v>
      </c>
      <c r="AB16" s="19">
        <f t="shared" si="14"/>
        <v>1.9505170833878701E-2</v>
      </c>
      <c r="AC16" s="19">
        <f t="shared" si="14"/>
        <v>0.207836456558773</v>
      </c>
      <c r="AD16" s="19"/>
      <c r="AE16" s="33"/>
      <c r="AF16" s="36"/>
      <c r="AJ16" s="9" t="str">
        <f t="shared" si="3"/>
        <v>Wang 2014_KBM7</v>
      </c>
      <c r="AK16" s="13">
        <f t="shared" si="4"/>
        <v>-2.4898440571353101E-3</v>
      </c>
      <c r="AL16" s="13">
        <f t="shared" si="5"/>
        <v>0.34687459048617397</v>
      </c>
      <c r="AM16" s="13">
        <f t="shared" si="6"/>
        <v>0.366400209671078</v>
      </c>
      <c r="AN16" s="13">
        <f t="shared" si="7"/>
        <v>0.4190800681431</v>
      </c>
      <c r="AO16" s="13">
        <f t="shared" si="8"/>
        <v>0.47202201546324202</v>
      </c>
      <c r="AP16" s="13">
        <f t="shared" si="9"/>
        <v>0.40676189228148302</v>
      </c>
      <c r="AQ16" s="13">
        <f t="shared" si="10"/>
        <v>0.167081640676189</v>
      </c>
      <c r="AR16" s="13">
        <f t="shared" si="11"/>
        <v>1.9505170833878701E-2</v>
      </c>
      <c r="AS16" s="13">
        <f t="shared" si="12"/>
        <v>0.207836456558773</v>
      </c>
      <c r="AT16" s="33"/>
      <c r="AU16" s="36"/>
    </row>
    <row r="17" spans="1:47">
      <c r="A17" t="s">
        <v>78</v>
      </c>
      <c r="B17">
        <v>1.22428373091E-2</v>
      </c>
      <c r="C17">
        <v>0.26997349488829903</v>
      </c>
      <c r="D17">
        <v>0.20686608607850501</v>
      </c>
      <c r="E17">
        <v>0.29420673987126</v>
      </c>
      <c r="F17">
        <v>0.33648870377382301</v>
      </c>
      <c r="G17">
        <v>0.32664394799949498</v>
      </c>
      <c r="H17">
        <v>0.20838066388994</v>
      </c>
      <c r="I17">
        <v>0.335605200050485</v>
      </c>
      <c r="J17">
        <v>7.9862874555612001E-2</v>
      </c>
      <c r="K17">
        <v>1.9689511548655801E-2</v>
      </c>
      <c r="L17">
        <v>0.32121671084185199</v>
      </c>
      <c r="M17">
        <v>9.2641676132777906E-2</v>
      </c>
      <c r="N17">
        <v>1.3152902491463199E-2</v>
      </c>
      <c r="O17">
        <v>0.188438722706045</v>
      </c>
      <c r="P17">
        <v>0.20610879717278799</v>
      </c>
      <c r="Q17" s="5" t="str">
        <f>A17</f>
        <v>Wang 2014_HL60</v>
      </c>
      <c r="R17" s="19">
        <f>B17</f>
        <v>1.22428373091E-2</v>
      </c>
      <c r="S17" s="19">
        <f>C17</f>
        <v>0.26997349488829903</v>
      </c>
      <c r="T17" s="19">
        <f>D17</f>
        <v>0.20686608607850501</v>
      </c>
      <c r="U17" s="19">
        <f>E17</f>
        <v>0.29420673987126</v>
      </c>
      <c r="V17" s="19">
        <f>F17</f>
        <v>0.33648870377382301</v>
      </c>
      <c r="W17" s="19">
        <f t="shared" si="13"/>
        <v>0.20838066388994</v>
      </c>
      <c r="X17" s="19">
        <f t="shared" si="13"/>
        <v>0.335605200050485</v>
      </c>
      <c r="Y17" s="19">
        <f t="shared" si="14"/>
        <v>1.9689511548655801E-2</v>
      </c>
      <c r="Z17" s="19">
        <f t="shared" si="14"/>
        <v>0.32121671084185199</v>
      </c>
      <c r="AA17" s="19">
        <f t="shared" si="14"/>
        <v>9.2641676132777906E-2</v>
      </c>
      <c r="AB17" s="19">
        <f t="shared" si="14"/>
        <v>1.3152902491463199E-2</v>
      </c>
      <c r="AC17" s="19">
        <f t="shared" si="14"/>
        <v>0.188438722706045</v>
      </c>
      <c r="AD17" s="19"/>
      <c r="AE17" s="33"/>
      <c r="AF17" s="36"/>
      <c r="AJ17" s="9" t="str">
        <f t="shared" si="3"/>
        <v>Wang 2014_HL60</v>
      </c>
      <c r="AK17" s="13">
        <f t="shared" si="4"/>
        <v>1.22428373091E-2</v>
      </c>
      <c r="AL17" s="13">
        <f t="shared" si="5"/>
        <v>0.26997349488829903</v>
      </c>
      <c r="AM17" s="13">
        <f t="shared" si="6"/>
        <v>0.20686608607850501</v>
      </c>
      <c r="AN17" s="13">
        <f t="shared" si="7"/>
        <v>0.29420673987126</v>
      </c>
      <c r="AO17" s="13">
        <f t="shared" si="8"/>
        <v>0.33648870377382301</v>
      </c>
      <c r="AP17" s="13">
        <f t="shared" si="9"/>
        <v>0.32121671084185199</v>
      </c>
      <c r="AQ17" s="13">
        <f t="shared" si="10"/>
        <v>9.2641676132777906E-2</v>
      </c>
      <c r="AR17" s="13">
        <f t="shared" si="11"/>
        <v>1.3152902491463199E-2</v>
      </c>
      <c r="AS17" s="13">
        <f t="shared" si="12"/>
        <v>0.188438722706045</v>
      </c>
      <c r="AT17" s="33"/>
      <c r="AU17" s="36"/>
    </row>
    <row r="18" spans="1:47">
      <c r="A18" t="s">
        <v>79</v>
      </c>
      <c r="B18">
        <v>-4.0112314480541102E-4</v>
      </c>
      <c r="C18">
        <v>8.6642599277978197E-2</v>
      </c>
      <c r="D18">
        <v>-4.8134777376654904E-3</v>
      </c>
      <c r="E18">
        <v>1.8251103088648201E-2</v>
      </c>
      <c r="F18">
        <v>0.178098676293622</v>
      </c>
      <c r="G18">
        <v>0.14520657841957399</v>
      </c>
      <c r="H18">
        <v>9.1857200160449196E-2</v>
      </c>
      <c r="I18">
        <v>0.127356598475732</v>
      </c>
      <c r="J18">
        <v>8.7388483373884704E-2</v>
      </c>
      <c r="K18">
        <v>0.193742478941034</v>
      </c>
      <c r="L18">
        <v>0.23545928600080199</v>
      </c>
      <c r="M18">
        <v>3.5499398315282697E-2</v>
      </c>
      <c r="N18">
        <v>0.145450877546903</v>
      </c>
      <c r="O18">
        <v>8.2631367829923696E-2</v>
      </c>
      <c r="P18">
        <v>5.6357801845166297E-2</v>
      </c>
      <c r="Q18" s="5" t="str">
        <f>A18</f>
        <v>Wang 2015_Raji</v>
      </c>
      <c r="R18" s="19">
        <f>B18</f>
        <v>-4.0112314480541102E-4</v>
      </c>
      <c r="S18" s="19">
        <f>C18</f>
        <v>8.6642599277978197E-2</v>
      </c>
      <c r="T18" s="19">
        <f>D18</f>
        <v>-4.8134777376654904E-3</v>
      </c>
      <c r="U18" s="19">
        <f>E18</f>
        <v>1.8251103088648201E-2</v>
      </c>
      <c r="V18" s="19">
        <f>F18</f>
        <v>0.178098676293622</v>
      </c>
      <c r="W18" s="19">
        <f t="shared" si="13"/>
        <v>9.1857200160449196E-2</v>
      </c>
      <c r="X18" s="19">
        <f t="shared" si="13"/>
        <v>0.127356598475732</v>
      </c>
      <c r="Y18" s="19">
        <f t="shared" si="14"/>
        <v>0.193742478941034</v>
      </c>
      <c r="Z18" s="19">
        <f t="shared" si="14"/>
        <v>0.23545928600080199</v>
      </c>
      <c r="AA18" s="19">
        <f t="shared" si="14"/>
        <v>3.5499398315282697E-2</v>
      </c>
      <c r="AB18" s="19">
        <f t="shared" si="14"/>
        <v>0.145450877546903</v>
      </c>
      <c r="AC18" s="19">
        <f t="shared" si="14"/>
        <v>8.2631367829923696E-2</v>
      </c>
      <c r="AD18" s="19"/>
      <c r="AE18" s="33"/>
      <c r="AF18" s="36"/>
      <c r="AJ18" s="9" t="str">
        <f t="shared" si="3"/>
        <v>Wang 2015_Raji</v>
      </c>
      <c r="AK18" s="13">
        <f t="shared" si="4"/>
        <v>-4.0112314480541102E-4</v>
      </c>
      <c r="AL18" s="13">
        <f t="shared" si="5"/>
        <v>8.6642599277978197E-2</v>
      </c>
      <c r="AM18" s="13">
        <f t="shared" si="6"/>
        <v>-4.8134777376654904E-3</v>
      </c>
      <c r="AN18" s="13">
        <f t="shared" si="7"/>
        <v>1.8251103088648201E-2</v>
      </c>
      <c r="AO18" s="13">
        <f t="shared" si="8"/>
        <v>0.178098676293622</v>
      </c>
      <c r="AP18" s="13">
        <f t="shared" si="9"/>
        <v>0.23545928600080199</v>
      </c>
      <c r="AQ18" s="13">
        <f t="shared" si="10"/>
        <v>3.5499398315282697E-2</v>
      </c>
      <c r="AR18" s="13">
        <f t="shared" si="11"/>
        <v>0.145450877546903</v>
      </c>
      <c r="AS18" s="13">
        <f t="shared" si="12"/>
        <v>8.2631367829923696E-2</v>
      </c>
      <c r="AT18" s="33"/>
      <c r="AU18" s="36"/>
    </row>
    <row r="19" spans="1:47">
      <c r="A19" t="s">
        <v>80</v>
      </c>
      <c r="B19">
        <v>3.2860957075374602E-3</v>
      </c>
      <c r="C19">
        <v>0.177859930170466</v>
      </c>
      <c r="D19">
        <v>8.1330868761552697E-2</v>
      </c>
      <c r="E19">
        <v>8.1125487779831501E-2</v>
      </c>
      <c r="F19">
        <v>0.238036557814746</v>
      </c>
      <c r="G19">
        <v>0.234545081125487</v>
      </c>
      <c r="H19">
        <v>0.11850482645307001</v>
      </c>
      <c r="I19">
        <v>0.205586362702813</v>
      </c>
      <c r="J19">
        <v>0.18317560462670801</v>
      </c>
      <c r="K19">
        <v>0.22037379338673199</v>
      </c>
      <c r="L19">
        <v>0.29657013760525702</v>
      </c>
      <c r="M19">
        <v>6.6132676114191796E-2</v>
      </c>
      <c r="N19">
        <v>0.133209417596034</v>
      </c>
      <c r="O19">
        <v>0.17950297802423401</v>
      </c>
      <c r="P19">
        <v>0.122817827069213</v>
      </c>
      <c r="Q19" s="5" t="str">
        <f>A19</f>
        <v>Wang 2015_KBM7</v>
      </c>
      <c r="R19" s="19">
        <f>B19</f>
        <v>3.2860957075374602E-3</v>
      </c>
      <c r="S19" s="19">
        <f>C19</f>
        <v>0.177859930170466</v>
      </c>
      <c r="T19" s="19">
        <f>D19</f>
        <v>8.1330868761552697E-2</v>
      </c>
      <c r="U19" s="19">
        <f>E19</f>
        <v>8.1125487779831501E-2</v>
      </c>
      <c r="V19" s="19">
        <f>F19</f>
        <v>0.238036557814746</v>
      </c>
      <c r="W19" s="19">
        <f t="shared" si="13"/>
        <v>0.11850482645307001</v>
      </c>
      <c r="X19" s="19">
        <f t="shared" si="13"/>
        <v>0.205586362702813</v>
      </c>
      <c r="Y19" s="19">
        <f t="shared" si="14"/>
        <v>0.22037379338673199</v>
      </c>
      <c r="Z19" s="19">
        <f t="shared" si="14"/>
        <v>0.29657013760525702</v>
      </c>
      <c r="AA19" s="19">
        <f t="shared" si="14"/>
        <v>6.6132676114191796E-2</v>
      </c>
      <c r="AB19" s="19">
        <f t="shared" si="14"/>
        <v>0.133209417596034</v>
      </c>
      <c r="AC19" s="19">
        <f t="shared" si="14"/>
        <v>0.17950297802423401</v>
      </c>
      <c r="AD19" s="19"/>
      <c r="AE19" s="33"/>
      <c r="AF19" s="36"/>
      <c r="AJ19" s="9" t="str">
        <f t="shared" si="3"/>
        <v>Wang 2015_KBM7</v>
      </c>
      <c r="AK19" s="13">
        <f t="shared" si="4"/>
        <v>3.2860957075374602E-3</v>
      </c>
      <c r="AL19" s="13">
        <f t="shared" si="5"/>
        <v>0.177859930170466</v>
      </c>
      <c r="AM19" s="13">
        <f t="shared" si="6"/>
        <v>8.1330868761552697E-2</v>
      </c>
      <c r="AN19" s="13">
        <f t="shared" si="7"/>
        <v>8.1125487779831501E-2</v>
      </c>
      <c r="AO19" s="13">
        <f t="shared" si="8"/>
        <v>0.238036557814746</v>
      </c>
      <c r="AP19" s="13">
        <f t="shared" si="9"/>
        <v>0.29657013760525702</v>
      </c>
      <c r="AQ19" s="13">
        <f t="shared" si="10"/>
        <v>6.6132676114191796E-2</v>
      </c>
      <c r="AR19" s="13">
        <f t="shared" si="11"/>
        <v>0.133209417596034</v>
      </c>
      <c r="AS19" s="13">
        <f t="shared" si="12"/>
        <v>0.17950297802423401</v>
      </c>
      <c r="AT19" s="33"/>
      <c r="AU19" s="36"/>
    </row>
    <row r="20" spans="1:47">
      <c r="A20" t="s">
        <v>81</v>
      </c>
      <c r="B20">
        <v>1.8178062383805E-2</v>
      </c>
      <c r="C20">
        <v>0.13385664118983601</v>
      </c>
      <c r="D20">
        <v>4.2346622598636502E-2</v>
      </c>
      <c r="E20">
        <v>9.5228258624251202E-2</v>
      </c>
      <c r="F20">
        <v>0.22743234868828699</v>
      </c>
      <c r="G20">
        <v>0.211526544102458</v>
      </c>
      <c r="H20">
        <v>9.0477174137574903E-2</v>
      </c>
      <c r="I20">
        <v>0.182400330510225</v>
      </c>
      <c r="J20">
        <v>0.171231444699979</v>
      </c>
      <c r="K20">
        <v>0.28651105143565297</v>
      </c>
      <c r="L20">
        <v>0.32658541623631399</v>
      </c>
      <c r="M20">
        <v>8.5932658541623505E-2</v>
      </c>
      <c r="N20">
        <v>0.18950437317784199</v>
      </c>
      <c r="O20">
        <v>0.15843833918611799</v>
      </c>
      <c r="P20">
        <v>0.13344350340838601</v>
      </c>
      <c r="Q20" s="5" t="str">
        <f>A20</f>
        <v>Wang 2015_K562</v>
      </c>
      <c r="R20" s="19">
        <f>B20</f>
        <v>1.8178062383805E-2</v>
      </c>
      <c r="S20" s="19">
        <f>C20</f>
        <v>0.13385664118983601</v>
      </c>
      <c r="T20" s="19">
        <f>D20</f>
        <v>4.2346622598636502E-2</v>
      </c>
      <c r="U20" s="19">
        <f>E20</f>
        <v>9.5228258624251202E-2</v>
      </c>
      <c r="V20" s="19">
        <f>F20</f>
        <v>0.22743234868828699</v>
      </c>
      <c r="W20" s="19">
        <f t="shared" si="13"/>
        <v>9.0477174137574903E-2</v>
      </c>
      <c r="X20" s="19">
        <f t="shared" si="13"/>
        <v>0.182400330510225</v>
      </c>
      <c r="Y20" s="19">
        <f t="shared" si="14"/>
        <v>0.28651105143565297</v>
      </c>
      <c r="Z20" s="19">
        <f t="shared" si="14"/>
        <v>0.32658541623631399</v>
      </c>
      <c r="AA20" s="19">
        <f t="shared" si="14"/>
        <v>8.5932658541623505E-2</v>
      </c>
      <c r="AB20" s="19">
        <f t="shared" si="14"/>
        <v>0.18950437317784199</v>
      </c>
      <c r="AC20" s="19">
        <f t="shared" si="14"/>
        <v>0.15843833918611799</v>
      </c>
      <c r="AD20" s="19">
        <f t="shared" si="14"/>
        <v>0.13344350340838601</v>
      </c>
      <c r="AE20" s="33"/>
      <c r="AF20" s="36"/>
      <c r="AJ20" s="9" t="str">
        <f t="shared" si="3"/>
        <v>Wang 2015_K562</v>
      </c>
      <c r="AK20" s="13">
        <f t="shared" si="4"/>
        <v>1.8178062383805E-2</v>
      </c>
      <c r="AL20" s="13">
        <f t="shared" si="5"/>
        <v>0.13385664118983601</v>
      </c>
      <c r="AM20" s="13">
        <f t="shared" si="6"/>
        <v>4.2346622598636502E-2</v>
      </c>
      <c r="AN20" s="13">
        <f t="shared" si="7"/>
        <v>9.5228258624251202E-2</v>
      </c>
      <c r="AO20" s="13">
        <f t="shared" si="8"/>
        <v>0.22743234868828699</v>
      </c>
      <c r="AP20" s="13">
        <f t="shared" si="9"/>
        <v>0.32658541623631399</v>
      </c>
      <c r="AQ20" s="13">
        <f t="shared" si="10"/>
        <v>8.5932658541623505E-2</v>
      </c>
      <c r="AR20" s="13">
        <f t="shared" si="11"/>
        <v>0.18950437317784199</v>
      </c>
      <c r="AS20" s="13">
        <f t="shared" si="12"/>
        <v>0.15843833918611799</v>
      </c>
      <c r="AT20" s="33"/>
      <c r="AU20" s="36"/>
    </row>
    <row r="21" spans="1:47">
      <c r="A21" t="s">
        <v>82</v>
      </c>
      <c r="B21">
        <v>1.0218300046446799E-2</v>
      </c>
      <c r="C21">
        <v>0.17123393714197199</v>
      </c>
      <c r="D21">
        <v>7.1837745781080597E-2</v>
      </c>
      <c r="E21">
        <v>7.8030654900139301E-2</v>
      </c>
      <c r="F21">
        <v>0.20761727821644199</v>
      </c>
      <c r="G21">
        <v>0.18625174175568901</v>
      </c>
      <c r="H21">
        <v>0.14274655519430199</v>
      </c>
      <c r="I21">
        <v>0.18067812354853699</v>
      </c>
      <c r="J21">
        <v>0.11638806436494201</v>
      </c>
      <c r="K21">
        <v>0.17866542808484201</v>
      </c>
      <c r="L21">
        <v>0.28255147855705198</v>
      </c>
      <c r="M21">
        <v>7.2302213965010104E-2</v>
      </c>
      <c r="N21">
        <v>0.100046605561596</v>
      </c>
      <c r="O21">
        <v>0.14832017340145501</v>
      </c>
      <c r="P21">
        <v>0.103421582288279</v>
      </c>
      <c r="Q21" s="5" t="str">
        <f>A21</f>
        <v>Wang 2017_MOLM13</v>
      </c>
      <c r="R21" s="19">
        <f>B21</f>
        <v>1.0218300046446799E-2</v>
      </c>
      <c r="S21" s="19">
        <f>C21</f>
        <v>0.17123393714197199</v>
      </c>
      <c r="T21" s="19">
        <f>D21</f>
        <v>7.1837745781080597E-2</v>
      </c>
      <c r="U21" s="19">
        <f>E21</f>
        <v>7.8030654900139301E-2</v>
      </c>
      <c r="V21" s="19">
        <f>F21</f>
        <v>0.20761727821644199</v>
      </c>
      <c r="W21" s="19">
        <f t="shared" si="13"/>
        <v>0.14274655519430199</v>
      </c>
      <c r="X21" s="19">
        <f t="shared" si="13"/>
        <v>0.18067812354853699</v>
      </c>
      <c r="Y21" s="19">
        <f t="shared" si="14"/>
        <v>0.17866542808484201</v>
      </c>
      <c r="Z21" s="19">
        <f t="shared" si="14"/>
        <v>0.28255147855705198</v>
      </c>
      <c r="AA21" s="19">
        <f t="shared" si="14"/>
        <v>7.2302213965010104E-2</v>
      </c>
      <c r="AB21" s="19">
        <f t="shared" si="14"/>
        <v>0.100046605561596</v>
      </c>
      <c r="AC21" s="19">
        <f t="shared" si="14"/>
        <v>0.14832017340145501</v>
      </c>
      <c r="AD21" s="19"/>
      <c r="AE21" s="33"/>
      <c r="AF21" s="36"/>
      <c r="AJ21" s="9" t="str">
        <f t="shared" si="3"/>
        <v>Wang 2017_MOLM13</v>
      </c>
      <c r="AK21" s="13">
        <f t="shared" si="4"/>
        <v>1.0218300046446799E-2</v>
      </c>
      <c r="AL21" s="13">
        <f t="shared" si="5"/>
        <v>0.17123393714197199</v>
      </c>
      <c r="AM21" s="13">
        <f t="shared" si="6"/>
        <v>7.1837745781080597E-2</v>
      </c>
      <c r="AN21" s="13">
        <f t="shared" si="7"/>
        <v>7.8030654900139301E-2</v>
      </c>
      <c r="AO21" s="13">
        <f t="shared" si="8"/>
        <v>0.20761727821644199</v>
      </c>
      <c r="AP21" s="13">
        <f t="shared" si="9"/>
        <v>0.28255147855705198</v>
      </c>
      <c r="AQ21" s="13">
        <f t="shared" si="10"/>
        <v>7.2302213965010104E-2</v>
      </c>
      <c r="AR21" s="13">
        <f t="shared" si="11"/>
        <v>0.100046605561596</v>
      </c>
      <c r="AS21" s="13">
        <f t="shared" si="12"/>
        <v>0.14832017340145501</v>
      </c>
      <c r="AT21" s="33"/>
      <c r="AU21" s="36"/>
    </row>
    <row r="22" spans="1:47">
      <c r="A22" t="s">
        <v>83</v>
      </c>
      <c r="B22">
        <v>7.80937124549451E-3</v>
      </c>
      <c r="C22">
        <v>0.15218261914297099</v>
      </c>
      <c r="D22">
        <v>1.8422106527833298E-2</v>
      </c>
      <c r="E22">
        <v>4.46535843011613E-2</v>
      </c>
      <c r="F22">
        <v>0.206447737284741</v>
      </c>
      <c r="G22">
        <v>0.19863836603924701</v>
      </c>
      <c r="H22">
        <v>0.103323988786543</v>
      </c>
      <c r="I22">
        <v>0.17320784941930301</v>
      </c>
      <c r="J22">
        <v>0.19208924949289999</v>
      </c>
      <c r="K22">
        <v>0.26431718061673998</v>
      </c>
      <c r="L22">
        <v>0.31337605126151302</v>
      </c>
      <c r="M22">
        <v>4.2450941129355199E-2</v>
      </c>
      <c r="N22">
        <v>0.175879396984924</v>
      </c>
      <c r="O22">
        <v>0.117340808970764</v>
      </c>
      <c r="P22">
        <v>8.9907889467360794E-2</v>
      </c>
      <c r="Q22" s="5" t="str">
        <f>A22</f>
        <v>Wang 2017_PL21</v>
      </c>
      <c r="R22" s="19">
        <f>B22</f>
        <v>7.80937124549451E-3</v>
      </c>
      <c r="S22" s="19">
        <f>C22</f>
        <v>0.15218261914297099</v>
      </c>
      <c r="T22" s="19">
        <f>D22</f>
        <v>1.8422106527833298E-2</v>
      </c>
      <c r="U22" s="19">
        <f>E22</f>
        <v>4.46535843011613E-2</v>
      </c>
      <c r="V22" s="19">
        <f>F22</f>
        <v>0.206447737284741</v>
      </c>
      <c r="W22" s="19">
        <f t="shared" si="13"/>
        <v>0.103323988786543</v>
      </c>
      <c r="X22" s="19">
        <f t="shared" si="13"/>
        <v>0.17320784941930301</v>
      </c>
      <c r="Y22" s="19">
        <f t="shared" si="14"/>
        <v>0.26431718061673998</v>
      </c>
      <c r="Z22" s="19">
        <f t="shared" si="14"/>
        <v>0.31337605126151302</v>
      </c>
      <c r="AA22" s="19">
        <f t="shared" si="14"/>
        <v>4.2450941129355199E-2</v>
      </c>
      <c r="AB22" s="19">
        <f t="shared" si="14"/>
        <v>0.175879396984924</v>
      </c>
      <c r="AC22" s="19">
        <f t="shared" si="14"/>
        <v>0.117340808970764</v>
      </c>
      <c r="AD22" s="19"/>
      <c r="AE22" s="33"/>
      <c r="AF22" s="36"/>
      <c r="AJ22" s="9" t="str">
        <f t="shared" si="3"/>
        <v>Wang 2017_PL21</v>
      </c>
      <c r="AK22" s="13">
        <f t="shared" si="4"/>
        <v>7.80937124549451E-3</v>
      </c>
      <c r="AL22" s="13">
        <f t="shared" si="5"/>
        <v>0.15218261914297099</v>
      </c>
      <c r="AM22" s="13">
        <f t="shared" si="6"/>
        <v>1.8422106527833298E-2</v>
      </c>
      <c r="AN22" s="13">
        <f t="shared" si="7"/>
        <v>4.46535843011613E-2</v>
      </c>
      <c r="AO22" s="13">
        <f t="shared" si="8"/>
        <v>0.206447737284741</v>
      </c>
      <c r="AP22" s="13">
        <f t="shared" si="9"/>
        <v>0.31337605126151302</v>
      </c>
      <c r="AQ22" s="13">
        <f t="shared" si="10"/>
        <v>4.2450941129355199E-2</v>
      </c>
      <c r="AR22" s="13">
        <f t="shared" si="11"/>
        <v>0.175879396984924</v>
      </c>
      <c r="AS22" s="13">
        <f t="shared" si="12"/>
        <v>0.117340808970764</v>
      </c>
      <c r="AT22" s="33"/>
      <c r="AU22" s="36"/>
    </row>
    <row r="23" spans="1:47">
      <c r="A23" t="s">
        <v>21</v>
      </c>
      <c r="B23">
        <v>-2.4809160305343601E-2</v>
      </c>
      <c r="C23">
        <v>0.16030534351145001</v>
      </c>
      <c r="D23">
        <v>0.10050890585241699</v>
      </c>
      <c r="E23">
        <v>0.20229007633587701</v>
      </c>
      <c r="F23">
        <v>0.29071246819338398</v>
      </c>
      <c r="G23">
        <v>0.29389312977099202</v>
      </c>
      <c r="H23">
        <v>0.24173027989821799</v>
      </c>
      <c r="I23">
        <v>0.27989821882951599</v>
      </c>
      <c r="J23">
        <v>8.9686098654708502E-2</v>
      </c>
      <c r="K23">
        <v>0.201653944020356</v>
      </c>
      <c r="L23">
        <v>0.35241730279898198</v>
      </c>
      <c r="M23">
        <v>6.2340966921119401E-2</v>
      </c>
      <c r="N23">
        <v>0.189980481457384</v>
      </c>
      <c r="O23">
        <v>0.17239185750636099</v>
      </c>
      <c r="P23">
        <v>0.17748091603053401</v>
      </c>
      <c r="Q23" s="5" t="str">
        <f>A23</f>
        <v>Avana Karpas</v>
      </c>
      <c r="R23" s="19">
        <f>B23</f>
        <v>-2.4809160305343601E-2</v>
      </c>
      <c r="S23" s="19">
        <f>C23</f>
        <v>0.16030534351145001</v>
      </c>
      <c r="T23" s="19">
        <f>D23</f>
        <v>0.10050890585241699</v>
      </c>
      <c r="U23" s="19">
        <f>E23</f>
        <v>0.20229007633587701</v>
      </c>
      <c r="V23" s="19">
        <f>F23</f>
        <v>0.29071246819338398</v>
      </c>
      <c r="W23" s="19">
        <f t="shared" si="13"/>
        <v>0.24173027989821799</v>
      </c>
      <c r="X23" s="19">
        <f t="shared" si="13"/>
        <v>0.27989821882951599</v>
      </c>
      <c r="Y23" s="19">
        <f t="shared" si="14"/>
        <v>0.201653944020356</v>
      </c>
      <c r="Z23" s="19">
        <f t="shared" si="14"/>
        <v>0.35241730279898198</v>
      </c>
      <c r="AA23" s="19">
        <f t="shared" si="14"/>
        <v>6.2340966921119401E-2</v>
      </c>
      <c r="AB23" s="19">
        <f t="shared" si="14"/>
        <v>0.189980481457384</v>
      </c>
      <c r="AC23" s="19">
        <f t="shared" si="14"/>
        <v>0.17239185750636099</v>
      </c>
      <c r="AD23" s="20"/>
      <c r="AE23" s="33"/>
      <c r="AF23" s="36"/>
      <c r="AJ23" s="9" t="str">
        <f t="shared" si="3"/>
        <v>Avana Karpas</v>
      </c>
      <c r="AK23" s="13">
        <f t="shared" si="4"/>
        <v>-2.4809160305343601E-2</v>
      </c>
      <c r="AL23" s="13">
        <f t="shared" si="5"/>
        <v>0.16030534351145001</v>
      </c>
      <c r="AM23" s="13">
        <f t="shared" si="6"/>
        <v>0.10050890585241699</v>
      </c>
      <c r="AN23" s="13">
        <f t="shared" si="7"/>
        <v>0.20229007633587701</v>
      </c>
      <c r="AO23" s="13">
        <f t="shared" si="8"/>
        <v>0.29071246819338398</v>
      </c>
      <c r="AP23" s="13">
        <f t="shared" si="9"/>
        <v>0.35241730279898198</v>
      </c>
      <c r="AQ23" s="13">
        <f t="shared" si="10"/>
        <v>6.2340966921119401E-2</v>
      </c>
      <c r="AR23" s="13">
        <f t="shared" si="11"/>
        <v>0.189980481457384</v>
      </c>
      <c r="AS23" s="13">
        <f t="shared" si="12"/>
        <v>0.17239185750636099</v>
      </c>
      <c r="AT23" s="33"/>
      <c r="AU23" s="36"/>
    </row>
    <row r="24" spans="1:47">
      <c r="A24" t="s">
        <v>22</v>
      </c>
      <c r="B24">
        <v>3.8141470180305101E-2</v>
      </c>
      <c r="C24">
        <v>0.121012482662968</v>
      </c>
      <c r="D24">
        <v>0.11962552011095701</v>
      </c>
      <c r="E24">
        <v>0.23127600554784999</v>
      </c>
      <c r="F24">
        <v>0.39181692094313397</v>
      </c>
      <c r="G24">
        <v>0.39840499306518701</v>
      </c>
      <c r="H24">
        <v>0.28190013869625502</v>
      </c>
      <c r="I24">
        <v>0.36650485436893099</v>
      </c>
      <c r="J24">
        <v>-2.1202641640597798E-2</v>
      </c>
      <c r="K24">
        <v>0.177877947295423</v>
      </c>
      <c r="L24">
        <v>0.37135922330097099</v>
      </c>
      <c r="M24">
        <v>7.4895977808598996E-2</v>
      </c>
      <c r="N24">
        <v>0.16457461645746099</v>
      </c>
      <c r="O24">
        <v>0.12864077669902901</v>
      </c>
      <c r="P24">
        <v>0.17510402219140001</v>
      </c>
      <c r="Q24" s="5" t="str">
        <f>A24</f>
        <v>Avana HCC1143</v>
      </c>
      <c r="R24" s="19">
        <f>B24</f>
        <v>3.8141470180305101E-2</v>
      </c>
      <c r="S24" s="19">
        <f>C24</f>
        <v>0.121012482662968</v>
      </c>
      <c r="T24" s="19">
        <f>D24</f>
        <v>0.11962552011095701</v>
      </c>
      <c r="U24" s="19">
        <f>E24</f>
        <v>0.23127600554784999</v>
      </c>
      <c r="V24" s="19">
        <f>F24</f>
        <v>0.39181692094313397</v>
      </c>
      <c r="W24" s="19">
        <f t="shared" si="13"/>
        <v>0.28190013869625502</v>
      </c>
      <c r="X24" s="19">
        <f t="shared" si="13"/>
        <v>0.36650485436893099</v>
      </c>
      <c r="Y24" s="19">
        <f t="shared" si="14"/>
        <v>0.177877947295423</v>
      </c>
      <c r="Z24" s="19">
        <f t="shared" si="14"/>
        <v>0.37135922330097099</v>
      </c>
      <c r="AA24" s="19">
        <f t="shared" si="14"/>
        <v>7.4895977808598996E-2</v>
      </c>
      <c r="AB24" s="19">
        <f t="shared" si="14"/>
        <v>0.16457461645746099</v>
      </c>
      <c r="AC24" s="19">
        <f t="shared" si="14"/>
        <v>0.12864077669902901</v>
      </c>
      <c r="AD24" s="20"/>
      <c r="AE24" s="33"/>
      <c r="AF24" s="36"/>
      <c r="AJ24" s="9" t="str">
        <f t="shared" si="3"/>
        <v>Avana HCC1143</v>
      </c>
      <c r="AK24" s="13">
        <f t="shared" si="4"/>
        <v>3.8141470180305101E-2</v>
      </c>
      <c r="AL24" s="13">
        <f t="shared" si="5"/>
        <v>0.121012482662968</v>
      </c>
      <c r="AM24" s="13">
        <f t="shared" si="6"/>
        <v>0.11962552011095701</v>
      </c>
      <c r="AN24" s="13">
        <f t="shared" si="7"/>
        <v>0.23127600554784999</v>
      </c>
      <c r="AO24" s="13">
        <f t="shared" si="8"/>
        <v>0.39181692094313397</v>
      </c>
      <c r="AP24" s="13">
        <f t="shared" si="9"/>
        <v>0.37135922330097099</v>
      </c>
      <c r="AQ24" s="13">
        <f t="shared" si="10"/>
        <v>7.4895977808598996E-2</v>
      </c>
      <c r="AR24" s="13">
        <f t="shared" si="11"/>
        <v>0.16457461645746099</v>
      </c>
      <c r="AS24" s="13">
        <f t="shared" si="12"/>
        <v>0.12864077669902901</v>
      </c>
      <c r="AT24" s="33"/>
      <c r="AU24" s="36"/>
    </row>
    <row r="25" spans="1:47">
      <c r="A25" t="s">
        <v>23</v>
      </c>
      <c r="B25">
        <v>4.5351473922902501E-2</v>
      </c>
      <c r="C25">
        <v>0.133786848072562</v>
      </c>
      <c r="D25">
        <v>0.145880574452002</v>
      </c>
      <c r="E25">
        <v>0.25623582766439901</v>
      </c>
      <c r="F25">
        <v>0.33862433862433899</v>
      </c>
      <c r="G25">
        <v>0.35978835978835999</v>
      </c>
      <c r="H25">
        <v>0.29780801209372598</v>
      </c>
      <c r="I25">
        <v>0.317460317460317</v>
      </c>
      <c r="J25">
        <v>3.3613445378150898E-2</v>
      </c>
      <c r="K25">
        <v>0.225245653817081</v>
      </c>
      <c r="L25">
        <v>0.42025699168556302</v>
      </c>
      <c r="M25">
        <v>8.3144368858654602E-2</v>
      </c>
      <c r="N25">
        <v>0.218966846569005</v>
      </c>
      <c r="O25">
        <v>0.16250944822373301</v>
      </c>
      <c r="P25">
        <v>0.111866969009825</v>
      </c>
      <c r="Q25" s="5" t="str">
        <f>A25</f>
        <v>Avana MIAPACA2</v>
      </c>
      <c r="R25" s="19">
        <f>B25</f>
        <v>4.5351473922902501E-2</v>
      </c>
      <c r="S25" s="19">
        <f>C25</f>
        <v>0.133786848072562</v>
      </c>
      <c r="T25" s="19">
        <f>D25</f>
        <v>0.145880574452002</v>
      </c>
      <c r="U25" s="19">
        <f>E25</f>
        <v>0.25623582766439901</v>
      </c>
      <c r="V25" s="19">
        <f>F25</f>
        <v>0.33862433862433899</v>
      </c>
      <c r="W25" s="19">
        <f t="shared" si="13"/>
        <v>0.29780801209372598</v>
      </c>
      <c r="X25" s="19">
        <f t="shared" si="13"/>
        <v>0.317460317460317</v>
      </c>
      <c r="Y25" s="19">
        <f t="shared" si="14"/>
        <v>0.225245653817081</v>
      </c>
      <c r="Z25" s="19">
        <f t="shared" si="14"/>
        <v>0.42025699168556302</v>
      </c>
      <c r="AA25" s="19">
        <f t="shared" si="14"/>
        <v>8.3144368858654602E-2</v>
      </c>
      <c r="AB25" s="19">
        <f t="shared" si="14"/>
        <v>0.218966846569005</v>
      </c>
      <c r="AC25" s="19">
        <f t="shared" si="14"/>
        <v>0.16250944822373301</v>
      </c>
      <c r="AD25" s="20"/>
      <c r="AE25" s="33"/>
      <c r="AF25" s="36"/>
      <c r="AJ25" s="9" t="str">
        <f t="shared" si="3"/>
        <v>Avana MIAPACA2</v>
      </c>
      <c r="AK25" s="13">
        <f t="shared" si="4"/>
        <v>4.5351473922902501E-2</v>
      </c>
      <c r="AL25" s="13">
        <f t="shared" si="5"/>
        <v>0.133786848072562</v>
      </c>
      <c r="AM25" s="13">
        <f t="shared" si="6"/>
        <v>0.145880574452002</v>
      </c>
      <c r="AN25" s="13">
        <f t="shared" si="7"/>
        <v>0.25623582766439901</v>
      </c>
      <c r="AO25" s="13">
        <f t="shared" si="8"/>
        <v>0.33862433862433899</v>
      </c>
      <c r="AP25" s="13">
        <f t="shared" si="9"/>
        <v>0.42025699168556302</v>
      </c>
      <c r="AQ25" s="13">
        <f t="shared" si="10"/>
        <v>8.3144368858654602E-2</v>
      </c>
      <c r="AR25" s="13">
        <f t="shared" si="11"/>
        <v>0.218966846569005</v>
      </c>
      <c r="AS25" s="13">
        <f t="shared" si="12"/>
        <v>0.16250944822373301</v>
      </c>
      <c r="AT25" s="33"/>
      <c r="AU25" s="36"/>
    </row>
    <row r="26" spans="1:47">
      <c r="A26" t="s">
        <v>24</v>
      </c>
      <c r="B26">
        <v>6.8253968253967706E-2</v>
      </c>
      <c r="C26">
        <v>0.16111111111111001</v>
      </c>
      <c r="D26">
        <v>0.15079365079365001</v>
      </c>
      <c r="E26">
        <v>0.25238095238095098</v>
      </c>
      <c r="F26">
        <v>0.25634920634920599</v>
      </c>
      <c r="G26">
        <v>0.27857142857142803</v>
      </c>
      <c r="H26">
        <v>0.249999999999999</v>
      </c>
      <c r="I26">
        <v>0.26428571428571401</v>
      </c>
      <c r="J26">
        <v>1.7543859649122601E-2</v>
      </c>
      <c r="K26">
        <v>0.21111111111111</v>
      </c>
      <c r="L26">
        <v>0.33730158730158699</v>
      </c>
      <c r="M26">
        <v>7.5396825396824907E-2</v>
      </c>
      <c r="N26">
        <v>0.166533864541832</v>
      </c>
      <c r="O26">
        <v>0.20396825396825299</v>
      </c>
      <c r="P26">
        <v>0.15158730158730099</v>
      </c>
      <c r="Q26" s="5" t="str">
        <f>A26</f>
        <v>Avana HCC1806</v>
      </c>
      <c r="R26" s="19">
        <f>B26</f>
        <v>6.8253968253967706E-2</v>
      </c>
      <c r="S26" s="19">
        <f>C26</f>
        <v>0.16111111111111001</v>
      </c>
      <c r="T26" s="19">
        <f>D26</f>
        <v>0.15079365079365001</v>
      </c>
      <c r="U26" s="19">
        <f>E26</f>
        <v>0.25238095238095098</v>
      </c>
      <c r="V26" s="19">
        <f>F26</f>
        <v>0.25634920634920599</v>
      </c>
      <c r="W26" s="19">
        <f t="shared" si="13"/>
        <v>0.249999999999999</v>
      </c>
      <c r="X26" s="19">
        <f t="shared" si="13"/>
        <v>0.26428571428571401</v>
      </c>
      <c r="Y26" s="19">
        <f t="shared" si="14"/>
        <v>0.21111111111111</v>
      </c>
      <c r="Z26" s="19">
        <f t="shared" si="14"/>
        <v>0.33730158730158699</v>
      </c>
      <c r="AA26" s="19">
        <f t="shared" si="14"/>
        <v>7.5396825396824907E-2</v>
      </c>
      <c r="AB26" s="19">
        <f t="shared" si="14"/>
        <v>0.166533864541832</v>
      </c>
      <c r="AC26" s="19">
        <f t="shared" si="14"/>
        <v>0.20396825396825299</v>
      </c>
      <c r="AD26" s="20"/>
      <c r="AE26" s="33"/>
      <c r="AF26" s="36"/>
      <c r="AJ26" s="9" t="str">
        <f t="shared" si="3"/>
        <v>Avana HCC1806</v>
      </c>
      <c r="AK26" s="13">
        <f t="shared" si="4"/>
        <v>6.8253968253967706E-2</v>
      </c>
      <c r="AL26" s="13">
        <f t="shared" si="5"/>
        <v>0.16111111111111001</v>
      </c>
      <c r="AM26" s="13">
        <f t="shared" si="6"/>
        <v>0.15079365079365001</v>
      </c>
      <c r="AN26" s="13">
        <f t="shared" si="7"/>
        <v>0.25238095238095098</v>
      </c>
      <c r="AO26" s="13">
        <f t="shared" si="8"/>
        <v>0.25634920634920599</v>
      </c>
      <c r="AP26" s="13">
        <f t="shared" si="9"/>
        <v>0.33730158730158699</v>
      </c>
      <c r="AQ26" s="13">
        <f t="shared" si="10"/>
        <v>7.5396825396824907E-2</v>
      </c>
      <c r="AR26" s="13">
        <f t="shared" si="11"/>
        <v>0.166533864541832</v>
      </c>
      <c r="AS26" s="13">
        <f t="shared" si="12"/>
        <v>0.20396825396825299</v>
      </c>
      <c r="AT26" s="33"/>
      <c r="AU26" s="36"/>
    </row>
    <row r="27" spans="1:47">
      <c r="A27" t="s">
        <v>25</v>
      </c>
      <c r="B27">
        <v>6.8775790921595997E-2</v>
      </c>
      <c r="C27">
        <v>0.13342503438789499</v>
      </c>
      <c r="D27">
        <v>0.16712517193947701</v>
      </c>
      <c r="E27">
        <v>0.32668500687757901</v>
      </c>
      <c r="F27">
        <v>0.35488308115543299</v>
      </c>
      <c r="G27">
        <v>0.371389270976616</v>
      </c>
      <c r="H27">
        <v>0.33562585969738701</v>
      </c>
      <c r="I27">
        <v>0.372077028885832</v>
      </c>
      <c r="J27">
        <v>3.3957033957033603E-2</v>
      </c>
      <c r="K27">
        <v>0.19119669876203599</v>
      </c>
      <c r="L27">
        <v>0.42297111416781302</v>
      </c>
      <c r="M27">
        <v>9.2159559834937899E-2</v>
      </c>
      <c r="N27">
        <v>0.254697286012526</v>
      </c>
      <c r="O27">
        <v>0.18294360385144401</v>
      </c>
      <c r="P27">
        <v>0.17537826685006799</v>
      </c>
      <c r="Q27" s="5" t="str">
        <f>A27</f>
        <v>Avana JIMT1</v>
      </c>
      <c r="R27" s="19">
        <f>B27</f>
        <v>6.8775790921595997E-2</v>
      </c>
      <c r="S27" s="19">
        <f>C27</f>
        <v>0.13342503438789499</v>
      </c>
      <c r="T27" s="19">
        <f>D27</f>
        <v>0.16712517193947701</v>
      </c>
      <c r="U27" s="19">
        <f>E27</f>
        <v>0.32668500687757901</v>
      </c>
      <c r="V27" s="19">
        <f>F27</f>
        <v>0.35488308115543299</v>
      </c>
      <c r="W27" s="19">
        <f t="shared" si="13"/>
        <v>0.33562585969738701</v>
      </c>
      <c r="X27" s="19">
        <f t="shared" si="13"/>
        <v>0.372077028885832</v>
      </c>
      <c r="Y27" s="19">
        <f t="shared" si="14"/>
        <v>0.19119669876203599</v>
      </c>
      <c r="Z27" s="19">
        <f t="shared" si="14"/>
        <v>0.42297111416781302</v>
      </c>
      <c r="AA27" s="19">
        <f t="shared" si="14"/>
        <v>9.2159559834937899E-2</v>
      </c>
      <c r="AB27" s="19">
        <f t="shared" si="14"/>
        <v>0.254697286012526</v>
      </c>
      <c r="AC27" s="19">
        <f t="shared" si="14"/>
        <v>0.18294360385144401</v>
      </c>
      <c r="AD27" s="20"/>
      <c r="AE27" s="33"/>
      <c r="AF27" s="36"/>
      <c r="AJ27" s="9" t="str">
        <f t="shared" si="3"/>
        <v>Avana JIMT1</v>
      </c>
      <c r="AK27" s="13">
        <f t="shared" si="4"/>
        <v>6.8775790921595997E-2</v>
      </c>
      <c r="AL27" s="13">
        <f t="shared" si="5"/>
        <v>0.13342503438789499</v>
      </c>
      <c r="AM27" s="13">
        <f t="shared" si="6"/>
        <v>0.16712517193947701</v>
      </c>
      <c r="AN27" s="13">
        <f t="shared" si="7"/>
        <v>0.32668500687757901</v>
      </c>
      <c r="AO27" s="13">
        <f t="shared" si="8"/>
        <v>0.35488308115543299</v>
      </c>
      <c r="AP27" s="13">
        <f t="shared" si="9"/>
        <v>0.42297111416781302</v>
      </c>
      <c r="AQ27" s="13">
        <f t="shared" si="10"/>
        <v>9.2159559834937899E-2</v>
      </c>
      <c r="AR27" s="13">
        <f t="shared" si="11"/>
        <v>0.254697286012526</v>
      </c>
      <c r="AS27" s="13">
        <f t="shared" si="12"/>
        <v>0.18294360385144401</v>
      </c>
      <c r="AT27" s="33"/>
      <c r="AU27" s="36"/>
    </row>
    <row r="28" spans="1:47">
      <c r="A28" t="s">
        <v>26</v>
      </c>
      <c r="B28">
        <v>-1.4461315979752501E-3</v>
      </c>
      <c r="C28">
        <v>0.11569052783803301</v>
      </c>
      <c r="D28">
        <v>3.2537960954446797E-2</v>
      </c>
      <c r="E28">
        <v>0.183658712942878</v>
      </c>
      <c r="F28">
        <v>0.19305856832971699</v>
      </c>
      <c r="G28">
        <v>0.224150397686189</v>
      </c>
      <c r="H28">
        <v>0.21764280549529999</v>
      </c>
      <c r="I28">
        <v>0.218365871294287</v>
      </c>
      <c r="J28">
        <v>5.4426705370101601E-2</v>
      </c>
      <c r="K28">
        <v>0.200289226319595</v>
      </c>
      <c r="L28">
        <v>0.29934924078091102</v>
      </c>
      <c r="M28">
        <v>5.4953000723066102E-2</v>
      </c>
      <c r="N28">
        <v>0.20381231671554201</v>
      </c>
      <c r="O28">
        <v>9.7613882863340606E-2</v>
      </c>
      <c r="P28">
        <v>6.8691250903832296E-2</v>
      </c>
      <c r="Q28" s="5" t="str">
        <f>A28</f>
        <v>Avana SKNAS</v>
      </c>
      <c r="R28" s="19">
        <f>B28</f>
        <v>-1.4461315979752501E-3</v>
      </c>
      <c r="S28" s="19">
        <f>C28</f>
        <v>0.11569052783803301</v>
      </c>
      <c r="T28" s="19">
        <f>D28</f>
        <v>3.2537960954446797E-2</v>
      </c>
      <c r="U28" s="19">
        <f>E28</f>
        <v>0.183658712942878</v>
      </c>
      <c r="V28" s="19">
        <f>F28</f>
        <v>0.19305856832971699</v>
      </c>
      <c r="W28" s="19">
        <f t="shared" si="13"/>
        <v>0.21764280549529999</v>
      </c>
      <c r="X28" s="19">
        <f t="shared" si="13"/>
        <v>0.218365871294287</v>
      </c>
      <c r="Y28" s="19">
        <f t="shared" si="14"/>
        <v>0.200289226319595</v>
      </c>
      <c r="Z28" s="19">
        <f t="shared" si="14"/>
        <v>0.29934924078091102</v>
      </c>
      <c r="AA28" s="19">
        <f t="shared" si="14"/>
        <v>5.4953000723066102E-2</v>
      </c>
      <c r="AB28" s="19">
        <f t="shared" si="14"/>
        <v>0.20381231671554201</v>
      </c>
      <c r="AC28" s="19">
        <f t="shared" si="14"/>
        <v>9.7613882863340606E-2</v>
      </c>
      <c r="AD28" s="20"/>
      <c r="AE28" s="33"/>
      <c r="AF28" s="36"/>
      <c r="AJ28" s="9" t="str">
        <f t="shared" si="3"/>
        <v>Avana SKNAS</v>
      </c>
      <c r="AK28" s="13">
        <f t="shared" si="4"/>
        <v>-1.4461315979752501E-3</v>
      </c>
      <c r="AL28" s="13">
        <f t="shared" si="5"/>
        <v>0.11569052783803301</v>
      </c>
      <c r="AM28" s="13">
        <f t="shared" si="6"/>
        <v>3.2537960954446797E-2</v>
      </c>
      <c r="AN28" s="13">
        <f t="shared" si="7"/>
        <v>0.183658712942878</v>
      </c>
      <c r="AO28" s="13">
        <f t="shared" si="8"/>
        <v>0.19305856832971699</v>
      </c>
      <c r="AP28" s="13">
        <f t="shared" si="9"/>
        <v>0.29934924078091102</v>
      </c>
      <c r="AQ28" s="13">
        <f t="shared" si="10"/>
        <v>5.4953000723066102E-2</v>
      </c>
      <c r="AR28" s="13">
        <f t="shared" si="11"/>
        <v>0.20381231671554201</v>
      </c>
      <c r="AS28" s="13">
        <f t="shared" si="12"/>
        <v>9.7613882863340606E-2</v>
      </c>
      <c r="AT28" s="33"/>
      <c r="AU28" s="36"/>
    </row>
    <row r="29" spans="1:47">
      <c r="A29" t="s">
        <v>27</v>
      </c>
      <c r="B29">
        <v>5.1673944687045101E-2</v>
      </c>
      <c r="C29">
        <v>0.16084425036389999</v>
      </c>
      <c r="D29">
        <v>0.12882096069869001</v>
      </c>
      <c r="E29">
        <v>0.25836972343522502</v>
      </c>
      <c r="F29">
        <v>0.33842794759825201</v>
      </c>
      <c r="G29">
        <v>0.31077147016011603</v>
      </c>
      <c r="H29">
        <v>0.27656477438136801</v>
      </c>
      <c r="I29">
        <v>0.33915574963609901</v>
      </c>
      <c r="J29">
        <v>1.1713030746705599E-2</v>
      </c>
      <c r="K29">
        <v>0.234352256186317</v>
      </c>
      <c r="L29">
        <v>0.39155749636099002</v>
      </c>
      <c r="M29">
        <v>0.102620087336244</v>
      </c>
      <c r="N29">
        <v>0.240119313944817</v>
      </c>
      <c r="O29">
        <v>0.15647743813682599</v>
      </c>
      <c r="P29">
        <v>0.16157205240174599</v>
      </c>
      <c r="Q29" s="5" t="str">
        <f>A29</f>
        <v>Avana OVCAR8</v>
      </c>
      <c r="R29" s="19">
        <f>B29</f>
        <v>5.1673944687045101E-2</v>
      </c>
      <c r="S29" s="19">
        <f>C29</f>
        <v>0.16084425036389999</v>
      </c>
      <c r="T29" s="19">
        <f>D29</f>
        <v>0.12882096069869001</v>
      </c>
      <c r="U29" s="19">
        <f>E29</f>
        <v>0.25836972343522502</v>
      </c>
      <c r="V29" s="19">
        <f>F29</f>
        <v>0.33842794759825201</v>
      </c>
      <c r="W29" s="19">
        <f t="shared" si="13"/>
        <v>0.27656477438136801</v>
      </c>
      <c r="X29" s="19">
        <f t="shared" si="13"/>
        <v>0.33915574963609901</v>
      </c>
      <c r="Y29" s="19">
        <f t="shared" si="14"/>
        <v>0.234352256186317</v>
      </c>
      <c r="Z29" s="19">
        <f t="shared" si="14"/>
        <v>0.39155749636099002</v>
      </c>
      <c r="AA29" s="19">
        <f t="shared" si="14"/>
        <v>0.102620087336244</v>
      </c>
      <c r="AB29" s="19">
        <f t="shared" si="14"/>
        <v>0.240119313944817</v>
      </c>
      <c r="AC29" s="19">
        <f t="shared" si="14"/>
        <v>0.15647743813682599</v>
      </c>
      <c r="AD29" s="20"/>
      <c r="AE29" s="33"/>
      <c r="AF29" s="36"/>
      <c r="AJ29" s="9" t="str">
        <f t="shared" si="3"/>
        <v>Avana OVCAR8</v>
      </c>
      <c r="AK29" s="13">
        <f t="shared" si="4"/>
        <v>5.1673944687045101E-2</v>
      </c>
      <c r="AL29" s="13">
        <f t="shared" si="5"/>
        <v>0.16084425036389999</v>
      </c>
      <c r="AM29" s="13">
        <f t="shared" si="6"/>
        <v>0.12882096069869001</v>
      </c>
      <c r="AN29" s="13">
        <f t="shared" si="7"/>
        <v>0.25836972343522502</v>
      </c>
      <c r="AO29" s="13">
        <f t="shared" si="8"/>
        <v>0.33842794759825201</v>
      </c>
      <c r="AP29" s="13">
        <f t="shared" si="9"/>
        <v>0.39155749636099002</v>
      </c>
      <c r="AQ29" s="13">
        <f t="shared" si="10"/>
        <v>0.102620087336244</v>
      </c>
      <c r="AR29" s="13">
        <f t="shared" si="11"/>
        <v>0.240119313944817</v>
      </c>
      <c r="AS29" s="13">
        <f t="shared" si="12"/>
        <v>0.15647743813682599</v>
      </c>
      <c r="AT29" s="33"/>
      <c r="AU29" s="36"/>
    </row>
    <row r="30" spans="1:47">
      <c r="A30" t="s">
        <v>28</v>
      </c>
      <c r="B30">
        <v>1.35052179251073E-2</v>
      </c>
      <c r="C30">
        <v>0.143032535297728</v>
      </c>
      <c r="D30">
        <v>0.22038060159607101</v>
      </c>
      <c r="E30">
        <v>0.31798649478207403</v>
      </c>
      <c r="F30">
        <v>0.362185389809699</v>
      </c>
      <c r="G30">
        <v>0.386740331491712</v>
      </c>
      <c r="H30">
        <v>0.24125230202578199</v>
      </c>
      <c r="I30">
        <v>0.30877839165131998</v>
      </c>
      <c r="J30">
        <v>2.2235948116121E-2</v>
      </c>
      <c r="K30">
        <v>0.20073664825046</v>
      </c>
      <c r="L30">
        <v>0.375076734192756</v>
      </c>
      <c r="M30">
        <v>0.119705340699815</v>
      </c>
      <c r="N30">
        <v>0.20681114551083499</v>
      </c>
      <c r="O30">
        <v>0.17679558011049701</v>
      </c>
      <c r="P30">
        <v>0.224063842848373</v>
      </c>
      <c r="Q30" s="5" t="str">
        <f>A30</f>
        <v>Avana 639V</v>
      </c>
      <c r="R30" s="19">
        <f>B30</f>
        <v>1.35052179251073E-2</v>
      </c>
      <c r="S30" s="19">
        <f>C30</f>
        <v>0.143032535297728</v>
      </c>
      <c r="T30" s="19">
        <f>D30</f>
        <v>0.22038060159607101</v>
      </c>
      <c r="U30" s="19">
        <f>E30</f>
        <v>0.31798649478207403</v>
      </c>
      <c r="V30" s="19">
        <f>F30</f>
        <v>0.362185389809699</v>
      </c>
      <c r="W30" s="19">
        <f t="shared" si="13"/>
        <v>0.24125230202578199</v>
      </c>
      <c r="X30" s="19">
        <f t="shared" si="13"/>
        <v>0.30877839165131998</v>
      </c>
      <c r="Y30" s="19">
        <f t="shared" si="14"/>
        <v>0.20073664825046</v>
      </c>
      <c r="Z30" s="19">
        <f t="shared" si="14"/>
        <v>0.375076734192756</v>
      </c>
      <c r="AA30" s="19">
        <f t="shared" si="14"/>
        <v>0.119705340699815</v>
      </c>
      <c r="AB30" s="19">
        <f t="shared" si="14"/>
        <v>0.20681114551083499</v>
      </c>
      <c r="AC30" s="19">
        <f t="shared" si="14"/>
        <v>0.17679558011049701</v>
      </c>
      <c r="AD30" s="20"/>
      <c r="AE30" s="33"/>
      <c r="AF30" s="36"/>
      <c r="AJ30" s="9" t="str">
        <f t="shared" si="3"/>
        <v>Avana 639V</v>
      </c>
      <c r="AK30" s="13">
        <f t="shared" si="4"/>
        <v>1.35052179251073E-2</v>
      </c>
      <c r="AL30" s="13">
        <f t="shared" si="5"/>
        <v>0.143032535297728</v>
      </c>
      <c r="AM30" s="13">
        <f t="shared" si="6"/>
        <v>0.22038060159607101</v>
      </c>
      <c r="AN30" s="13">
        <f t="shared" si="7"/>
        <v>0.31798649478207403</v>
      </c>
      <c r="AO30" s="13">
        <f t="shared" si="8"/>
        <v>0.362185389809699</v>
      </c>
      <c r="AP30" s="13">
        <f t="shared" si="9"/>
        <v>0.375076734192756</v>
      </c>
      <c r="AQ30" s="13">
        <f t="shared" si="10"/>
        <v>0.119705340699815</v>
      </c>
      <c r="AR30" s="13">
        <f t="shared" si="11"/>
        <v>0.20681114551083499</v>
      </c>
      <c r="AS30" s="13">
        <f t="shared" si="12"/>
        <v>0.17679558011049701</v>
      </c>
      <c r="AT30" s="33"/>
      <c r="AU30" s="36"/>
    </row>
    <row r="31" spans="1:47">
      <c r="A31" t="s">
        <v>29</v>
      </c>
      <c r="B31">
        <v>3.7967914438502601E-2</v>
      </c>
      <c r="C31">
        <v>0.150802139037432</v>
      </c>
      <c r="D31">
        <v>0.19144385026737901</v>
      </c>
      <c r="E31">
        <v>0.27807486631015998</v>
      </c>
      <c r="F31">
        <v>0.31711229946524</v>
      </c>
      <c r="G31">
        <v>0.322459893048128</v>
      </c>
      <c r="H31">
        <v>0.239572192513369</v>
      </c>
      <c r="I31">
        <v>0.26042780748663102</v>
      </c>
      <c r="J31">
        <v>4.6211714132186603E-2</v>
      </c>
      <c r="K31">
        <v>0.233689839572192</v>
      </c>
      <c r="L31">
        <v>0.381283422459892</v>
      </c>
      <c r="M31">
        <v>0.123529411764706</v>
      </c>
      <c r="N31">
        <v>0.23424878836833499</v>
      </c>
      <c r="O31">
        <v>0.209625668449197</v>
      </c>
      <c r="P31">
        <v>0.145454545454545</v>
      </c>
      <c r="Q31" s="5" t="str">
        <f>A31</f>
        <v>Avana HMC18</v>
      </c>
      <c r="R31" s="19">
        <f>B31</f>
        <v>3.7967914438502601E-2</v>
      </c>
      <c r="S31" s="19">
        <f>C31</f>
        <v>0.150802139037432</v>
      </c>
      <c r="T31" s="19">
        <f>D31</f>
        <v>0.19144385026737901</v>
      </c>
      <c r="U31" s="19">
        <f>E31</f>
        <v>0.27807486631015998</v>
      </c>
      <c r="V31" s="19">
        <f>F31</f>
        <v>0.31711229946524</v>
      </c>
      <c r="W31" s="19">
        <f t="shared" si="13"/>
        <v>0.239572192513369</v>
      </c>
      <c r="X31" s="19">
        <f t="shared" si="13"/>
        <v>0.26042780748663102</v>
      </c>
      <c r="Y31" s="19">
        <f t="shared" si="14"/>
        <v>0.233689839572192</v>
      </c>
      <c r="Z31" s="19">
        <f t="shared" si="14"/>
        <v>0.381283422459892</v>
      </c>
      <c r="AA31" s="19">
        <f t="shared" si="14"/>
        <v>0.123529411764706</v>
      </c>
      <c r="AB31" s="19">
        <f t="shared" si="14"/>
        <v>0.23424878836833499</v>
      </c>
      <c r="AC31" s="19">
        <f t="shared" si="14"/>
        <v>0.209625668449197</v>
      </c>
      <c r="AD31" s="20"/>
      <c r="AE31" s="33"/>
      <c r="AF31" s="36"/>
      <c r="AJ31" s="9" t="str">
        <f t="shared" si="3"/>
        <v>Avana HMC18</v>
      </c>
      <c r="AK31" s="13">
        <f t="shared" si="4"/>
        <v>3.7967914438502601E-2</v>
      </c>
      <c r="AL31" s="13">
        <f t="shared" si="5"/>
        <v>0.150802139037432</v>
      </c>
      <c r="AM31" s="13">
        <f t="shared" si="6"/>
        <v>0.19144385026737901</v>
      </c>
      <c r="AN31" s="13">
        <f t="shared" si="7"/>
        <v>0.27807486631015998</v>
      </c>
      <c r="AO31" s="13">
        <f t="shared" si="8"/>
        <v>0.31711229946524</v>
      </c>
      <c r="AP31" s="13">
        <f t="shared" si="9"/>
        <v>0.381283422459892</v>
      </c>
      <c r="AQ31" s="13">
        <f t="shared" si="10"/>
        <v>0.123529411764706</v>
      </c>
      <c r="AR31" s="13">
        <f t="shared" si="11"/>
        <v>0.23424878836833499</v>
      </c>
      <c r="AS31" s="13">
        <f t="shared" si="12"/>
        <v>0.209625668449197</v>
      </c>
      <c r="AT31" s="33"/>
      <c r="AU31" s="36"/>
    </row>
    <row r="32" spans="1:47">
      <c r="A32" t="s">
        <v>30</v>
      </c>
      <c r="B32">
        <v>0</v>
      </c>
      <c r="C32">
        <v>0.16666666666666599</v>
      </c>
      <c r="D32">
        <v>0.20385674931129399</v>
      </c>
      <c r="E32">
        <v>0.29797979797979701</v>
      </c>
      <c r="F32">
        <v>0.43434343434343398</v>
      </c>
      <c r="G32">
        <v>0.42424242424242398</v>
      </c>
      <c r="H32">
        <v>0.30945821854912697</v>
      </c>
      <c r="I32">
        <v>0.40036730945821802</v>
      </c>
      <c r="J32">
        <v>8.7557603686633893E-3</v>
      </c>
      <c r="K32">
        <v>0.20752984389348</v>
      </c>
      <c r="L32">
        <v>0.44260789715335103</v>
      </c>
      <c r="M32">
        <v>0.11524334251606901</v>
      </c>
      <c r="N32">
        <v>0.17799352750809</v>
      </c>
      <c r="O32">
        <v>0.20385674931129399</v>
      </c>
      <c r="P32">
        <v>0.21395775941230399</v>
      </c>
      <c r="Q32" s="5" t="str">
        <f>A32</f>
        <v>Avana JMSU1</v>
      </c>
      <c r="R32" s="19">
        <f>B32</f>
        <v>0</v>
      </c>
      <c r="S32" s="19">
        <f>C32</f>
        <v>0.16666666666666599</v>
      </c>
      <c r="T32" s="19">
        <f>D32</f>
        <v>0.20385674931129399</v>
      </c>
      <c r="U32" s="19">
        <f>E32</f>
        <v>0.29797979797979701</v>
      </c>
      <c r="V32" s="19">
        <f>F32</f>
        <v>0.43434343434343398</v>
      </c>
      <c r="W32" s="19">
        <f t="shared" si="13"/>
        <v>0.30945821854912697</v>
      </c>
      <c r="X32" s="19">
        <f t="shared" si="13"/>
        <v>0.40036730945821802</v>
      </c>
      <c r="Y32" s="19">
        <f t="shared" si="14"/>
        <v>0.20752984389348</v>
      </c>
      <c r="Z32" s="19">
        <f t="shared" si="14"/>
        <v>0.44260789715335103</v>
      </c>
      <c r="AA32" s="19">
        <f t="shared" si="14"/>
        <v>0.11524334251606901</v>
      </c>
      <c r="AB32" s="19">
        <f t="shared" si="14"/>
        <v>0.17799352750809</v>
      </c>
      <c r="AC32" s="19">
        <f t="shared" si="14"/>
        <v>0.20385674931129399</v>
      </c>
      <c r="AD32" s="20"/>
      <c r="AE32" s="33"/>
      <c r="AF32" s="36"/>
      <c r="AJ32" s="9" t="str">
        <f t="shared" si="3"/>
        <v>Avana JMSU1</v>
      </c>
      <c r="AK32" s="13">
        <f t="shared" si="4"/>
        <v>0</v>
      </c>
      <c r="AL32" s="13">
        <f t="shared" si="5"/>
        <v>0.16666666666666599</v>
      </c>
      <c r="AM32" s="13">
        <f t="shared" si="6"/>
        <v>0.20385674931129399</v>
      </c>
      <c r="AN32" s="13">
        <f t="shared" si="7"/>
        <v>0.29797979797979701</v>
      </c>
      <c r="AO32" s="13">
        <f t="shared" si="8"/>
        <v>0.43434343434343398</v>
      </c>
      <c r="AP32" s="13">
        <f t="shared" si="9"/>
        <v>0.44260789715335103</v>
      </c>
      <c r="AQ32" s="13">
        <f t="shared" si="10"/>
        <v>0.11524334251606901</v>
      </c>
      <c r="AR32" s="13">
        <f t="shared" si="11"/>
        <v>0.17799352750809</v>
      </c>
      <c r="AS32" s="13">
        <f t="shared" si="12"/>
        <v>0.20385674931129399</v>
      </c>
      <c r="AT32" s="33"/>
      <c r="AU32" s="36"/>
    </row>
    <row r="33" spans="1:47">
      <c r="Q33" s="5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20"/>
      <c r="AE33" s="11"/>
      <c r="AF33" s="36"/>
      <c r="AJ33" s="9"/>
      <c r="AK33" s="13"/>
      <c r="AL33" s="13"/>
      <c r="AM33" s="13"/>
      <c r="AN33" s="13"/>
      <c r="AO33" s="13"/>
      <c r="AP33" s="13"/>
      <c r="AQ33" s="13"/>
      <c r="AR33" s="13"/>
      <c r="AS33" s="13"/>
      <c r="AT33" s="11"/>
      <c r="AU33" s="36"/>
    </row>
    <row r="34" spans="1:47">
      <c r="A34" t="s">
        <v>31</v>
      </c>
      <c r="B34">
        <v>6.6666666666666697E-3</v>
      </c>
      <c r="C34">
        <v>8.6000000000000104E-2</v>
      </c>
      <c r="D34">
        <v>9.9333333333333398E-2</v>
      </c>
      <c r="E34">
        <v>0.17533333333333301</v>
      </c>
      <c r="F34">
        <v>0.14533333333333301</v>
      </c>
      <c r="G34">
        <v>0.14199999999999899</v>
      </c>
      <c r="H34">
        <v>0.24199999999999899</v>
      </c>
      <c r="I34">
        <v>0.266666666666666</v>
      </c>
      <c r="J34">
        <v>9.2318059299190902E-2</v>
      </c>
      <c r="K34">
        <v>0.214</v>
      </c>
      <c r="L34">
        <v>0.36533333333333301</v>
      </c>
      <c r="M34">
        <v>0.135333333333333</v>
      </c>
      <c r="N34">
        <v>0.12491605104096699</v>
      </c>
      <c r="O34">
        <v>0.15466666666666601</v>
      </c>
      <c r="P34">
        <v>0.20333333333333301</v>
      </c>
      <c r="Q34" s="5" t="str">
        <f>A34</f>
        <v>SangerDepmap_OVR8</v>
      </c>
      <c r="R34" s="19">
        <f>B34</f>
        <v>6.6666666666666697E-3</v>
      </c>
      <c r="S34" s="19">
        <f>C34</f>
        <v>8.6000000000000104E-2</v>
      </c>
      <c r="T34" s="19">
        <f>D34</f>
        <v>9.9333333333333398E-2</v>
      </c>
      <c r="U34" s="19">
        <f>E34</f>
        <v>0.17533333333333301</v>
      </c>
      <c r="V34" s="19">
        <f>F34</f>
        <v>0.14533333333333301</v>
      </c>
      <c r="W34" s="19">
        <f t="shared" si="13"/>
        <v>0.24199999999999899</v>
      </c>
      <c r="X34" s="19">
        <f t="shared" si="13"/>
        <v>0.266666666666666</v>
      </c>
      <c r="Y34" s="19">
        <f t="shared" si="14"/>
        <v>0.214</v>
      </c>
      <c r="Z34" s="19">
        <f t="shared" si="14"/>
        <v>0.36533333333333301</v>
      </c>
      <c r="AA34" s="19">
        <f t="shared" si="14"/>
        <v>0.135333333333333</v>
      </c>
      <c r="AB34" s="19">
        <f t="shared" si="14"/>
        <v>0.12491605104096699</v>
      </c>
      <c r="AC34" s="19">
        <f t="shared" si="14"/>
        <v>0.15466666666666601</v>
      </c>
      <c r="AD34" s="20"/>
      <c r="AE34" s="34" t="s">
        <v>52</v>
      </c>
      <c r="AF34" s="36"/>
      <c r="AJ34" s="9" t="str">
        <f t="shared" si="3"/>
        <v>SangerDepmap_OVR8</v>
      </c>
      <c r="AK34" s="15">
        <f t="shared" si="4"/>
        <v>6.6666666666666697E-3</v>
      </c>
      <c r="AL34" s="15">
        <f t="shared" si="5"/>
        <v>8.6000000000000104E-2</v>
      </c>
      <c r="AM34" s="15">
        <f t="shared" si="6"/>
        <v>9.9333333333333398E-2</v>
      </c>
      <c r="AN34" s="15">
        <f t="shared" si="7"/>
        <v>0.17533333333333301</v>
      </c>
      <c r="AO34" s="15">
        <f t="shared" si="8"/>
        <v>0.14533333333333301</v>
      </c>
      <c r="AP34" s="15">
        <f t="shared" si="9"/>
        <v>0.36533333333333301</v>
      </c>
      <c r="AQ34" s="15">
        <f t="shared" si="10"/>
        <v>0.135333333333333</v>
      </c>
      <c r="AR34" s="15">
        <f t="shared" si="11"/>
        <v>0.12491605104096699</v>
      </c>
      <c r="AS34" s="15">
        <f t="shared" si="12"/>
        <v>0.15466666666666601</v>
      </c>
      <c r="AT34" s="34" t="s">
        <v>52</v>
      </c>
      <c r="AU34" s="36"/>
    </row>
    <row r="35" spans="1:47">
      <c r="A35" t="s">
        <v>32</v>
      </c>
      <c r="B35">
        <v>1.5595463137996301E-2</v>
      </c>
      <c r="C35">
        <v>6.23818525519848E-2</v>
      </c>
      <c r="D35">
        <v>9.5463137996219194E-2</v>
      </c>
      <c r="E35">
        <v>7.2778827977315802E-2</v>
      </c>
      <c r="F35">
        <v>0.14366729678638901</v>
      </c>
      <c r="G35">
        <v>0.12240075614366699</v>
      </c>
      <c r="H35">
        <v>0.177221172022684</v>
      </c>
      <c r="I35">
        <v>0.19943289224952701</v>
      </c>
      <c r="J35">
        <v>0.17063870352716801</v>
      </c>
      <c r="K35">
        <v>0.25094517958411999</v>
      </c>
      <c r="L35">
        <v>0.30718336483931902</v>
      </c>
      <c r="M35">
        <v>0.117202268431002</v>
      </c>
      <c r="N35">
        <v>0.10401891252955001</v>
      </c>
      <c r="O35">
        <v>0.11531190926276</v>
      </c>
      <c r="P35">
        <v>9.7826086956521702E-2</v>
      </c>
      <c r="Q35" s="5" t="str">
        <f>A35</f>
        <v>SangerDepmap_RKO-P1D22</v>
      </c>
      <c r="R35" s="19">
        <f>B35</f>
        <v>1.5595463137996301E-2</v>
      </c>
      <c r="S35" s="19">
        <f>C35</f>
        <v>6.23818525519848E-2</v>
      </c>
      <c r="T35" s="19">
        <f>D35</f>
        <v>9.5463137996219194E-2</v>
      </c>
      <c r="U35" s="19">
        <f>E35</f>
        <v>7.2778827977315802E-2</v>
      </c>
      <c r="V35" s="19">
        <f>F35</f>
        <v>0.14366729678638901</v>
      </c>
      <c r="W35" s="19">
        <f t="shared" si="13"/>
        <v>0.177221172022684</v>
      </c>
      <c r="X35" s="19">
        <f t="shared" si="13"/>
        <v>0.19943289224952701</v>
      </c>
      <c r="Y35" s="19">
        <f t="shared" si="14"/>
        <v>0.25094517958411999</v>
      </c>
      <c r="Z35" s="19">
        <f t="shared" si="14"/>
        <v>0.30718336483931902</v>
      </c>
      <c r="AA35" s="19">
        <f t="shared" si="14"/>
        <v>0.117202268431002</v>
      </c>
      <c r="AB35" s="19">
        <f t="shared" si="14"/>
        <v>0.10401891252955001</v>
      </c>
      <c r="AC35" s="19">
        <f t="shared" si="14"/>
        <v>0.11531190926276</v>
      </c>
      <c r="AD35" s="20"/>
      <c r="AE35" s="34"/>
      <c r="AF35" s="36"/>
      <c r="AJ35" s="9" t="str">
        <f t="shared" si="3"/>
        <v>SangerDepmap_RKO-P1D22</v>
      </c>
      <c r="AK35" s="15">
        <f t="shared" si="4"/>
        <v>1.5595463137996301E-2</v>
      </c>
      <c r="AL35" s="15">
        <f t="shared" si="5"/>
        <v>6.23818525519848E-2</v>
      </c>
      <c r="AM35" s="15">
        <f t="shared" si="6"/>
        <v>9.5463137996219194E-2</v>
      </c>
      <c r="AN35" s="15">
        <f t="shared" si="7"/>
        <v>7.2778827977315802E-2</v>
      </c>
      <c r="AO35" s="15">
        <f t="shared" si="8"/>
        <v>0.14366729678638901</v>
      </c>
      <c r="AP35" s="15">
        <f t="shared" si="9"/>
        <v>0.30718336483931902</v>
      </c>
      <c r="AQ35" s="15">
        <f t="shared" si="10"/>
        <v>0.117202268431002</v>
      </c>
      <c r="AR35" s="15">
        <f t="shared" si="11"/>
        <v>0.10401891252955001</v>
      </c>
      <c r="AS35" s="15">
        <f t="shared" si="12"/>
        <v>0.11531190926276</v>
      </c>
      <c r="AT35" s="34"/>
      <c r="AU35" s="36"/>
    </row>
    <row r="36" spans="1:47">
      <c r="A36" t="s">
        <v>33</v>
      </c>
      <c r="B36">
        <v>1.2234910277325499E-3</v>
      </c>
      <c r="C36">
        <v>0.12398042414355601</v>
      </c>
      <c r="D36">
        <v>9.9510603588906898E-2</v>
      </c>
      <c r="E36">
        <v>0.14355628058727499</v>
      </c>
      <c r="F36">
        <v>0.185562805872757</v>
      </c>
      <c r="G36">
        <v>0.207177814029363</v>
      </c>
      <c r="H36">
        <v>0.235725938009787</v>
      </c>
      <c r="I36">
        <v>0.24225122349102701</v>
      </c>
      <c r="J36">
        <v>0.112019623875715</v>
      </c>
      <c r="K36">
        <v>0.214518760195758</v>
      </c>
      <c r="L36">
        <v>0.33482871125611702</v>
      </c>
      <c r="M36">
        <v>0.113376835236541</v>
      </c>
      <c r="N36">
        <v>0.12408163265306001</v>
      </c>
      <c r="O36">
        <v>0.17088091353996701</v>
      </c>
      <c r="P36">
        <v>0.18066884176182699</v>
      </c>
      <c r="Q36" s="5" t="str">
        <f>A36</f>
        <v>SangerDepmap_AML2-D21</v>
      </c>
      <c r="R36" s="19">
        <f>B36</f>
        <v>1.2234910277325499E-3</v>
      </c>
      <c r="S36" s="19">
        <f>C36</f>
        <v>0.12398042414355601</v>
      </c>
      <c r="T36" s="19">
        <f>D36</f>
        <v>9.9510603588906898E-2</v>
      </c>
      <c r="U36" s="19">
        <f>E36</f>
        <v>0.14355628058727499</v>
      </c>
      <c r="V36" s="19">
        <f>F36</f>
        <v>0.185562805872757</v>
      </c>
      <c r="W36" s="19">
        <f t="shared" si="13"/>
        <v>0.235725938009787</v>
      </c>
      <c r="X36" s="19">
        <f t="shared" si="13"/>
        <v>0.24225122349102701</v>
      </c>
      <c r="Y36" s="19">
        <f t="shared" si="14"/>
        <v>0.214518760195758</v>
      </c>
      <c r="Z36" s="19">
        <f t="shared" si="14"/>
        <v>0.33482871125611702</v>
      </c>
      <c r="AA36" s="19">
        <f t="shared" si="14"/>
        <v>0.113376835236541</v>
      </c>
      <c r="AB36" s="19">
        <f t="shared" si="14"/>
        <v>0.12408163265306001</v>
      </c>
      <c r="AC36" s="19">
        <f t="shared" si="14"/>
        <v>0.17088091353996701</v>
      </c>
      <c r="AD36" s="20"/>
      <c r="AE36" s="34"/>
      <c r="AF36" s="36"/>
      <c r="AJ36" s="9" t="str">
        <f t="shared" si="3"/>
        <v>SangerDepmap_AML2-D21</v>
      </c>
      <c r="AK36" s="15">
        <f t="shared" si="4"/>
        <v>1.2234910277325499E-3</v>
      </c>
      <c r="AL36" s="15">
        <f t="shared" si="5"/>
        <v>0.12398042414355601</v>
      </c>
      <c r="AM36" s="15">
        <f t="shared" si="6"/>
        <v>9.9510603588906898E-2</v>
      </c>
      <c r="AN36" s="15">
        <f t="shared" si="7"/>
        <v>0.14355628058727499</v>
      </c>
      <c r="AO36" s="15">
        <f t="shared" si="8"/>
        <v>0.185562805872757</v>
      </c>
      <c r="AP36" s="15">
        <f t="shared" si="9"/>
        <v>0.33482871125611702</v>
      </c>
      <c r="AQ36" s="15">
        <f t="shared" si="10"/>
        <v>0.113376835236541</v>
      </c>
      <c r="AR36" s="15">
        <f t="shared" si="11"/>
        <v>0.12408163265306001</v>
      </c>
      <c r="AS36" s="15">
        <f t="shared" si="12"/>
        <v>0.17088091353996701</v>
      </c>
      <c r="AT36" s="34"/>
      <c r="AU36" s="36"/>
    </row>
    <row r="37" spans="1:47">
      <c r="A37" t="s">
        <v>34</v>
      </c>
      <c r="B37">
        <v>1.9890601690701101E-2</v>
      </c>
      <c r="C37">
        <v>0.103431128791646</v>
      </c>
      <c r="D37">
        <v>9.2988562904027794E-2</v>
      </c>
      <c r="E37">
        <v>0.147687717553456</v>
      </c>
      <c r="F37">
        <v>0.14569865738438501</v>
      </c>
      <c r="G37">
        <v>0.15067130780706101</v>
      </c>
      <c r="H37">
        <v>0.20735952262555901</v>
      </c>
      <c r="I37">
        <v>0.25658876181004397</v>
      </c>
      <c r="J37">
        <v>0.173125314544539</v>
      </c>
      <c r="K37">
        <v>0.22526106414718999</v>
      </c>
      <c r="L37">
        <v>0.34361014420686198</v>
      </c>
      <c r="M37">
        <v>0.116360019890601</v>
      </c>
      <c r="N37">
        <v>0.16258129064532201</v>
      </c>
      <c r="O37">
        <v>0.16907011437095901</v>
      </c>
      <c r="P37">
        <v>0.171059174540029</v>
      </c>
      <c r="Q37" s="5" t="str">
        <f>A37</f>
        <v>SangerDepmap_ARH77</v>
      </c>
      <c r="R37" s="19">
        <f>B37</f>
        <v>1.9890601690701101E-2</v>
      </c>
      <c r="S37" s="19">
        <f>C37</f>
        <v>0.103431128791646</v>
      </c>
      <c r="T37" s="19">
        <f>D37</f>
        <v>9.2988562904027794E-2</v>
      </c>
      <c r="U37" s="19">
        <f>E37</f>
        <v>0.147687717553456</v>
      </c>
      <c r="V37" s="19">
        <f>F37</f>
        <v>0.14569865738438501</v>
      </c>
      <c r="W37" s="19">
        <f t="shared" si="13"/>
        <v>0.20735952262555901</v>
      </c>
      <c r="X37" s="19">
        <f t="shared" si="13"/>
        <v>0.25658876181004397</v>
      </c>
      <c r="Y37" s="19">
        <f t="shared" si="14"/>
        <v>0.22526106414718999</v>
      </c>
      <c r="Z37" s="19">
        <f t="shared" si="14"/>
        <v>0.34361014420686198</v>
      </c>
      <c r="AA37" s="19">
        <f t="shared" si="14"/>
        <v>0.116360019890601</v>
      </c>
      <c r="AB37" s="19">
        <f t="shared" si="14"/>
        <v>0.16258129064532201</v>
      </c>
      <c r="AC37" s="19">
        <f t="shared" si="14"/>
        <v>0.16907011437095901</v>
      </c>
      <c r="AD37" s="20"/>
      <c r="AE37" s="34"/>
      <c r="AF37" s="36"/>
      <c r="AJ37" s="9" t="str">
        <f t="shared" si="3"/>
        <v>SangerDepmap_ARH77</v>
      </c>
      <c r="AK37" s="15">
        <f t="shared" si="4"/>
        <v>1.9890601690701101E-2</v>
      </c>
      <c r="AL37" s="15">
        <f t="shared" si="5"/>
        <v>0.103431128791646</v>
      </c>
      <c r="AM37" s="15">
        <f t="shared" si="6"/>
        <v>9.2988562904027794E-2</v>
      </c>
      <c r="AN37" s="15">
        <f t="shared" si="7"/>
        <v>0.147687717553456</v>
      </c>
      <c r="AO37" s="15">
        <f t="shared" si="8"/>
        <v>0.14569865738438501</v>
      </c>
      <c r="AP37" s="15">
        <f t="shared" si="9"/>
        <v>0.34361014420686198</v>
      </c>
      <c r="AQ37" s="15">
        <f t="shared" si="10"/>
        <v>0.116360019890601</v>
      </c>
      <c r="AR37" s="15">
        <f t="shared" si="11"/>
        <v>0.16258129064532201</v>
      </c>
      <c r="AS37" s="15">
        <f t="shared" si="12"/>
        <v>0.16907011437095901</v>
      </c>
      <c r="AT37" s="34"/>
      <c r="AU37" s="36"/>
    </row>
    <row r="38" spans="1:47">
      <c r="A38" t="s">
        <v>35</v>
      </c>
      <c r="B38">
        <v>-2.0475020475019999E-2</v>
      </c>
      <c r="C38">
        <v>0.12407862407862399</v>
      </c>
      <c r="D38">
        <v>0.11670761670761599</v>
      </c>
      <c r="E38">
        <v>0.17567567567567499</v>
      </c>
      <c r="F38">
        <v>0.211302211302211</v>
      </c>
      <c r="G38">
        <v>0.19205569205569201</v>
      </c>
      <c r="H38">
        <v>0.28624078624078603</v>
      </c>
      <c r="I38">
        <v>0.30384930384930298</v>
      </c>
      <c r="J38">
        <v>0.110606685926537</v>
      </c>
      <c r="K38">
        <v>0.15847665847665801</v>
      </c>
      <c r="L38">
        <v>0.33619983619983601</v>
      </c>
      <c r="M38">
        <v>0.119164619164619</v>
      </c>
      <c r="N38">
        <v>6.7489711934156205E-2</v>
      </c>
      <c r="O38">
        <v>0.16707616707616599</v>
      </c>
      <c r="P38">
        <v>0.213759213759213</v>
      </c>
      <c r="Q38" s="5" t="str">
        <f>A38</f>
        <v>SangerDepmap_H23</v>
      </c>
      <c r="R38" s="19">
        <f>B38</f>
        <v>-2.0475020475019999E-2</v>
      </c>
      <c r="S38" s="19">
        <f>C38</f>
        <v>0.12407862407862399</v>
      </c>
      <c r="T38" s="19">
        <f>D38</f>
        <v>0.11670761670761599</v>
      </c>
      <c r="U38" s="19">
        <f>E38</f>
        <v>0.17567567567567499</v>
      </c>
      <c r="V38" s="19">
        <f>F38</f>
        <v>0.211302211302211</v>
      </c>
      <c r="W38" s="19">
        <f t="shared" si="13"/>
        <v>0.28624078624078603</v>
      </c>
      <c r="X38" s="19">
        <f t="shared" si="13"/>
        <v>0.30384930384930298</v>
      </c>
      <c r="Y38" s="19">
        <f t="shared" si="14"/>
        <v>0.15847665847665801</v>
      </c>
      <c r="Z38" s="19">
        <f t="shared" si="14"/>
        <v>0.33619983619983601</v>
      </c>
      <c r="AA38" s="19">
        <f t="shared" si="14"/>
        <v>0.119164619164619</v>
      </c>
      <c r="AB38" s="19">
        <f t="shared" si="14"/>
        <v>6.7489711934156205E-2</v>
      </c>
      <c r="AC38" s="19">
        <f t="shared" si="14"/>
        <v>0.16707616707616599</v>
      </c>
      <c r="AD38" s="20"/>
      <c r="AE38" s="34"/>
      <c r="AF38" s="36"/>
      <c r="AJ38" s="9" t="str">
        <f t="shared" si="3"/>
        <v>SangerDepmap_H23</v>
      </c>
      <c r="AK38" s="15">
        <f t="shared" si="4"/>
        <v>-2.0475020475019999E-2</v>
      </c>
      <c r="AL38" s="15">
        <f t="shared" si="5"/>
        <v>0.12407862407862399</v>
      </c>
      <c r="AM38" s="15">
        <f t="shared" si="6"/>
        <v>0.11670761670761599</v>
      </c>
      <c r="AN38" s="15">
        <f t="shared" si="7"/>
        <v>0.17567567567567499</v>
      </c>
      <c r="AO38" s="15">
        <f t="shared" si="8"/>
        <v>0.211302211302211</v>
      </c>
      <c r="AP38" s="15">
        <f t="shared" si="9"/>
        <v>0.33619983619983601</v>
      </c>
      <c r="AQ38" s="15">
        <f t="shared" si="10"/>
        <v>0.119164619164619</v>
      </c>
      <c r="AR38" s="15">
        <f t="shared" si="11"/>
        <v>6.7489711934156205E-2</v>
      </c>
      <c r="AS38" s="15">
        <f t="shared" si="12"/>
        <v>0.16707616707616599</v>
      </c>
      <c r="AT38" s="34"/>
      <c r="AU38" s="36"/>
    </row>
    <row r="39" spans="1:47">
      <c r="A39" t="s">
        <v>36</v>
      </c>
      <c r="B39">
        <v>-2.23311546840958E-2</v>
      </c>
      <c r="C39">
        <v>0.13344226579520699</v>
      </c>
      <c r="D39">
        <v>8.3333333333333204E-2</v>
      </c>
      <c r="E39">
        <v>0.15904139433551101</v>
      </c>
      <c r="F39">
        <v>0.23420479302832201</v>
      </c>
      <c r="G39">
        <v>0.20479302832244001</v>
      </c>
      <c r="H39">
        <v>0.226579520697167</v>
      </c>
      <c r="I39">
        <v>0.30446623093681802</v>
      </c>
      <c r="J39">
        <v>0.15886833514689799</v>
      </c>
      <c r="K39">
        <v>0.250544662309368</v>
      </c>
      <c r="L39">
        <v>0.34694989106753799</v>
      </c>
      <c r="M39">
        <v>0.12254901960784199</v>
      </c>
      <c r="N39">
        <v>5.5010893246187E-2</v>
      </c>
      <c r="O39">
        <v>0.15849673202614301</v>
      </c>
      <c r="P39">
        <v>0.15849673202614301</v>
      </c>
      <c r="Q39" s="5" t="str">
        <f>A39</f>
        <v>SangerDepmap_HCT116-P1D22</v>
      </c>
      <c r="R39" s="19">
        <f>B39</f>
        <v>-2.23311546840958E-2</v>
      </c>
      <c r="S39" s="19">
        <f>C39</f>
        <v>0.13344226579520699</v>
      </c>
      <c r="T39" s="19">
        <f>D39</f>
        <v>8.3333333333333204E-2</v>
      </c>
      <c r="U39" s="19">
        <f>E39</f>
        <v>0.15904139433551101</v>
      </c>
      <c r="V39" s="19">
        <f>F39</f>
        <v>0.23420479302832201</v>
      </c>
      <c r="W39" s="19">
        <f t="shared" si="13"/>
        <v>0.226579520697167</v>
      </c>
      <c r="X39" s="19">
        <f t="shared" si="13"/>
        <v>0.30446623093681802</v>
      </c>
      <c r="Y39" s="19">
        <f t="shared" si="14"/>
        <v>0.250544662309368</v>
      </c>
      <c r="Z39" s="19">
        <f t="shared" si="14"/>
        <v>0.34694989106753799</v>
      </c>
      <c r="AA39" s="19">
        <f t="shared" si="14"/>
        <v>0.12254901960784199</v>
      </c>
      <c r="AB39" s="19">
        <f t="shared" si="14"/>
        <v>5.5010893246187E-2</v>
      </c>
      <c r="AC39" s="19">
        <f t="shared" si="14"/>
        <v>0.15849673202614301</v>
      </c>
      <c r="AD39" s="20"/>
      <c r="AE39" s="34"/>
      <c r="AF39" s="36"/>
      <c r="AJ39" s="9" t="str">
        <f t="shared" si="3"/>
        <v>SangerDepmap_HCT116-P1D22</v>
      </c>
      <c r="AK39" s="15">
        <f t="shared" si="4"/>
        <v>-2.23311546840958E-2</v>
      </c>
      <c r="AL39" s="15">
        <f t="shared" si="5"/>
        <v>0.13344226579520699</v>
      </c>
      <c r="AM39" s="15">
        <f t="shared" si="6"/>
        <v>8.3333333333333204E-2</v>
      </c>
      <c r="AN39" s="15">
        <f t="shared" si="7"/>
        <v>0.15904139433551101</v>
      </c>
      <c r="AO39" s="15">
        <f t="shared" si="8"/>
        <v>0.23420479302832201</v>
      </c>
      <c r="AP39" s="15">
        <f t="shared" si="9"/>
        <v>0.34694989106753799</v>
      </c>
      <c r="AQ39" s="15">
        <f t="shared" si="10"/>
        <v>0.12254901960784199</v>
      </c>
      <c r="AR39" s="15">
        <f t="shared" si="11"/>
        <v>5.5010893246187E-2</v>
      </c>
      <c r="AS39" s="15">
        <f t="shared" si="12"/>
        <v>0.15849673202614301</v>
      </c>
      <c r="AT39" s="34"/>
      <c r="AU39" s="36"/>
    </row>
    <row r="40" spans="1:47">
      <c r="A40" t="s">
        <v>37</v>
      </c>
      <c r="B40">
        <v>-1.34468848050201E-2</v>
      </c>
      <c r="C40">
        <v>0.173913043478261</v>
      </c>
      <c r="D40">
        <v>0.142088749439713</v>
      </c>
      <c r="E40">
        <v>0.194531600179292</v>
      </c>
      <c r="F40">
        <v>0.243388614970865</v>
      </c>
      <c r="G40">
        <v>0.25235320484087798</v>
      </c>
      <c r="H40">
        <v>0.31465710443747102</v>
      </c>
      <c r="I40">
        <v>0.359480053787539</v>
      </c>
      <c r="J40">
        <v>0.123818099954975</v>
      </c>
      <c r="K40">
        <v>0.20304796055580401</v>
      </c>
      <c r="L40">
        <v>0.39668310174809501</v>
      </c>
      <c r="M40">
        <v>0.17346481398475999</v>
      </c>
      <c r="N40">
        <v>0.128366247755834</v>
      </c>
      <c r="O40">
        <v>0.22187359928283201</v>
      </c>
      <c r="P40">
        <v>0.21963245181532901</v>
      </c>
      <c r="Q40" s="5" t="str">
        <f>A40</f>
        <v>SangerDepmap_AML2</v>
      </c>
      <c r="R40" s="19">
        <f>B40</f>
        <v>-1.34468848050201E-2</v>
      </c>
      <c r="S40" s="19">
        <f>C40</f>
        <v>0.173913043478261</v>
      </c>
      <c r="T40" s="19">
        <f>D40</f>
        <v>0.142088749439713</v>
      </c>
      <c r="U40" s="19">
        <f>E40</f>
        <v>0.194531600179292</v>
      </c>
      <c r="V40" s="19">
        <f>F40</f>
        <v>0.243388614970865</v>
      </c>
      <c r="W40" s="19">
        <f t="shared" si="13"/>
        <v>0.31465710443747102</v>
      </c>
      <c r="X40" s="19">
        <f t="shared" si="13"/>
        <v>0.359480053787539</v>
      </c>
      <c r="Y40" s="19">
        <f t="shared" si="14"/>
        <v>0.20304796055580401</v>
      </c>
      <c r="Z40" s="19">
        <f t="shared" si="14"/>
        <v>0.39668310174809501</v>
      </c>
      <c r="AA40" s="19">
        <f t="shared" si="14"/>
        <v>0.17346481398475999</v>
      </c>
      <c r="AB40" s="19">
        <f t="shared" si="14"/>
        <v>0.128366247755834</v>
      </c>
      <c r="AC40" s="19">
        <f t="shared" si="14"/>
        <v>0.22187359928283201</v>
      </c>
      <c r="AD40" s="20"/>
      <c r="AE40" s="34"/>
      <c r="AF40" s="36"/>
      <c r="AJ40" s="9" t="str">
        <f t="shared" si="3"/>
        <v>SangerDepmap_AML2</v>
      </c>
      <c r="AK40" s="15">
        <f t="shared" si="4"/>
        <v>-1.34468848050201E-2</v>
      </c>
      <c r="AL40" s="15">
        <f t="shared" si="5"/>
        <v>0.173913043478261</v>
      </c>
      <c r="AM40" s="15">
        <f t="shared" si="6"/>
        <v>0.142088749439713</v>
      </c>
      <c r="AN40" s="15">
        <f t="shared" si="7"/>
        <v>0.194531600179292</v>
      </c>
      <c r="AO40" s="15">
        <f t="shared" si="8"/>
        <v>0.243388614970865</v>
      </c>
      <c r="AP40" s="15">
        <f t="shared" si="9"/>
        <v>0.39668310174809501</v>
      </c>
      <c r="AQ40" s="15">
        <f t="shared" si="10"/>
        <v>0.17346481398475999</v>
      </c>
      <c r="AR40" s="15">
        <f t="shared" si="11"/>
        <v>0.128366247755834</v>
      </c>
      <c r="AS40" s="15">
        <f t="shared" si="12"/>
        <v>0.22187359928283201</v>
      </c>
      <c r="AT40" s="34"/>
      <c r="AU40" s="36"/>
    </row>
    <row r="41" spans="1:47">
      <c r="A41" t="s">
        <v>38</v>
      </c>
      <c r="B41">
        <v>-3.4750613246116301E-2</v>
      </c>
      <c r="C41">
        <v>0.11079313164349899</v>
      </c>
      <c r="D41">
        <v>0.11079313164349899</v>
      </c>
      <c r="E41">
        <v>0.15944399018806199</v>
      </c>
      <c r="F41">
        <v>0.19133278822567401</v>
      </c>
      <c r="G41">
        <v>0.20441537203597701</v>
      </c>
      <c r="H41">
        <v>0.29108748977923099</v>
      </c>
      <c r="I41">
        <v>0.32583810302534699</v>
      </c>
      <c r="J41">
        <v>0.13107996702390701</v>
      </c>
      <c r="K41">
        <v>0.233033524121014</v>
      </c>
      <c r="L41">
        <v>0.39697465249386699</v>
      </c>
      <c r="M41">
        <v>0.180294358135731</v>
      </c>
      <c r="N41">
        <v>0.123102174805088</v>
      </c>
      <c r="O41">
        <v>0.21586263286999099</v>
      </c>
      <c r="P41">
        <v>0.24488961569910001</v>
      </c>
      <c r="Q41" s="5" t="str">
        <f>A41</f>
        <v>SangerDepmap_SU10</v>
      </c>
      <c r="R41" s="19">
        <f>B41</f>
        <v>-3.4750613246116301E-2</v>
      </c>
      <c r="S41" s="19">
        <f>C41</f>
        <v>0.11079313164349899</v>
      </c>
      <c r="T41" s="19">
        <f>D41</f>
        <v>0.11079313164349899</v>
      </c>
      <c r="U41" s="19">
        <f>E41</f>
        <v>0.15944399018806199</v>
      </c>
      <c r="V41" s="19">
        <f>F41</f>
        <v>0.19133278822567401</v>
      </c>
      <c r="W41" s="19">
        <f t="shared" si="13"/>
        <v>0.29108748977923099</v>
      </c>
      <c r="X41" s="19">
        <f t="shared" si="13"/>
        <v>0.32583810302534699</v>
      </c>
      <c r="Y41" s="19">
        <f t="shared" si="14"/>
        <v>0.233033524121014</v>
      </c>
      <c r="Z41" s="19">
        <f t="shared" si="14"/>
        <v>0.39697465249386699</v>
      </c>
      <c r="AA41" s="19">
        <f t="shared" si="14"/>
        <v>0.180294358135731</v>
      </c>
      <c r="AB41" s="19">
        <f t="shared" si="14"/>
        <v>0.123102174805088</v>
      </c>
      <c r="AC41" s="19">
        <f t="shared" si="14"/>
        <v>0.21586263286999099</v>
      </c>
      <c r="AD41" s="20"/>
      <c r="AE41" s="34"/>
      <c r="AF41" s="36"/>
      <c r="AJ41" s="9" t="str">
        <f t="shared" si="3"/>
        <v>SangerDepmap_SU10</v>
      </c>
      <c r="AK41" s="15">
        <f t="shared" si="4"/>
        <v>-3.4750613246116301E-2</v>
      </c>
      <c r="AL41" s="15">
        <f t="shared" si="5"/>
        <v>0.11079313164349899</v>
      </c>
      <c r="AM41" s="15">
        <f t="shared" si="6"/>
        <v>0.11079313164349899</v>
      </c>
      <c r="AN41" s="15">
        <f t="shared" si="7"/>
        <v>0.15944399018806199</v>
      </c>
      <c r="AO41" s="15">
        <f t="shared" si="8"/>
        <v>0.19133278822567401</v>
      </c>
      <c r="AP41" s="15">
        <f t="shared" si="9"/>
        <v>0.39697465249386699</v>
      </c>
      <c r="AQ41" s="15">
        <f t="shared" si="10"/>
        <v>0.180294358135731</v>
      </c>
      <c r="AR41" s="15">
        <f t="shared" si="11"/>
        <v>0.123102174805088</v>
      </c>
      <c r="AS41" s="15">
        <f t="shared" si="12"/>
        <v>0.21586263286999099</v>
      </c>
      <c r="AT41" s="34"/>
      <c r="AU41" s="36"/>
    </row>
    <row r="42" spans="1:47">
      <c r="A42" t="s">
        <v>39</v>
      </c>
      <c r="B42">
        <v>1.9474196689389801E-3</v>
      </c>
      <c r="C42">
        <v>8.9581304771178302E-2</v>
      </c>
      <c r="D42">
        <v>5.0146056475170203E-2</v>
      </c>
      <c r="E42">
        <v>0.14508276533592901</v>
      </c>
      <c r="F42">
        <v>0.136319376825706</v>
      </c>
      <c r="G42">
        <v>0.125121713729308</v>
      </c>
      <c r="H42">
        <v>0.22249269717624101</v>
      </c>
      <c r="I42">
        <v>0.237098344693281</v>
      </c>
      <c r="J42">
        <v>0.140177690029614</v>
      </c>
      <c r="K42">
        <v>0.224926971762414</v>
      </c>
      <c r="L42">
        <v>0.32814021421616302</v>
      </c>
      <c r="M42">
        <v>9.4936708860759195E-2</v>
      </c>
      <c r="N42">
        <v>0.15539215686274499</v>
      </c>
      <c r="O42">
        <v>0.139240506329113</v>
      </c>
      <c r="P42">
        <v>0.203992210321324</v>
      </c>
      <c r="Q42" s="5" t="str">
        <f>A42</f>
        <v>SangerDepmap_SU8</v>
      </c>
      <c r="R42" s="19">
        <f>B42</f>
        <v>1.9474196689389801E-3</v>
      </c>
      <c r="S42" s="19">
        <f>C42</f>
        <v>8.9581304771178302E-2</v>
      </c>
      <c r="T42" s="19">
        <f>D42</f>
        <v>5.0146056475170203E-2</v>
      </c>
      <c r="U42" s="19">
        <f>E42</f>
        <v>0.14508276533592901</v>
      </c>
      <c r="V42" s="19">
        <f>F42</f>
        <v>0.136319376825706</v>
      </c>
      <c r="W42" s="19">
        <f t="shared" si="13"/>
        <v>0.22249269717624101</v>
      </c>
      <c r="X42" s="19">
        <f t="shared" si="13"/>
        <v>0.237098344693281</v>
      </c>
      <c r="Y42" s="19">
        <f t="shared" si="14"/>
        <v>0.224926971762414</v>
      </c>
      <c r="Z42" s="19">
        <f t="shared" si="14"/>
        <v>0.32814021421616302</v>
      </c>
      <c r="AA42" s="19">
        <f t="shared" si="14"/>
        <v>9.4936708860759195E-2</v>
      </c>
      <c r="AB42" s="19">
        <f t="shared" si="14"/>
        <v>0.15539215686274499</v>
      </c>
      <c r="AC42" s="19">
        <f t="shared" si="14"/>
        <v>0.139240506329113</v>
      </c>
      <c r="AD42" s="20"/>
      <c r="AE42" s="34"/>
      <c r="AF42" s="36"/>
      <c r="AJ42" s="9" t="str">
        <f t="shared" si="3"/>
        <v>SangerDepmap_SU8</v>
      </c>
      <c r="AK42" s="15">
        <f t="shared" si="4"/>
        <v>1.9474196689389801E-3</v>
      </c>
      <c r="AL42" s="15">
        <f t="shared" si="5"/>
        <v>8.9581304771178302E-2</v>
      </c>
      <c r="AM42" s="15">
        <f t="shared" si="6"/>
        <v>5.0146056475170203E-2</v>
      </c>
      <c r="AN42" s="15">
        <f t="shared" si="7"/>
        <v>0.14508276533592901</v>
      </c>
      <c r="AO42" s="15">
        <f t="shared" si="8"/>
        <v>0.136319376825706</v>
      </c>
      <c r="AP42" s="15">
        <f t="shared" si="9"/>
        <v>0.32814021421616302</v>
      </c>
      <c r="AQ42" s="15">
        <f t="shared" si="10"/>
        <v>9.4936708860759195E-2</v>
      </c>
      <c r="AR42" s="15">
        <f t="shared" si="11"/>
        <v>0.15539215686274499</v>
      </c>
      <c r="AS42" s="15">
        <f t="shared" si="12"/>
        <v>0.139240506329113</v>
      </c>
      <c r="AT42" s="34"/>
      <c r="AU42" s="36"/>
    </row>
    <row r="43" spans="1:47">
      <c r="A43" t="s">
        <v>40</v>
      </c>
      <c r="B43">
        <v>6.1538461538454699E-4</v>
      </c>
      <c r="C43">
        <v>0.16492307692307701</v>
      </c>
      <c r="D43">
        <v>8.9846153846153506E-2</v>
      </c>
      <c r="E43">
        <v>0.18830769230769201</v>
      </c>
      <c r="F43">
        <v>0.19323076923076901</v>
      </c>
      <c r="G43">
        <v>0.18461538461538399</v>
      </c>
      <c r="H43">
        <v>0.269538461538461</v>
      </c>
      <c r="I43">
        <v>0.300307692307692</v>
      </c>
      <c r="J43">
        <v>0.14064436183395301</v>
      </c>
      <c r="K43">
        <v>0.25476923076923003</v>
      </c>
      <c r="L43">
        <v>0.4</v>
      </c>
      <c r="M43">
        <v>0.113846153846153</v>
      </c>
      <c r="N43">
        <v>0.150896722325293</v>
      </c>
      <c r="O43">
        <v>0.16676923076923</v>
      </c>
      <c r="P43">
        <v>0.19015384615384601</v>
      </c>
      <c r="Q43" s="5" t="str">
        <f>A43</f>
        <v>SangerDepmap_CAL27</v>
      </c>
      <c r="R43" s="19">
        <f>B43</f>
        <v>6.1538461538454699E-4</v>
      </c>
      <c r="S43" s="19">
        <f>C43</f>
        <v>0.16492307692307701</v>
      </c>
      <c r="T43" s="19">
        <f>D43</f>
        <v>8.9846153846153506E-2</v>
      </c>
      <c r="U43" s="19">
        <f>E43</f>
        <v>0.18830769230769201</v>
      </c>
      <c r="V43" s="19">
        <f>F43</f>
        <v>0.19323076923076901</v>
      </c>
      <c r="W43" s="19">
        <f t="shared" si="13"/>
        <v>0.269538461538461</v>
      </c>
      <c r="X43" s="19">
        <f t="shared" si="13"/>
        <v>0.300307692307692</v>
      </c>
      <c r="Y43" s="19">
        <f t="shared" si="14"/>
        <v>0.25476923076923003</v>
      </c>
      <c r="Z43" s="19">
        <f t="shared" si="14"/>
        <v>0.4</v>
      </c>
      <c r="AA43" s="19">
        <f t="shared" si="14"/>
        <v>0.113846153846153</v>
      </c>
      <c r="AB43" s="19">
        <f t="shared" si="14"/>
        <v>0.150896722325293</v>
      </c>
      <c r="AC43" s="19">
        <f t="shared" si="14"/>
        <v>0.16676923076923</v>
      </c>
      <c r="AD43" s="20"/>
      <c r="AE43" s="34"/>
      <c r="AF43" s="36"/>
      <c r="AJ43" s="9" t="str">
        <f t="shared" si="3"/>
        <v>SangerDepmap_CAL27</v>
      </c>
      <c r="AK43" s="15">
        <f t="shared" si="4"/>
        <v>6.1538461538454699E-4</v>
      </c>
      <c r="AL43" s="15">
        <f t="shared" si="5"/>
        <v>0.16492307692307701</v>
      </c>
      <c r="AM43" s="15">
        <f t="shared" si="6"/>
        <v>8.9846153846153506E-2</v>
      </c>
      <c r="AN43" s="15">
        <f t="shared" si="7"/>
        <v>0.18830769230769201</v>
      </c>
      <c r="AO43" s="15">
        <f t="shared" si="8"/>
        <v>0.19323076923076901</v>
      </c>
      <c r="AP43" s="15">
        <f t="shared" si="9"/>
        <v>0.4</v>
      </c>
      <c r="AQ43" s="15">
        <f t="shared" si="10"/>
        <v>0.113846153846153</v>
      </c>
      <c r="AR43" s="15">
        <f t="shared" si="11"/>
        <v>0.150896722325293</v>
      </c>
      <c r="AS43" s="15">
        <f t="shared" si="12"/>
        <v>0.16676923076923</v>
      </c>
      <c r="AT43" s="34"/>
      <c r="AU43" s="36"/>
    </row>
    <row r="44" spans="1:47">
      <c r="A44" t="s">
        <v>84</v>
      </c>
      <c r="B44">
        <v>-2.6702269692923902E-3</v>
      </c>
      <c r="C44">
        <v>0.14766355140186899</v>
      </c>
      <c r="D44">
        <v>8.9452603471295106E-2</v>
      </c>
      <c r="E44">
        <v>0.145260347129506</v>
      </c>
      <c r="F44">
        <v>0.236315086782376</v>
      </c>
      <c r="G44">
        <v>0.219225634178905</v>
      </c>
      <c r="H44">
        <v>0.29399198931909198</v>
      </c>
      <c r="I44">
        <v>0.32656875834445898</v>
      </c>
      <c r="J44">
        <v>9.1248665955176098E-2</v>
      </c>
      <c r="K44">
        <v>0.19786381842456599</v>
      </c>
      <c r="L44">
        <v>0.37570093457943898</v>
      </c>
      <c r="M44">
        <v>0.12469959946595401</v>
      </c>
      <c r="N44">
        <v>2.5689055392025598E-2</v>
      </c>
      <c r="O44">
        <v>0.175700934579439</v>
      </c>
      <c r="P44">
        <v>0.211748998664886</v>
      </c>
      <c r="Q44" s="5" t="str">
        <f>A44</f>
        <v>Tzelepis 2016 HL60 Exp3</v>
      </c>
      <c r="R44" s="19">
        <f>B44</f>
        <v>-2.6702269692923902E-3</v>
      </c>
      <c r="S44" s="19">
        <f>C44</f>
        <v>0.14766355140186899</v>
      </c>
      <c r="T44" s="19">
        <f>D44</f>
        <v>8.9452603471295106E-2</v>
      </c>
      <c r="U44" s="19">
        <f>E44</f>
        <v>0.145260347129506</v>
      </c>
      <c r="V44" s="19">
        <f>F44</f>
        <v>0.236315086782376</v>
      </c>
      <c r="W44" s="19">
        <f t="shared" si="13"/>
        <v>0.29399198931909198</v>
      </c>
      <c r="X44" s="19">
        <f t="shared" si="13"/>
        <v>0.32656875834445898</v>
      </c>
      <c r="Y44" s="19">
        <f t="shared" si="14"/>
        <v>0.19786381842456599</v>
      </c>
      <c r="Z44" s="19">
        <f t="shared" si="14"/>
        <v>0.37570093457943898</v>
      </c>
      <c r="AA44" s="19">
        <f t="shared" si="14"/>
        <v>0.12469959946595401</v>
      </c>
      <c r="AB44" s="19">
        <f t="shared" si="14"/>
        <v>2.5689055392025598E-2</v>
      </c>
      <c r="AC44" s="19">
        <f t="shared" si="14"/>
        <v>0.175700934579439</v>
      </c>
      <c r="AD44" s="20"/>
      <c r="AE44" s="34"/>
      <c r="AF44" s="36"/>
      <c r="AJ44" s="9" t="str">
        <f t="shared" si="3"/>
        <v>Tzelepis 2016 HL60 Exp3</v>
      </c>
      <c r="AK44" s="15">
        <f t="shared" si="4"/>
        <v>-2.6702269692923902E-3</v>
      </c>
      <c r="AL44" s="15">
        <f t="shared" si="5"/>
        <v>0.14766355140186899</v>
      </c>
      <c r="AM44" s="15">
        <f t="shared" si="6"/>
        <v>8.9452603471295106E-2</v>
      </c>
      <c r="AN44" s="15">
        <f t="shared" si="7"/>
        <v>0.145260347129506</v>
      </c>
      <c r="AO44" s="15">
        <f t="shared" si="8"/>
        <v>0.236315086782376</v>
      </c>
      <c r="AP44" s="15">
        <f t="shared" si="9"/>
        <v>0.37570093457943898</v>
      </c>
      <c r="AQ44" s="15">
        <f t="shared" si="10"/>
        <v>0.12469959946595401</v>
      </c>
      <c r="AR44" s="15">
        <f t="shared" si="11"/>
        <v>2.5689055392025598E-2</v>
      </c>
      <c r="AS44" s="15">
        <f t="shared" si="12"/>
        <v>0.175700934579439</v>
      </c>
      <c r="AT44" s="34"/>
      <c r="AU44" s="36"/>
    </row>
    <row r="45" spans="1:47">
      <c r="A45" t="s">
        <v>85</v>
      </c>
      <c r="B45">
        <v>-4.0201005025125698E-2</v>
      </c>
      <c r="C45">
        <v>3.05373018940856E-2</v>
      </c>
      <c r="D45">
        <v>5.9528411287205298E-2</v>
      </c>
      <c r="E45">
        <v>3.7881716273676203E-2</v>
      </c>
      <c r="F45">
        <v>9.7023579435639801E-2</v>
      </c>
      <c r="G45">
        <v>9.5090838809431796E-2</v>
      </c>
      <c r="H45">
        <v>5.8755315036722003E-2</v>
      </c>
      <c r="I45">
        <v>0.117897178198685</v>
      </c>
      <c r="J45">
        <v>5.2774544043461401E-2</v>
      </c>
      <c r="K45">
        <v>0.11441824507151099</v>
      </c>
      <c r="L45">
        <v>0.17819868573637401</v>
      </c>
      <c r="M45">
        <v>2.2806339389253999E-2</v>
      </c>
      <c r="N45">
        <v>3.2270606531881699E-2</v>
      </c>
      <c r="O45">
        <v>0.142249710088906</v>
      </c>
      <c r="P45">
        <v>8.0402010050251202E-2</v>
      </c>
      <c r="Q45" s="5" t="str">
        <f>A45</f>
        <v>Tzelepis 2016 HT1080 Exp4</v>
      </c>
      <c r="R45" s="19">
        <f>B45</f>
        <v>-4.0201005025125698E-2</v>
      </c>
      <c r="S45" s="19">
        <f>C45</f>
        <v>3.05373018940856E-2</v>
      </c>
      <c r="T45" s="19">
        <f>D45</f>
        <v>5.9528411287205298E-2</v>
      </c>
      <c r="U45" s="19">
        <f>E45</f>
        <v>3.7881716273676203E-2</v>
      </c>
      <c r="V45" s="19">
        <f>F45</f>
        <v>9.7023579435639801E-2</v>
      </c>
      <c r="W45" s="19">
        <f t="shared" si="13"/>
        <v>5.8755315036722003E-2</v>
      </c>
      <c r="X45" s="19">
        <f t="shared" si="13"/>
        <v>0.117897178198685</v>
      </c>
      <c r="Y45" s="19">
        <f t="shared" si="14"/>
        <v>0.11441824507151099</v>
      </c>
      <c r="Z45" s="19">
        <f t="shared" si="14"/>
        <v>0.17819868573637401</v>
      </c>
      <c r="AA45" s="19">
        <f t="shared" si="14"/>
        <v>2.2806339389253999E-2</v>
      </c>
      <c r="AB45" s="19">
        <f t="shared" si="14"/>
        <v>3.2270606531881699E-2</v>
      </c>
      <c r="AC45" s="19">
        <f t="shared" si="14"/>
        <v>0.142249710088906</v>
      </c>
      <c r="AD45" s="20"/>
      <c r="AE45" s="34"/>
      <c r="AF45" s="36"/>
      <c r="AJ45" s="9" t="str">
        <f t="shared" si="3"/>
        <v>Tzelepis 2016 HT1080 Exp4</v>
      </c>
      <c r="AK45" s="15">
        <f t="shared" si="4"/>
        <v>-4.0201005025125698E-2</v>
      </c>
      <c r="AL45" s="15">
        <f t="shared" si="5"/>
        <v>3.05373018940856E-2</v>
      </c>
      <c r="AM45" s="15">
        <f t="shared" si="6"/>
        <v>5.9528411287205298E-2</v>
      </c>
      <c r="AN45" s="15">
        <f t="shared" si="7"/>
        <v>3.7881716273676203E-2</v>
      </c>
      <c r="AO45" s="15">
        <f t="shared" si="8"/>
        <v>9.7023579435639801E-2</v>
      </c>
      <c r="AP45" s="15">
        <f t="shared" si="9"/>
        <v>0.17819868573637401</v>
      </c>
      <c r="AQ45" s="15">
        <f t="shared" si="10"/>
        <v>2.2806339389253999E-2</v>
      </c>
      <c r="AR45" s="15">
        <f t="shared" si="11"/>
        <v>3.2270606531881699E-2</v>
      </c>
      <c r="AS45" s="15">
        <f t="shared" si="12"/>
        <v>0.142249710088906</v>
      </c>
      <c r="AT45" s="34"/>
      <c r="AU45" s="36"/>
    </row>
    <row r="46" spans="1:47">
      <c r="A46" t="s">
        <v>86</v>
      </c>
      <c r="B46">
        <v>1.4723343623842399E-2</v>
      </c>
      <c r="C46">
        <v>4.6544763714082102E-2</v>
      </c>
      <c r="D46">
        <v>2.2322488720019001E-2</v>
      </c>
      <c r="E46">
        <v>7.0054618855378795E-2</v>
      </c>
      <c r="F46">
        <v>0.130610306340536</v>
      </c>
      <c r="G46">
        <v>9.9738779387318996E-2</v>
      </c>
      <c r="H46">
        <v>0.16433151270481999</v>
      </c>
      <c r="I46">
        <v>0.17501781049631901</v>
      </c>
      <c r="J46">
        <v>4.8926014319808898E-2</v>
      </c>
      <c r="K46">
        <v>0.117311802422227</v>
      </c>
      <c r="L46">
        <v>0.21990026122061199</v>
      </c>
      <c r="M46">
        <v>3.8708145333649899E-2</v>
      </c>
      <c r="N46">
        <v>4.4391408114558398E-2</v>
      </c>
      <c r="O46">
        <v>7.1954405129422902E-2</v>
      </c>
      <c r="P46">
        <v>8.3828069342198996E-2</v>
      </c>
      <c r="Q46" s="5" t="str">
        <f>A46</f>
        <v>Tzelepis 2016 MV411 Exp2</v>
      </c>
      <c r="R46" s="19">
        <f>B46</f>
        <v>1.4723343623842399E-2</v>
      </c>
      <c r="S46" s="19">
        <f>C46</f>
        <v>4.6544763714082102E-2</v>
      </c>
      <c r="T46" s="19">
        <f>D46</f>
        <v>2.2322488720019001E-2</v>
      </c>
      <c r="U46" s="19">
        <f>E46</f>
        <v>7.0054618855378795E-2</v>
      </c>
      <c r="V46" s="19">
        <f>F46</f>
        <v>0.130610306340536</v>
      </c>
      <c r="W46" s="19">
        <f t="shared" si="13"/>
        <v>0.16433151270481999</v>
      </c>
      <c r="X46" s="19">
        <f t="shared" si="13"/>
        <v>0.17501781049631901</v>
      </c>
      <c r="Y46" s="19">
        <f t="shared" si="14"/>
        <v>0.117311802422227</v>
      </c>
      <c r="Z46" s="19">
        <f t="shared" si="14"/>
        <v>0.21990026122061199</v>
      </c>
      <c r="AA46" s="19">
        <f t="shared" si="14"/>
        <v>3.8708145333649899E-2</v>
      </c>
      <c r="AB46" s="19">
        <f t="shared" si="14"/>
        <v>4.4391408114558398E-2</v>
      </c>
      <c r="AC46" s="19">
        <f t="shared" si="14"/>
        <v>7.1954405129422902E-2</v>
      </c>
      <c r="AD46" s="20"/>
      <c r="AE46" s="34"/>
      <c r="AF46" s="36"/>
      <c r="AJ46" s="9" t="str">
        <f t="shared" si="3"/>
        <v>Tzelepis 2016 MV411 Exp2</v>
      </c>
      <c r="AK46" s="15">
        <f t="shared" si="4"/>
        <v>1.4723343623842399E-2</v>
      </c>
      <c r="AL46" s="15">
        <f t="shared" si="5"/>
        <v>4.6544763714082102E-2</v>
      </c>
      <c r="AM46" s="15">
        <f t="shared" si="6"/>
        <v>2.2322488720019001E-2</v>
      </c>
      <c r="AN46" s="15">
        <f t="shared" si="7"/>
        <v>7.0054618855378795E-2</v>
      </c>
      <c r="AO46" s="15">
        <f t="shared" si="8"/>
        <v>0.130610306340536</v>
      </c>
      <c r="AP46" s="15">
        <f t="shared" si="9"/>
        <v>0.21990026122061199</v>
      </c>
      <c r="AQ46" s="15">
        <f t="shared" si="10"/>
        <v>3.8708145333649899E-2</v>
      </c>
      <c r="AR46" s="15">
        <f t="shared" si="11"/>
        <v>4.4391408114558398E-2</v>
      </c>
      <c r="AS46" s="15">
        <f t="shared" si="12"/>
        <v>7.1954405129422902E-2</v>
      </c>
      <c r="AT46" s="34"/>
      <c r="AU46" s="36"/>
    </row>
    <row r="47" spans="1:47">
      <c r="A47" t="s">
        <v>87</v>
      </c>
      <c r="B47">
        <v>-2.4841291747170799E-2</v>
      </c>
      <c r="C47">
        <v>2.56693348054099E-2</v>
      </c>
      <c r="D47">
        <v>8.2804305823902906E-3</v>
      </c>
      <c r="E47">
        <v>2.0149047750482901E-2</v>
      </c>
      <c r="F47">
        <v>1.35247032845706E-2</v>
      </c>
      <c r="G47">
        <v>3.7261937620756101E-2</v>
      </c>
      <c r="H47">
        <v>0.10267733922163901</v>
      </c>
      <c r="I47">
        <v>0.10267733922163901</v>
      </c>
      <c r="J47">
        <v>0.134791032383061</v>
      </c>
      <c r="K47">
        <v>0.16726469776428299</v>
      </c>
      <c r="L47">
        <v>0.18272150151807801</v>
      </c>
      <c r="M47">
        <v>8.0320176649185601E-2</v>
      </c>
      <c r="N47">
        <v>2.6780784097183801E-2</v>
      </c>
      <c r="O47">
        <v>9.4948937344741802E-2</v>
      </c>
      <c r="P47">
        <v>7.3695832183273496E-2</v>
      </c>
      <c r="Q47" s="5" t="str">
        <f>A47</f>
        <v>Tzelepis 2016 MOLM13 Exp12</v>
      </c>
      <c r="R47" s="19">
        <f>B47</f>
        <v>-2.4841291747170799E-2</v>
      </c>
      <c r="S47" s="19">
        <f>C47</f>
        <v>2.56693348054099E-2</v>
      </c>
      <c r="T47" s="19">
        <f>D47</f>
        <v>8.2804305823902906E-3</v>
      </c>
      <c r="U47" s="19">
        <f>E47</f>
        <v>2.0149047750482901E-2</v>
      </c>
      <c r="V47" s="19">
        <f>F47</f>
        <v>1.35247032845706E-2</v>
      </c>
      <c r="W47" s="19">
        <f t="shared" si="13"/>
        <v>0.10267733922163901</v>
      </c>
      <c r="X47" s="19">
        <f t="shared" si="13"/>
        <v>0.10267733922163901</v>
      </c>
      <c r="Y47" s="19">
        <f t="shared" si="14"/>
        <v>0.16726469776428299</v>
      </c>
      <c r="Z47" s="19">
        <f t="shared" si="14"/>
        <v>0.18272150151807801</v>
      </c>
      <c r="AA47" s="19">
        <f t="shared" si="14"/>
        <v>8.0320176649185601E-2</v>
      </c>
      <c r="AB47" s="19">
        <f t="shared" si="14"/>
        <v>2.6780784097183801E-2</v>
      </c>
      <c r="AC47" s="19">
        <f t="shared" si="14"/>
        <v>9.4948937344741802E-2</v>
      </c>
      <c r="AD47" s="20"/>
      <c r="AE47" s="34"/>
      <c r="AF47" s="36"/>
      <c r="AJ47" s="9" t="str">
        <f t="shared" si="3"/>
        <v>Tzelepis 2016 MOLM13 Exp12</v>
      </c>
      <c r="AK47" s="15">
        <f t="shared" si="4"/>
        <v>-2.4841291747170799E-2</v>
      </c>
      <c r="AL47" s="15">
        <f t="shared" si="5"/>
        <v>2.56693348054099E-2</v>
      </c>
      <c r="AM47" s="15">
        <f t="shared" si="6"/>
        <v>8.2804305823902906E-3</v>
      </c>
      <c r="AN47" s="15">
        <f t="shared" si="7"/>
        <v>2.0149047750482901E-2</v>
      </c>
      <c r="AO47" s="15">
        <f t="shared" si="8"/>
        <v>1.35247032845706E-2</v>
      </c>
      <c r="AP47" s="15">
        <f t="shared" si="9"/>
        <v>0.18272150151807801</v>
      </c>
      <c r="AQ47" s="15">
        <f t="shared" si="10"/>
        <v>8.0320176649185601E-2</v>
      </c>
      <c r="AR47" s="15">
        <f t="shared" si="11"/>
        <v>2.6780784097183801E-2</v>
      </c>
      <c r="AS47" s="15">
        <f t="shared" si="12"/>
        <v>9.4948937344741802E-2</v>
      </c>
      <c r="AT47" s="34"/>
      <c r="AU47" s="36"/>
    </row>
    <row r="48" spans="1:47">
      <c r="A48" t="s">
        <v>88</v>
      </c>
      <c r="B48">
        <v>1.9487750556792801E-2</v>
      </c>
      <c r="C48">
        <v>0.10300668151447601</v>
      </c>
      <c r="D48">
        <v>5.6236080178173699E-2</v>
      </c>
      <c r="E48">
        <v>0.11692650334075699</v>
      </c>
      <c r="F48">
        <v>0.16425389755011099</v>
      </c>
      <c r="G48">
        <v>0.15033407572383001</v>
      </c>
      <c r="H48">
        <v>0.23440979955456501</v>
      </c>
      <c r="I48">
        <v>0.27839643652561202</v>
      </c>
      <c r="J48">
        <v>0.1804932735426</v>
      </c>
      <c r="K48">
        <v>0.29788418708240499</v>
      </c>
      <c r="L48">
        <v>0.38752783964365201</v>
      </c>
      <c r="M48">
        <v>0.108017817371937</v>
      </c>
      <c r="N48">
        <v>0.136160714285714</v>
      </c>
      <c r="O48">
        <v>0.131403118040089</v>
      </c>
      <c r="P48">
        <v>0.19042316258351899</v>
      </c>
      <c r="Q48" s="5" t="str">
        <f>A48</f>
        <v>Tzelepis 2016 HT29</v>
      </c>
      <c r="R48" s="19">
        <f>B48</f>
        <v>1.9487750556792801E-2</v>
      </c>
      <c r="S48" s="19">
        <f>C48</f>
        <v>0.10300668151447601</v>
      </c>
      <c r="T48" s="19">
        <f>D48</f>
        <v>5.6236080178173699E-2</v>
      </c>
      <c r="U48" s="19">
        <f>E48</f>
        <v>0.11692650334075699</v>
      </c>
      <c r="V48" s="19">
        <f>F48</f>
        <v>0.16425389755011099</v>
      </c>
      <c r="W48" s="19">
        <f t="shared" si="13"/>
        <v>0.23440979955456501</v>
      </c>
      <c r="X48" s="19">
        <f t="shared" si="13"/>
        <v>0.27839643652561202</v>
      </c>
      <c r="Y48" s="19">
        <f t="shared" si="14"/>
        <v>0.29788418708240499</v>
      </c>
      <c r="Z48" s="19">
        <f t="shared" si="14"/>
        <v>0.38752783964365201</v>
      </c>
      <c r="AA48" s="19">
        <f t="shared" si="14"/>
        <v>0.108017817371937</v>
      </c>
      <c r="AB48" s="19">
        <f t="shared" si="14"/>
        <v>0.136160714285714</v>
      </c>
      <c r="AC48" s="19">
        <f t="shared" si="14"/>
        <v>0.131403118040089</v>
      </c>
      <c r="AD48" s="20"/>
      <c r="AE48" s="34"/>
      <c r="AF48" s="36"/>
      <c r="AJ48" s="9" t="str">
        <f t="shared" si="3"/>
        <v>Tzelepis 2016 HT29</v>
      </c>
      <c r="AK48" s="15">
        <f t="shared" si="4"/>
        <v>1.9487750556792801E-2</v>
      </c>
      <c r="AL48" s="15">
        <f t="shared" si="5"/>
        <v>0.10300668151447601</v>
      </c>
      <c r="AM48" s="15">
        <f t="shared" si="6"/>
        <v>5.6236080178173699E-2</v>
      </c>
      <c r="AN48" s="15">
        <f t="shared" si="7"/>
        <v>0.11692650334075699</v>
      </c>
      <c r="AO48" s="15">
        <f t="shared" si="8"/>
        <v>0.16425389755011099</v>
      </c>
      <c r="AP48" s="15">
        <f t="shared" si="9"/>
        <v>0.38752783964365201</v>
      </c>
      <c r="AQ48" s="15">
        <f t="shared" si="10"/>
        <v>0.108017817371937</v>
      </c>
      <c r="AR48" s="15">
        <f t="shared" si="11"/>
        <v>0.136160714285714</v>
      </c>
      <c r="AS48" s="15">
        <f t="shared" si="12"/>
        <v>0.131403118040089</v>
      </c>
      <c r="AT48" s="34"/>
      <c r="AU48" s="36"/>
    </row>
    <row r="49" spans="1:47">
      <c r="A49" t="s">
        <v>89</v>
      </c>
      <c r="B49">
        <v>-8.40336134453782E-3</v>
      </c>
      <c r="C49">
        <v>0.152941176470588</v>
      </c>
      <c r="D49">
        <v>0.13983193277310901</v>
      </c>
      <c r="E49">
        <v>0.17949579831932699</v>
      </c>
      <c r="F49">
        <v>0.25647058823529401</v>
      </c>
      <c r="G49">
        <v>0.27327731092436902</v>
      </c>
      <c r="H49">
        <v>0.27159663865546202</v>
      </c>
      <c r="I49">
        <v>0.33546218487394902</v>
      </c>
      <c r="J49">
        <v>0.129336476928258</v>
      </c>
      <c r="K49">
        <v>0.191932773109243</v>
      </c>
      <c r="L49">
        <v>0.378151260504201</v>
      </c>
      <c r="M49">
        <v>0.13882352941176401</v>
      </c>
      <c r="N49">
        <v>0.115981119352663</v>
      </c>
      <c r="O49">
        <v>0.17512605042016799</v>
      </c>
      <c r="P49">
        <v>0.20268907563025201</v>
      </c>
      <c r="Q49" s="5" t="str">
        <f>A49</f>
        <v>Tzelepis 2016 OCIAML2</v>
      </c>
      <c r="R49" s="19">
        <f>B49</f>
        <v>-8.40336134453782E-3</v>
      </c>
      <c r="S49" s="19">
        <f>C49</f>
        <v>0.152941176470588</v>
      </c>
      <c r="T49" s="19">
        <f>D49</f>
        <v>0.13983193277310901</v>
      </c>
      <c r="U49" s="19">
        <f>E49</f>
        <v>0.17949579831932699</v>
      </c>
      <c r="V49" s="19">
        <f>F49</f>
        <v>0.25647058823529401</v>
      </c>
      <c r="W49" s="19">
        <f t="shared" si="13"/>
        <v>0.27159663865546202</v>
      </c>
      <c r="X49" s="19">
        <f t="shared" si="13"/>
        <v>0.33546218487394902</v>
      </c>
      <c r="Y49" s="19">
        <f t="shared" si="14"/>
        <v>0.191932773109243</v>
      </c>
      <c r="Z49" s="19">
        <f t="shared" si="14"/>
        <v>0.378151260504201</v>
      </c>
      <c r="AA49" s="19">
        <f t="shared" si="14"/>
        <v>0.13882352941176401</v>
      </c>
      <c r="AB49" s="19">
        <f t="shared" si="14"/>
        <v>0.115981119352663</v>
      </c>
      <c r="AC49" s="19">
        <f t="shared" si="14"/>
        <v>0.17512605042016799</v>
      </c>
      <c r="AD49" s="20"/>
      <c r="AE49" s="34"/>
      <c r="AF49" s="36"/>
      <c r="AJ49" s="9" t="str">
        <f t="shared" si="3"/>
        <v>Tzelepis 2016 OCIAML2</v>
      </c>
      <c r="AK49" s="15">
        <f t="shared" si="4"/>
        <v>-8.40336134453782E-3</v>
      </c>
      <c r="AL49" s="15">
        <f t="shared" si="5"/>
        <v>0.152941176470588</v>
      </c>
      <c r="AM49" s="15">
        <f t="shared" si="6"/>
        <v>0.13983193277310901</v>
      </c>
      <c r="AN49" s="15">
        <f t="shared" si="7"/>
        <v>0.17949579831932699</v>
      </c>
      <c r="AO49" s="15">
        <f t="shared" si="8"/>
        <v>0.25647058823529401</v>
      </c>
      <c r="AP49" s="15">
        <f t="shared" si="9"/>
        <v>0.378151260504201</v>
      </c>
      <c r="AQ49" s="15">
        <f t="shared" si="10"/>
        <v>0.13882352941176401</v>
      </c>
      <c r="AR49" s="15">
        <f t="shared" si="11"/>
        <v>0.115981119352663</v>
      </c>
      <c r="AS49" s="15">
        <f t="shared" si="12"/>
        <v>0.17512605042016799</v>
      </c>
      <c r="AT49" s="34"/>
      <c r="AU49" s="36"/>
    </row>
    <row r="50" spans="1:47">
      <c r="A50" t="s">
        <v>90</v>
      </c>
      <c r="B50">
        <v>-6.8148148148148194E-2</v>
      </c>
      <c r="C50">
        <v>0.14488888888888801</v>
      </c>
      <c r="D50">
        <v>0.107555555555555</v>
      </c>
      <c r="E50">
        <v>9.6296296296296394E-2</v>
      </c>
      <c r="F50">
        <v>0.17185185185185101</v>
      </c>
      <c r="G50">
        <v>0.17007407407407399</v>
      </c>
      <c r="H50">
        <v>0.229333333333333</v>
      </c>
      <c r="I50">
        <v>0.24918518518518501</v>
      </c>
      <c r="J50">
        <v>0.13196915776986901</v>
      </c>
      <c r="K50">
        <v>0.175111111111111</v>
      </c>
      <c r="L50">
        <v>0.33985185185185102</v>
      </c>
      <c r="M50">
        <v>0.13155555555555501</v>
      </c>
      <c r="N50">
        <v>3.5661218424963802E-3</v>
      </c>
      <c r="O50">
        <v>0.15614814814814801</v>
      </c>
      <c r="P50">
        <v>0.16651851851851801</v>
      </c>
      <c r="Q50" s="5" t="str">
        <f>A50</f>
        <v>Tzelepis 2016 OCIAML3</v>
      </c>
      <c r="R50" s="19">
        <f>B50</f>
        <v>-6.8148148148148194E-2</v>
      </c>
      <c r="S50" s="19">
        <f>C50</f>
        <v>0.14488888888888801</v>
      </c>
      <c r="T50" s="19">
        <f>D50</f>
        <v>0.107555555555555</v>
      </c>
      <c r="U50" s="19">
        <f>E50</f>
        <v>9.6296296296296394E-2</v>
      </c>
      <c r="V50" s="19">
        <f>F50</f>
        <v>0.17185185185185101</v>
      </c>
      <c r="W50" s="19">
        <f t="shared" si="13"/>
        <v>0.229333333333333</v>
      </c>
      <c r="X50" s="19">
        <f t="shared" si="13"/>
        <v>0.24918518518518501</v>
      </c>
      <c r="Y50" s="19">
        <f t="shared" si="14"/>
        <v>0.175111111111111</v>
      </c>
      <c r="Z50" s="19">
        <f t="shared" si="14"/>
        <v>0.33985185185185102</v>
      </c>
      <c r="AA50" s="19">
        <f t="shared" si="14"/>
        <v>0.13155555555555501</v>
      </c>
      <c r="AB50" s="19">
        <f t="shared" si="14"/>
        <v>3.5661218424963802E-3</v>
      </c>
      <c r="AC50" s="19">
        <f t="shared" si="14"/>
        <v>0.15614814814814801</v>
      </c>
      <c r="AD50" s="20"/>
      <c r="AE50" s="34"/>
      <c r="AF50" s="36"/>
      <c r="AJ50" s="9" t="str">
        <f t="shared" si="3"/>
        <v>Tzelepis 2016 OCIAML3</v>
      </c>
      <c r="AK50" s="15">
        <f t="shared" si="4"/>
        <v>-6.8148148148148194E-2</v>
      </c>
      <c r="AL50" s="15">
        <f t="shared" si="5"/>
        <v>0.14488888888888801</v>
      </c>
      <c r="AM50" s="15">
        <f t="shared" si="6"/>
        <v>0.107555555555555</v>
      </c>
      <c r="AN50" s="15">
        <f t="shared" si="7"/>
        <v>9.6296296296296394E-2</v>
      </c>
      <c r="AO50" s="15">
        <f t="shared" si="8"/>
        <v>0.17185185185185101</v>
      </c>
      <c r="AP50" s="15">
        <f t="shared" si="9"/>
        <v>0.33985185185185102</v>
      </c>
      <c r="AQ50" s="15">
        <f t="shared" si="10"/>
        <v>0.13155555555555501</v>
      </c>
      <c r="AR50" s="15">
        <f t="shared" si="11"/>
        <v>3.5661218424963802E-3</v>
      </c>
      <c r="AS50" s="15">
        <f t="shared" si="12"/>
        <v>0.15614814814814801</v>
      </c>
      <c r="AT50" s="34"/>
      <c r="AU50" s="36"/>
    </row>
    <row r="51" spans="1:47">
      <c r="A51" t="s">
        <v>91</v>
      </c>
      <c r="B51">
        <v>2.5004085634907702E-2</v>
      </c>
      <c r="C51">
        <v>0.17126981532930199</v>
      </c>
      <c r="D51">
        <v>4.7720215721523102E-2</v>
      </c>
      <c r="E51">
        <v>0.185160974015362</v>
      </c>
      <c r="F51">
        <v>0.29481941493708103</v>
      </c>
      <c r="G51">
        <v>0.27994770387318102</v>
      </c>
      <c r="H51">
        <v>0.296126818107533</v>
      </c>
      <c r="I51">
        <v>0.34629841477365497</v>
      </c>
      <c r="J51">
        <v>1.32396207911081E-2</v>
      </c>
      <c r="K51">
        <v>0.15002451380944501</v>
      </c>
      <c r="L51">
        <v>0.37391730674946799</v>
      </c>
      <c r="M51">
        <v>1.1930053930380701E-2</v>
      </c>
      <c r="N51">
        <v>0.15150016485327999</v>
      </c>
      <c r="O51">
        <v>0.109004739336492</v>
      </c>
      <c r="P51">
        <v>0.13319169798986699</v>
      </c>
      <c r="Q51" s="5" t="str">
        <f>A51</f>
        <v>Munoz 2016 DLD1</v>
      </c>
      <c r="R51" s="19">
        <f>B51</f>
        <v>2.5004085634907702E-2</v>
      </c>
      <c r="S51" s="19">
        <f>C51</f>
        <v>0.17126981532930199</v>
      </c>
      <c r="T51" s="19">
        <f>D51</f>
        <v>4.7720215721523102E-2</v>
      </c>
      <c r="U51" s="19">
        <f>E51</f>
        <v>0.185160974015362</v>
      </c>
      <c r="V51" s="19">
        <f>F51</f>
        <v>0.29481941493708103</v>
      </c>
      <c r="W51" s="19">
        <f t="shared" si="13"/>
        <v>0.296126818107533</v>
      </c>
      <c r="X51" s="19">
        <f t="shared" si="13"/>
        <v>0.34629841477365497</v>
      </c>
      <c r="Y51" s="19">
        <f t="shared" si="14"/>
        <v>0.15002451380944501</v>
      </c>
      <c r="Z51" s="19">
        <f t="shared" si="14"/>
        <v>0.37391730674946799</v>
      </c>
      <c r="AA51" s="19">
        <f t="shared" si="14"/>
        <v>1.1930053930380701E-2</v>
      </c>
      <c r="AB51" s="19">
        <f t="shared" si="14"/>
        <v>0.15150016485327999</v>
      </c>
      <c r="AC51" s="19">
        <f t="shared" si="14"/>
        <v>0.109004739336492</v>
      </c>
      <c r="AD51" s="20"/>
      <c r="AE51" s="34"/>
      <c r="AF51" s="36"/>
      <c r="AJ51" s="9" t="str">
        <f t="shared" si="3"/>
        <v>Munoz 2016 DLD1</v>
      </c>
      <c r="AK51" s="15">
        <f t="shared" si="4"/>
        <v>2.5004085634907702E-2</v>
      </c>
      <c r="AL51" s="15">
        <f t="shared" si="5"/>
        <v>0.17126981532930199</v>
      </c>
      <c r="AM51" s="15">
        <f t="shared" si="6"/>
        <v>4.7720215721523102E-2</v>
      </c>
      <c r="AN51" s="15">
        <f t="shared" si="7"/>
        <v>0.185160974015362</v>
      </c>
      <c r="AO51" s="15">
        <f t="shared" si="8"/>
        <v>0.29481941493708103</v>
      </c>
      <c r="AP51" s="15">
        <f t="shared" si="9"/>
        <v>0.37391730674946799</v>
      </c>
      <c r="AQ51" s="15">
        <f t="shared" si="10"/>
        <v>1.1930053930380701E-2</v>
      </c>
      <c r="AR51" s="15">
        <f t="shared" si="11"/>
        <v>0.15150016485327999</v>
      </c>
      <c r="AS51" s="15">
        <f t="shared" si="12"/>
        <v>0.109004739336492</v>
      </c>
      <c r="AT51" s="34"/>
      <c r="AU51" s="36"/>
    </row>
    <row r="52" spans="1:47">
      <c r="A52" t="s">
        <v>92</v>
      </c>
      <c r="B52">
        <v>6.4149154684784299E-2</v>
      </c>
      <c r="C52">
        <v>0.14251856533417601</v>
      </c>
      <c r="D52">
        <v>4.3134776425975602E-2</v>
      </c>
      <c r="E52">
        <v>0.13461842313161601</v>
      </c>
      <c r="F52">
        <v>0.26734081213461802</v>
      </c>
      <c r="G52">
        <v>0.23842629167325</v>
      </c>
      <c r="H52">
        <v>0.26607678938220802</v>
      </c>
      <c r="I52">
        <v>0.32216779902038201</v>
      </c>
      <c r="J52">
        <v>7.6315373676726195E-2</v>
      </c>
      <c r="K52">
        <v>0.14125454258176601</v>
      </c>
      <c r="L52">
        <v>0.36593458682256202</v>
      </c>
      <c r="M52">
        <v>5.3878969821456797E-2</v>
      </c>
      <c r="N52">
        <v>0.110810380512657</v>
      </c>
      <c r="O52">
        <v>0.134144414599462</v>
      </c>
      <c r="P52">
        <v>0.14299257386632899</v>
      </c>
      <c r="Q52" s="5" t="str">
        <f>A52</f>
        <v>Munoz 2016 HT1080</v>
      </c>
      <c r="R52" s="19">
        <f>B52</f>
        <v>6.4149154684784299E-2</v>
      </c>
      <c r="S52" s="19">
        <f>C52</f>
        <v>0.14251856533417601</v>
      </c>
      <c r="T52" s="19">
        <f>D52</f>
        <v>4.3134776425975602E-2</v>
      </c>
      <c r="U52" s="19">
        <f>E52</f>
        <v>0.13461842313161601</v>
      </c>
      <c r="V52" s="19">
        <f>F52</f>
        <v>0.26734081213461802</v>
      </c>
      <c r="W52" s="19">
        <f t="shared" si="13"/>
        <v>0.26607678938220802</v>
      </c>
      <c r="X52" s="19">
        <f t="shared" si="13"/>
        <v>0.32216779902038201</v>
      </c>
      <c r="Y52" s="19">
        <f t="shared" si="14"/>
        <v>0.14125454258176601</v>
      </c>
      <c r="Z52" s="19">
        <f t="shared" si="14"/>
        <v>0.36593458682256202</v>
      </c>
      <c r="AA52" s="19">
        <f t="shared" si="14"/>
        <v>5.3878969821456797E-2</v>
      </c>
      <c r="AB52" s="19">
        <f t="shared" si="14"/>
        <v>0.110810380512657</v>
      </c>
      <c r="AC52" s="19">
        <f t="shared" si="14"/>
        <v>0.134144414599462</v>
      </c>
      <c r="AD52" s="20"/>
      <c r="AE52" s="34"/>
      <c r="AF52" s="36"/>
      <c r="AJ52" s="9" t="str">
        <f t="shared" si="3"/>
        <v>Munoz 2016 HT1080</v>
      </c>
      <c r="AK52" s="15">
        <f t="shared" si="4"/>
        <v>6.4149154684784299E-2</v>
      </c>
      <c r="AL52" s="15">
        <f t="shared" si="5"/>
        <v>0.14251856533417601</v>
      </c>
      <c r="AM52" s="15">
        <f t="shared" si="6"/>
        <v>4.3134776425975602E-2</v>
      </c>
      <c r="AN52" s="15">
        <f t="shared" si="7"/>
        <v>0.13461842313161601</v>
      </c>
      <c r="AO52" s="15">
        <f t="shared" si="8"/>
        <v>0.26734081213461802</v>
      </c>
      <c r="AP52" s="15">
        <f t="shared" si="9"/>
        <v>0.36593458682256202</v>
      </c>
      <c r="AQ52" s="15">
        <f t="shared" si="10"/>
        <v>5.3878969821456797E-2</v>
      </c>
      <c r="AR52" s="15">
        <f t="shared" si="11"/>
        <v>0.110810380512657</v>
      </c>
      <c r="AS52" s="15">
        <f t="shared" si="12"/>
        <v>0.134144414599462</v>
      </c>
      <c r="AT52" s="34"/>
      <c r="AU52" s="36"/>
    </row>
    <row r="53" spans="1:47">
      <c r="A53" t="s">
        <v>93</v>
      </c>
      <c r="B53">
        <v>2.63848597872634E-2</v>
      </c>
      <c r="C53">
        <v>0.198231799972371</v>
      </c>
      <c r="D53">
        <v>7.3076391766818599E-2</v>
      </c>
      <c r="E53">
        <v>0.111065064235391</v>
      </c>
      <c r="F53">
        <v>0.30943500483492198</v>
      </c>
      <c r="G53">
        <v>0.26315789473684198</v>
      </c>
      <c r="H53">
        <v>0.28401712943776702</v>
      </c>
      <c r="I53">
        <v>0.33043238016300502</v>
      </c>
      <c r="J53">
        <v>1.8651561204752701E-2</v>
      </c>
      <c r="K53">
        <v>0.162177096284017</v>
      </c>
      <c r="L53">
        <v>0.359580052493438</v>
      </c>
      <c r="M53">
        <v>9.8356126536814401E-2</v>
      </c>
      <c r="N53">
        <v>8.7670470359031402E-2</v>
      </c>
      <c r="O53">
        <v>0.13206243956347499</v>
      </c>
      <c r="P53">
        <v>0.19063406547865699</v>
      </c>
      <c r="Q53" s="5" t="str">
        <f>A53</f>
        <v>Munoz 2016 MKN45</v>
      </c>
      <c r="R53" s="19">
        <f>B53</f>
        <v>2.63848597872634E-2</v>
      </c>
      <c r="S53" s="19">
        <f>C53</f>
        <v>0.198231799972371</v>
      </c>
      <c r="T53" s="19">
        <f>D53</f>
        <v>7.3076391766818599E-2</v>
      </c>
      <c r="U53" s="19">
        <f>E53</f>
        <v>0.111065064235391</v>
      </c>
      <c r="V53" s="19">
        <f>F53</f>
        <v>0.30943500483492198</v>
      </c>
      <c r="W53" s="19">
        <f t="shared" si="13"/>
        <v>0.28401712943776702</v>
      </c>
      <c r="X53" s="19">
        <f t="shared" si="13"/>
        <v>0.33043238016300502</v>
      </c>
      <c r="Y53" s="19">
        <f t="shared" si="14"/>
        <v>0.162177096284017</v>
      </c>
      <c r="Z53" s="19">
        <f t="shared" si="14"/>
        <v>0.359580052493438</v>
      </c>
      <c r="AA53" s="19">
        <f t="shared" si="14"/>
        <v>9.8356126536814401E-2</v>
      </c>
      <c r="AB53" s="19">
        <f t="shared" si="14"/>
        <v>8.7670470359031402E-2</v>
      </c>
      <c r="AC53" s="19">
        <f t="shared" si="14"/>
        <v>0.13206243956347499</v>
      </c>
      <c r="AD53" s="20"/>
      <c r="AE53" s="34"/>
      <c r="AF53" s="36"/>
      <c r="AJ53" s="9" t="str">
        <f t="shared" si="3"/>
        <v>Munoz 2016 MKN45</v>
      </c>
      <c r="AK53" s="15">
        <f t="shared" si="4"/>
        <v>2.63848597872634E-2</v>
      </c>
      <c r="AL53" s="15">
        <f t="shared" si="5"/>
        <v>0.198231799972371</v>
      </c>
      <c r="AM53" s="15">
        <f t="shared" si="6"/>
        <v>7.3076391766818599E-2</v>
      </c>
      <c r="AN53" s="15">
        <f t="shared" si="7"/>
        <v>0.111065064235391</v>
      </c>
      <c r="AO53" s="15">
        <f t="shared" si="8"/>
        <v>0.30943500483492198</v>
      </c>
      <c r="AP53" s="15">
        <f t="shared" si="9"/>
        <v>0.359580052493438</v>
      </c>
      <c r="AQ53" s="15">
        <f t="shared" si="10"/>
        <v>9.8356126536814401E-2</v>
      </c>
      <c r="AR53" s="15">
        <f t="shared" si="11"/>
        <v>8.7670470359031402E-2</v>
      </c>
      <c r="AS53" s="15">
        <f t="shared" si="12"/>
        <v>0.13206243956347499</v>
      </c>
      <c r="AT53" s="34"/>
      <c r="AU53" s="36"/>
    </row>
    <row r="54" spans="1:47">
      <c r="A54" t="s">
        <v>71</v>
      </c>
      <c r="B54">
        <v>4.5169385194479203E-2</v>
      </c>
      <c r="C54">
        <v>0.15110234809105499</v>
      </c>
      <c r="D54">
        <v>-1.2547051442910501E-3</v>
      </c>
      <c r="E54">
        <v>8.6753898548126804E-2</v>
      </c>
      <c r="F54">
        <v>0.26886538806237598</v>
      </c>
      <c r="G54">
        <v>0.22459222082810501</v>
      </c>
      <c r="H54">
        <v>0.261516400788671</v>
      </c>
      <c r="I54">
        <v>0.27764832407241402</v>
      </c>
      <c r="J54">
        <v>1.1650833482703E-2</v>
      </c>
      <c r="K54">
        <v>0.162215450797633</v>
      </c>
      <c r="L54">
        <v>0.30722351675927501</v>
      </c>
      <c r="M54">
        <v>4.0867538985481199E-2</v>
      </c>
      <c r="N54">
        <v>9.7692862292717994E-2</v>
      </c>
      <c r="O54">
        <v>0.107725398816992</v>
      </c>
      <c r="P54">
        <v>0.108800860369241</v>
      </c>
      <c r="Q54" s="5" t="str">
        <f>A54</f>
        <v>Munoz 2016 RKO</v>
      </c>
      <c r="R54" s="19">
        <f>B54</f>
        <v>4.5169385194479203E-2</v>
      </c>
      <c r="S54" s="19">
        <f>C54</f>
        <v>0.15110234809105499</v>
      </c>
      <c r="T54" s="19">
        <f>D54</f>
        <v>-1.2547051442910501E-3</v>
      </c>
      <c r="U54" s="19">
        <f>E54</f>
        <v>8.6753898548126804E-2</v>
      </c>
      <c r="V54" s="19">
        <f>F54</f>
        <v>0.26886538806237598</v>
      </c>
      <c r="W54" s="19">
        <f t="shared" si="13"/>
        <v>0.261516400788671</v>
      </c>
      <c r="X54" s="19">
        <f t="shared" si="13"/>
        <v>0.27764832407241402</v>
      </c>
      <c r="Y54" s="19">
        <f t="shared" si="14"/>
        <v>0.162215450797633</v>
      </c>
      <c r="Z54" s="19">
        <f t="shared" si="14"/>
        <v>0.30722351675927501</v>
      </c>
      <c r="AA54" s="19">
        <f t="shared" si="14"/>
        <v>4.0867538985481199E-2</v>
      </c>
      <c r="AB54" s="19">
        <f t="shared" si="14"/>
        <v>9.7692862292717994E-2</v>
      </c>
      <c r="AC54" s="19">
        <f t="shared" si="14"/>
        <v>0.107725398816992</v>
      </c>
      <c r="AD54" s="20"/>
      <c r="AE54" s="34"/>
      <c r="AF54" s="36"/>
      <c r="AJ54" s="9" t="str">
        <f t="shared" si="3"/>
        <v>Munoz 2016 RKO</v>
      </c>
      <c r="AK54" s="15">
        <f t="shared" si="4"/>
        <v>4.5169385194479203E-2</v>
      </c>
      <c r="AL54" s="15">
        <f t="shared" si="5"/>
        <v>0.15110234809105499</v>
      </c>
      <c r="AM54" s="15">
        <f t="shared" si="6"/>
        <v>-1.2547051442910501E-3</v>
      </c>
      <c r="AN54" s="15">
        <f t="shared" si="7"/>
        <v>8.6753898548126804E-2</v>
      </c>
      <c r="AO54" s="15">
        <f t="shared" si="8"/>
        <v>0.26886538806237598</v>
      </c>
      <c r="AP54" s="15">
        <f t="shared" si="9"/>
        <v>0.30722351675927501</v>
      </c>
      <c r="AQ54" s="15">
        <f t="shared" si="10"/>
        <v>4.0867538985481199E-2</v>
      </c>
      <c r="AR54" s="15">
        <f t="shared" si="11"/>
        <v>9.7692862292717994E-2</v>
      </c>
      <c r="AS54" s="15">
        <f t="shared" si="12"/>
        <v>0.107725398816992</v>
      </c>
      <c r="AT54" s="34"/>
      <c r="AU54" s="36"/>
    </row>
    <row r="55" spans="1:47">
      <c r="A55" t="s">
        <v>94</v>
      </c>
      <c r="B55">
        <v>8.4037876225904501E-2</v>
      </c>
      <c r="C55">
        <v>0.141866756848156</v>
      </c>
      <c r="D55">
        <v>-5.0727088265137298E-4</v>
      </c>
      <c r="E55">
        <v>9.4352384173148396E-2</v>
      </c>
      <c r="F55">
        <v>0.26293540750760902</v>
      </c>
      <c r="G55">
        <v>0.20341562394318499</v>
      </c>
      <c r="H55">
        <v>0.32532972607372301</v>
      </c>
      <c r="I55">
        <v>0.31129523165370299</v>
      </c>
      <c r="J55">
        <v>2.4518092661481201E-2</v>
      </c>
      <c r="K55">
        <v>0.18870476834629599</v>
      </c>
      <c r="L55">
        <v>0.36760229962800101</v>
      </c>
      <c r="M55">
        <v>2.8745350016909001E-2</v>
      </c>
      <c r="N55">
        <v>0.12705962289791001</v>
      </c>
      <c r="O55">
        <v>0.12935407507609001</v>
      </c>
      <c r="P55">
        <v>0.103652350355089</v>
      </c>
      <c r="Q55" s="5" t="str">
        <f>A55</f>
        <v>Munoz 2016 SF268</v>
      </c>
      <c r="R55" s="19">
        <f>B55</f>
        <v>8.4037876225904501E-2</v>
      </c>
      <c r="S55" s="19">
        <f>C55</f>
        <v>0.141866756848156</v>
      </c>
      <c r="T55" s="19">
        <f>D55</f>
        <v>-5.0727088265137298E-4</v>
      </c>
      <c r="U55" s="19">
        <f>E55</f>
        <v>9.4352384173148396E-2</v>
      </c>
      <c r="V55" s="19">
        <f>F55</f>
        <v>0.26293540750760902</v>
      </c>
      <c r="W55" s="19">
        <f t="shared" si="13"/>
        <v>0.32532972607372301</v>
      </c>
      <c r="X55" s="19">
        <f t="shared" si="13"/>
        <v>0.31129523165370299</v>
      </c>
      <c r="Y55" s="19">
        <f t="shared" si="14"/>
        <v>0.18870476834629599</v>
      </c>
      <c r="Z55" s="19">
        <f t="shared" si="14"/>
        <v>0.36760229962800101</v>
      </c>
      <c r="AA55" s="19">
        <f t="shared" si="14"/>
        <v>2.8745350016909001E-2</v>
      </c>
      <c r="AB55" s="19">
        <f t="shared" si="14"/>
        <v>0.12705962289791001</v>
      </c>
      <c r="AC55" s="19">
        <f t="shared" si="14"/>
        <v>0.12935407507609001</v>
      </c>
      <c r="AD55" s="20"/>
      <c r="AE55" s="34"/>
      <c r="AF55" s="36"/>
      <c r="AJ55" s="9" t="str">
        <f t="shared" si="3"/>
        <v>Munoz 2016 SF268</v>
      </c>
      <c r="AK55" s="15">
        <f t="shared" si="4"/>
        <v>8.4037876225904501E-2</v>
      </c>
      <c r="AL55" s="15">
        <f t="shared" si="5"/>
        <v>0.141866756848156</v>
      </c>
      <c r="AM55" s="15">
        <f t="shared" si="6"/>
        <v>-5.0727088265137298E-4</v>
      </c>
      <c r="AN55" s="15">
        <f t="shared" si="7"/>
        <v>9.4352384173148396E-2</v>
      </c>
      <c r="AO55" s="15">
        <f t="shared" si="8"/>
        <v>0.26293540750760902</v>
      </c>
      <c r="AP55" s="15">
        <f t="shared" si="9"/>
        <v>0.36760229962800101</v>
      </c>
      <c r="AQ55" s="15">
        <f t="shared" si="10"/>
        <v>2.8745350016909001E-2</v>
      </c>
      <c r="AR55" s="15">
        <f t="shared" si="11"/>
        <v>0.12705962289791001</v>
      </c>
      <c r="AS55" s="15">
        <f t="shared" si="12"/>
        <v>0.12935407507609001</v>
      </c>
      <c r="AT55" s="34"/>
      <c r="AU55" s="36"/>
    </row>
    <row r="56" spans="1:47">
      <c r="A56" t="s">
        <v>41</v>
      </c>
      <c r="B56">
        <v>1.0228640192539299E-2</v>
      </c>
      <c r="C56">
        <v>8.3032490974729395E-2</v>
      </c>
      <c r="D56">
        <v>0.209987966305655</v>
      </c>
      <c r="E56">
        <v>0.25270758122743597</v>
      </c>
      <c r="F56">
        <v>0.23465703971119101</v>
      </c>
      <c r="G56">
        <v>0.212394705174488</v>
      </c>
      <c r="H56">
        <v>0.29422382671480102</v>
      </c>
      <c r="I56">
        <v>0.33152827918170802</v>
      </c>
      <c r="J56">
        <v>8.8111044055521698E-2</v>
      </c>
      <c r="K56">
        <v>0.26413959085439098</v>
      </c>
      <c r="L56">
        <v>0.43742478941034901</v>
      </c>
      <c r="M56">
        <v>2.46690734055354E-2</v>
      </c>
      <c r="N56">
        <v>0.21559074299634601</v>
      </c>
      <c r="O56">
        <v>0.13898916967509001</v>
      </c>
      <c r="P56">
        <v>0.116726835138387</v>
      </c>
      <c r="Q56" s="5" t="str">
        <f>A56</f>
        <v>Brunello A375</v>
      </c>
      <c r="R56" s="19">
        <f>B56</f>
        <v>1.0228640192539299E-2</v>
      </c>
      <c r="S56" s="19">
        <f>C56</f>
        <v>8.3032490974729395E-2</v>
      </c>
      <c r="T56" s="19">
        <f>D56</f>
        <v>0.209987966305655</v>
      </c>
      <c r="U56" s="19">
        <f>E56</f>
        <v>0.25270758122743597</v>
      </c>
      <c r="V56" s="19">
        <f>F56</f>
        <v>0.23465703971119101</v>
      </c>
      <c r="W56" s="19">
        <f t="shared" si="13"/>
        <v>0.29422382671480102</v>
      </c>
      <c r="X56" s="19">
        <f t="shared" si="13"/>
        <v>0.33152827918170802</v>
      </c>
      <c r="Y56" s="19">
        <f t="shared" si="14"/>
        <v>0.26413959085439098</v>
      </c>
      <c r="Z56" s="19">
        <f t="shared" si="14"/>
        <v>0.43742478941034901</v>
      </c>
      <c r="AA56" s="19">
        <f t="shared" si="14"/>
        <v>2.46690734055354E-2</v>
      </c>
      <c r="AB56" s="19">
        <f t="shared" si="14"/>
        <v>0.21559074299634601</v>
      </c>
      <c r="AC56" s="19">
        <f t="shared" si="14"/>
        <v>0.13898916967509001</v>
      </c>
      <c r="AD56" s="20"/>
      <c r="AE56" s="34"/>
      <c r="AF56" s="36"/>
      <c r="AJ56" s="9" t="str">
        <f t="shared" si="3"/>
        <v>Brunello A375</v>
      </c>
      <c r="AK56" s="15">
        <f t="shared" si="4"/>
        <v>1.0228640192539299E-2</v>
      </c>
      <c r="AL56" s="15">
        <f t="shared" si="5"/>
        <v>8.3032490974729395E-2</v>
      </c>
      <c r="AM56" s="15">
        <f t="shared" si="6"/>
        <v>0.209987966305655</v>
      </c>
      <c r="AN56" s="15">
        <f t="shared" si="7"/>
        <v>0.25270758122743597</v>
      </c>
      <c r="AO56" s="15">
        <f t="shared" si="8"/>
        <v>0.23465703971119101</v>
      </c>
      <c r="AP56" s="15">
        <f t="shared" si="9"/>
        <v>0.43742478941034901</v>
      </c>
      <c r="AQ56" s="15">
        <f t="shared" si="10"/>
        <v>2.46690734055354E-2</v>
      </c>
      <c r="AR56" s="15">
        <f t="shared" si="11"/>
        <v>0.21559074299634601</v>
      </c>
      <c r="AS56" s="15">
        <f t="shared" si="12"/>
        <v>0.13898916967509001</v>
      </c>
      <c r="AT56" s="34"/>
      <c r="AU56" s="36"/>
    </row>
    <row r="57" spans="1:47">
      <c r="A57" t="s">
        <v>95</v>
      </c>
      <c r="B57">
        <v>-4.9631449631449602E-2</v>
      </c>
      <c r="C57">
        <v>9.5331695331695401E-2</v>
      </c>
      <c r="D57">
        <v>0.114004914004914</v>
      </c>
      <c r="E57">
        <v>0.172481572481572</v>
      </c>
      <c r="F57">
        <v>0.12186732186732099</v>
      </c>
      <c r="G57">
        <v>0.145454545454545</v>
      </c>
      <c r="H57">
        <v>0.31744471744471697</v>
      </c>
      <c r="I57">
        <v>0.26928746928746899</v>
      </c>
      <c r="J57">
        <v>0.151439920556107</v>
      </c>
      <c r="K57">
        <v>0.200982800982801</v>
      </c>
      <c r="L57">
        <v>0.394103194103193</v>
      </c>
      <c r="M57">
        <v>8.64864864864862E-2</v>
      </c>
      <c r="N57">
        <v>0.14412198721101799</v>
      </c>
      <c r="O57">
        <v>8.9926289926290107E-2</v>
      </c>
      <c r="P57">
        <v>9.7788697788697601E-2</v>
      </c>
      <c r="Q57" s="5" t="str">
        <f>A57</f>
        <v>sgVBC_Hm KBM7</v>
      </c>
      <c r="R57" s="19">
        <f>B57</f>
        <v>-4.9631449631449602E-2</v>
      </c>
      <c r="S57" s="19">
        <f>C57</f>
        <v>9.5331695331695401E-2</v>
      </c>
      <c r="T57" s="19">
        <f>D57</f>
        <v>0.114004914004914</v>
      </c>
      <c r="U57" s="19">
        <f>E57</f>
        <v>0.172481572481572</v>
      </c>
      <c r="V57" s="19">
        <f>F57</f>
        <v>0.12186732186732099</v>
      </c>
      <c r="W57" s="19">
        <f t="shared" si="13"/>
        <v>0.31744471744471697</v>
      </c>
      <c r="X57" s="19">
        <f t="shared" si="13"/>
        <v>0.26928746928746899</v>
      </c>
      <c r="Y57" s="19">
        <f t="shared" si="14"/>
        <v>0.200982800982801</v>
      </c>
      <c r="Z57" s="19">
        <f t="shared" si="14"/>
        <v>0.394103194103193</v>
      </c>
      <c r="AA57" s="19">
        <f t="shared" si="14"/>
        <v>8.64864864864862E-2</v>
      </c>
      <c r="AB57" s="19">
        <f t="shared" si="14"/>
        <v>0.14412198721101799</v>
      </c>
      <c r="AC57" s="19">
        <f t="shared" si="14"/>
        <v>8.9926289926290107E-2</v>
      </c>
      <c r="AD57" s="20"/>
      <c r="AE57" s="34"/>
      <c r="AF57" s="36"/>
      <c r="AJ57" s="9" t="str">
        <f t="shared" si="3"/>
        <v>sgVBC_Hm KBM7</v>
      </c>
      <c r="AK57" s="15">
        <f t="shared" si="4"/>
        <v>-4.9631449631449602E-2</v>
      </c>
      <c r="AL57" s="15">
        <f t="shared" si="5"/>
        <v>9.5331695331695401E-2</v>
      </c>
      <c r="AM57" s="15">
        <f t="shared" si="6"/>
        <v>0.114004914004914</v>
      </c>
      <c r="AN57" s="15">
        <f t="shared" si="7"/>
        <v>0.172481572481572</v>
      </c>
      <c r="AO57" s="15">
        <f t="shared" si="8"/>
        <v>0.12186732186732099</v>
      </c>
      <c r="AP57" s="15">
        <f t="shared" si="9"/>
        <v>0.394103194103193</v>
      </c>
      <c r="AQ57" s="15">
        <f t="shared" si="10"/>
        <v>8.64864864864862E-2</v>
      </c>
      <c r="AR57" s="15">
        <f t="shared" si="11"/>
        <v>0.14412198721101799</v>
      </c>
      <c r="AS57" s="15">
        <f t="shared" si="12"/>
        <v>8.9926289926290107E-2</v>
      </c>
      <c r="AT57" s="34"/>
      <c r="AU57" s="36"/>
    </row>
    <row r="58" spans="1:47">
      <c r="A58" t="s">
        <v>96</v>
      </c>
      <c r="B58">
        <v>-5.2810902896081598E-2</v>
      </c>
      <c r="C58">
        <v>5.5650198750709999E-2</v>
      </c>
      <c r="D58">
        <v>7.0414537194775501E-2</v>
      </c>
      <c r="E58">
        <v>0.16297558205564999</v>
      </c>
      <c r="F58">
        <v>9.5968199886428004E-2</v>
      </c>
      <c r="G58">
        <v>8.2339579784213204E-2</v>
      </c>
      <c r="H58">
        <v>0.216354344122657</v>
      </c>
      <c r="I58">
        <v>0.19080068143100501</v>
      </c>
      <c r="J58">
        <v>0.14089347079037801</v>
      </c>
      <c r="K58">
        <v>0.30153321976149899</v>
      </c>
      <c r="L58">
        <v>0.35831913685406003</v>
      </c>
      <c r="M58">
        <v>6.8710959681998807E-2</v>
      </c>
      <c r="N58">
        <v>0.22474460839954499</v>
      </c>
      <c r="O58">
        <v>8.9721749006246604E-2</v>
      </c>
      <c r="P58">
        <v>8.2339579784213204E-2</v>
      </c>
      <c r="Q58" s="5" t="str">
        <f>A58</f>
        <v>sgVBC_Hm RKO</v>
      </c>
      <c r="R58" s="19">
        <f>B58</f>
        <v>-5.2810902896081598E-2</v>
      </c>
      <c r="S58" s="19">
        <f>C58</f>
        <v>5.5650198750709999E-2</v>
      </c>
      <c r="T58" s="19">
        <f>D58</f>
        <v>7.0414537194775501E-2</v>
      </c>
      <c r="U58" s="19">
        <f>E58</f>
        <v>0.16297558205564999</v>
      </c>
      <c r="V58" s="19">
        <f>F58</f>
        <v>9.5968199886428004E-2</v>
      </c>
      <c r="W58" s="19">
        <f t="shared" si="13"/>
        <v>0.216354344122657</v>
      </c>
      <c r="X58" s="19">
        <f t="shared" si="13"/>
        <v>0.19080068143100501</v>
      </c>
      <c r="Y58" s="19">
        <f t="shared" si="14"/>
        <v>0.30153321976149899</v>
      </c>
      <c r="Z58" s="19">
        <f t="shared" si="14"/>
        <v>0.35831913685406003</v>
      </c>
      <c r="AA58" s="19">
        <f t="shared" si="14"/>
        <v>6.8710959681998807E-2</v>
      </c>
      <c r="AB58" s="19">
        <f t="shared" ref="AB58:AC64" si="17">N58</f>
        <v>0.22474460839954499</v>
      </c>
      <c r="AC58" s="19">
        <f t="shared" si="17"/>
        <v>8.9721749006246604E-2</v>
      </c>
      <c r="AD58" s="20"/>
      <c r="AE58" s="34"/>
      <c r="AF58" s="36"/>
      <c r="AJ58" s="9" t="str">
        <f t="shared" si="3"/>
        <v>sgVBC_Hm RKO</v>
      </c>
      <c r="AK58" s="15">
        <f t="shared" si="4"/>
        <v>-5.2810902896081598E-2</v>
      </c>
      <c r="AL58" s="15">
        <f t="shared" si="5"/>
        <v>5.5650198750709999E-2</v>
      </c>
      <c r="AM58" s="15">
        <f t="shared" si="6"/>
        <v>7.0414537194775501E-2</v>
      </c>
      <c r="AN58" s="15">
        <f t="shared" si="7"/>
        <v>0.16297558205564999</v>
      </c>
      <c r="AO58" s="15">
        <f t="shared" si="8"/>
        <v>9.5968199886428004E-2</v>
      </c>
      <c r="AP58" s="15">
        <f t="shared" si="9"/>
        <v>0.35831913685406003</v>
      </c>
      <c r="AQ58" s="15">
        <f t="shared" si="10"/>
        <v>6.8710959681998807E-2</v>
      </c>
      <c r="AR58" s="15">
        <f t="shared" si="11"/>
        <v>0.22474460839954499</v>
      </c>
      <c r="AS58" s="15">
        <f t="shared" si="12"/>
        <v>8.9721749006246604E-2</v>
      </c>
      <c r="AT58" s="34"/>
      <c r="AU58" s="36"/>
    </row>
    <row r="59" spans="1:47">
      <c r="A59" t="s">
        <v>97</v>
      </c>
      <c r="B59">
        <v>-3.6519871106337198E-2</v>
      </c>
      <c r="C59">
        <v>3.7593984962405999E-2</v>
      </c>
      <c r="D59">
        <v>9.2731829573934901E-2</v>
      </c>
      <c r="E59">
        <v>0.161475116362334</v>
      </c>
      <c r="F59">
        <v>4.3680630146795497E-2</v>
      </c>
      <c r="G59">
        <v>8.5571070533476595E-2</v>
      </c>
      <c r="H59">
        <v>0.226996061582527</v>
      </c>
      <c r="I59">
        <v>0.204439670605084</v>
      </c>
      <c r="J59">
        <v>0.15278783490224401</v>
      </c>
      <c r="K59">
        <v>0.32688865019691998</v>
      </c>
      <c r="L59">
        <v>0.389545291800931</v>
      </c>
      <c r="M59">
        <v>4.3322592194772601E-2</v>
      </c>
      <c r="N59">
        <v>0.24514737598849701</v>
      </c>
      <c r="O59">
        <v>8.5929108485499298E-2</v>
      </c>
      <c r="P59">
        <v>0.114214106695309</v>
      </c>
      <c r="Q59" s="5" t="str">
        <f>A59</f>
        <v>sgVBC_Hm MIApaca2</v>
      </c>
      <c r="R59" s="19">
        <f>B59</f>
        <v>-3.6519871106337198E-2</v>
      </c>
      <c r="S59" s="19">
        <f>C59</f>
        <v>3.7593984962405999E-2</v>
      </c>
      <c r="T59" s="19">
        <f>D59</f>
        <v>9.2731829573934901E-2</v>
      </c>
      <c r="U59" s="19">
        <f>E59</f>
        <v>0.161475116362334</v>
      </c>
      <c r="V59" s="19">
        <f>F59</f>
        <v>4.3680630146795497E-2</v>
      </c>
      <c r="W59" s="19">
        <f t="shared" si="13"/>
        <v>0.226996061582527</v>
      </c>
      <c r="X59" s="19">
        <f t="shared" si="13"/>
        <v>0.204439670605084</v>
      </c>
      <c r="Y59" s="19">
        <f t="shared" ref="Y59:AA64" si="18">K59</f>
        <v>0.32688865019691998</v>
      </c>
      <c r="Z59" s="19">
        <f t="shared" si="18"/>
        <v>0.389545291800931</v>
      </c>
      <c r="AA59" s="19">
        <f t="shared" si="18"/>
        <v>4.3322592194772601E-2</v>
      </c>
      <c r="AB59" s="19">
        <f t="shared" si="17"/>
        <v>0.24514737598849701</v>
      </c>
      <c r="AC59" s="19">
        <f t="shared" si="17"/>
        <v>8.5929108485499298E-2</v>
      </c>
      <c r="AD59" s="20"/>
      <c r="AE59" s="34"/>
      <c r="AF59" s="36"/>
      <c r="AJ59" s="9" t="str">
        <f t="shared" si="3"/>
        <v>sgVBC_Hm MIApaca2</v>
      </c>
      <c r="AK59" s="15">
        <f t="shared" si="4"/>
        <v>-3.6519871106337198E-2</v>
      </c>
      <c r="AL59" s="15">
        <f t="shared" si="5"/>
        <v>3.7593984962405999E-2</v>
      </c>
      <c r="AM59" s="15">
        <f t="shared" si="6"/>
        <v>9.2731829573934901E-2</v>
      </c>
      <c r="AN59" s="15">
        <f t="shared" si="7"/>
        <v>0.161475116362334</v>
      </c>
      <c r="AO59" s="15">
        <f t="shared" si="8"/>
        <v>4.3680630146795497E-2</v>
      </c>
      <c r="AP59" s="15">
        <f t="shared" si="9"/>
        <v>0.389545291800931</v>
      </c>
      <c r="AQ59" s="15">
        <f t="shared" si="10"/>
        <v>4.3322592194772601E-2</v>
      </c>
      <c r="AR59" s="15">
        <f t="shared" si="11"/>
        <v>0.24514737598849701</v>
      </c>
      <c r="AS59" s="15">
        <f t="shared" si="12"/>
        <v>8.5929108485499298E-2</v>
      </c>
      <c r="AT59" s="34"/>
      <c r="AU59" s="36"/>
    </row>
    <row r="60" spans="1:47">
      <c r="A60" s="2"/>
      <c r="Q60" s="5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20"/>
      <c r="AE60" s="34"/>
      <c r="AF60" s="12"/>
      <c r="AJ60" s="9"/>
      <c r="AK60" s="15"/>
      <c r="AL60" s="15"/>
      <c r="AM60" s="15"/>
      <c r="AN60" s="15"/>
      <c r="AO60" s="15"/>
      <c r="AP60" s="15"/>
      <c r="AQ60" s="15"/>
      <c r="AR60" s="15"/>
      <c r="AS60" s="15"/>
      <c r="AT60" s="34"/>
      <c r="AU60" s="12"/>
    </row>
    <row r="61" spans="1:47">
      <c r="A61" s="2" t="s">
        <v>98</v>
      </c>
      <c r="B61">
        <v>1.08813928182795E-3</v>
      </c>
      <c r="C61">
        <v>1.8498367791077601E-2</v>
      </c>
      <c r="D61">
        <v>-8.1610446137102503E-3</v>
      </c>
      <c r="E61">
        <v>0.114254624591947</v>
      </c>
      <c r="F61">
        <v>0.112078346028291</v>
      </c>
      <c r="G61">
        <v>0.15233949945593001</v>
      </c>
      <c r="H61">
        <v>0.23449401523395</v>
      </c>
      <c r="I61">
        <v>0.22361262241566901</v>
      </c>
      <c r="J61">
        <v>0.25190424374319897</v>
      </c>
      <c r="K61">
        <v>0.31392818280739898</v>
      </c>
      <c r="L61">
        <v>0.436887921653971</v>
      </c>
      <c r="M61">
        <v>4.8966267682263302E-2</v>
      </c>
      <c r="N61">
        <v>4.8966267682263302E-2</v>
      </c>
      <c r="O61">
        <v>3.9173014145810502E-2</v>
      </c>
      <c r="P61">
        <v>3.9173014145810502E-2</v>
      </c>
      <c r="Q61" s="5" t="str">
        <f>A61</f>
        <v>UMI mESC Data_2n</v>
      </c>
      <c r="R61" s="19">
        <f>B61</f>
        <v>1.08813928182795E-3</v>
      </c>
      <c r="S61" s="19">
        <f>C61</f>
        <v>1.8498367791077601E-2</v>
      </c>
      <c r="T61" s="19">
        <f>D61</f>
        <v>-8.1610446137102503E-3</v>
      </c>
      <c r="U61" s="19">
        <f>E61</f>
        <v>0.114254624591947</v>
      </c>
      <c r="V61" s="19">
        <f>F61</f>
        <v>0.112078346028291</v>
      </c>
      <c r="W61" s="19">
        <f t="shared" si="13"/>
        <v>0.23449401523395</v>
      </c>
      <c r="X61" s="19">
        <f t="shared" si="13"/>
        <v>0.22361262241566901</v>
      </c>
      <c r="Y61" s="19">
        <f t="shared" si="18"/>
        <v>0.31392818280739898</v>
      </c>
      <c r="Z61" s="19">
        <f t="shared" si="18"/>
        <v>0.436887921653971</v>
      </c>
      <c r="AA61" s="19">
        <f t="shared" si="18"/>
        <v>4.8966267682263302E-2</v>
      </c>
      <c r="AB61" s="19" t="s">
        <v>65</v>
      </c>
      <c r="AC61" s="19">
        <f t="shared" si="17"/>
        <v>3.9173014145810502E-2</v>
      </c>
      <c r="AD61" s="20"/>
      <c r="AE61" s="34"/>
      <c r="AF61" s="35" t="s">
        <v>53</v>
      </c>
      <c r="AJ61" s="9" t="str">
        <f t="shared" si="3"/>
        <v>UMI mESC Data_2n</v>
      </c>
      <c r="AK61" s="15">
        <f t="shared" si="4"/>
        <v>1.08813928182795E-3</v>
      </c>
      <c r="AL61" s="15">
        <f t="shared" si="5"/>
        <v>1.8498367791077601E-2</v>
      </c>
      <c r="AM61" s="15">
        <f t="shared" si="6"/>
        <v>-8.1610446137102503E-3</v>
      </c>
      <c r="AN61" s="15">
        <f t="shared" si="7"/>
        <v>0.114254624591947</v>
      </c>
      <c r="AO61" s="15">
        <f t="shared" si="8"/>
        <v>0.112078346028291</v>
      </c>
      <c r="AP61" s="15">
        <f t="shared" si="9"/>
        <v>0.436887921653971</v>
      </c>
      <c r="AQ61" s="15">
        <f t="shared" si="10"/>
        <v>4.8966267682263302E-2</v>
      </c>
      <c r="AR61" s="15" t="str">
        <f t="shared" si="11"/>
        <v>na</v>
      </c>
      <c r="AS61" s="15">
        <f t="shared" si="12"/>
        <v>3.9173014145810502E-2</v>
      </c>
      <c r="AT61" s="34"/>
      <c r="AU61" s="35" t="s">
        <v>53</v>
      </c>
    </row>
    <row r="62" spans="1:47">
      <c r="A62" s="2" t="s">
        <v>99</v>
      </c>
      <c r="B62">
        <v>2.55918106206014E-2</v>
      </c>
      <c r="C62">
        <v>-2.62316058861163E-2</v>
      </c>
      <c r="D62">
        <v>-2.9430582213691901E-2</v>
      </c>
      <c r="E62">
        <v>5.7581573896353197E-2</v>
      </c>
      <c r="F62">
        <v>9.1490722968649796E-2</v>
      </c>
      <c r="G62">
        <v>0.111964171465131</v>
      </c>
      <c r="H62">
        <v>0.186180422264875</v>
      </c>
      <c r="I62">
        <v>0.185540626999359</v>
      </c>
      <c r="J62">
        <v>0.21753039027511201</v>
      </c>
      <c r="K62">
        <v>0.29238643634036998</v>
      </c>
      <c r="L62">
        <v>0.39923224568138099</v>
      </c>
      <c r="M62">
        <v>2.4952015355086399E-2</v>
      </c>
      <c r="N62">
        <v>2.4952015355086399E-2</v>
      </c>
      <c r="O62">
        <v>1.5355086372360501E-2</v>
      </c>
      <c r="P62">
        <v>1.5355086372360501E-2</v>
      </c>
      <c r="Q62" s="5" t="str">
        <f>A62</f>
        <v>UMI mESC Data_n</v>
      </c>
      <c r="R62" s="19">
        <f>B62</f>
        <v>2.55918106206014E-2</v>
      </c>
      <c r="S62" s="19">
        <f>C62</f>
        <v>-2.62316058861163E-2</v>
      </c>
      <c r="T62" s="19">
        <f>D62</f>
        <v>-2.9430582213691901E-2</v>
      </c>
      <c r="U62" s="19">
        <f>E62</f>
        <v>5.7581573896353197E-2</v>
      </c>
      <c r="V62" s="19">
        <f>F62</f>
        <v>9.1490722968649796E-2</v>
      </c>
      <c r="W62" s="19">
        <f t="shared" si="13"/>
        <v>0.186180422264875</v>
      </c>
      <c r="X62" s="19">
        <f t="shared" si="13"/>
        <v>0.185540626999359</v>
      </c>
      <c r="Y62" s="19">
        <f t="shared" si="18"/>
        <v>0.29238643634036998</v>
      </c>
      <c r="Z62" s="19">
        <f t="shared" si="18"/>
        <v>0.39923224568138099</v>
      </c>
      <c r="AA62" s="19">
        <f t="shared" si="18"/>
        <v>2.4952015355086399E-2</v>
      </c>
      <c r="AB62" s="19" t="s">
        <v>65</v>
      </c>
      <c r="AC62" s="19">
        <f t="shared" si="17"/>
        <v>1.5355086372360501E-2</v>
      </c>
      <c r="AD62" s="20"/>
      <c r="AE62" s="34"/>
      <c r="AF62" s="35"/>
      <c r="AJ62" s="9" t="str">
        <f t="shared" si="3"/>
        <v>UMI mESC Data_n</v>
      </c>
      <c r="AK62" s="15">
        <f t="shared" si="4"/>
        <v>2.55918106206014E-2</v>
      </c>
      <c r="AL62" s="15">
        <f t="shared" si="5"/>
        <v>-2.62316058861163E-2</v>
      </c>
      <c r="AM62" s="15">
        <f t="shared" si="6"/>
        <v>-2.9430582213691901E-2</v>
      </c>
      <c r="AN62" s="15">
        <f t="shared" si="7"/>
        <v>5.7581573896353197E-2</v>
      </c>
      <c r="AO62" s="15">
        <f t="shared" si="8"/>
        <v>9.1490722968649796E-2</v>
      </c>
      <c r="AP62" s="15">
        <f t="shared" si="9"/>
        <v>0.39923224568138099</v>
      </c>
      <c r="AQ62" s="15">
        <f t="shared" si="10"/>
        <v>2.4952015355086399E-2</v>
      </c>
      <c r="AR62" s="15" t="str">
        <f t="shared" si="11"/>
        <v>na</v>
      </c>
      <c r="AS62" s="15">
        <f t="shared" si="12"/>
        <v>1.5355086372360501E-2</v>
      </c>
      <c r="AT62" s="34"/>
      <c r="AU62" s="35"/>
    </row>
    <row r="63" spans="1:47">
      <c r="A63" s="2" t="s">
        <v>100</v>
      </c>
      <c r="B63">
        <v>2.0185029436501301E-2</v>
      </c>
      <c r="C63">
        <v>4.2052144659377601E-2</v>
      </c>
      <c r="D63">
        <v>0.16400336417157199</v>
      </c>
      <c r="E63">
        <v>0.178301093355761</v>
      </c>
      <c r="F63">
        <v>0.14423885618166499</v>
      </c>
      <c r="G63">
        <v>0.17746005046257299</v>
      </c>
      <c r="H63">
        <v>0.22245584524810699</v>
      </c>
      <c r="I63">
        <v>0.260723296888141</v>
      </c>
      <c r="J63">
        <v>0.33599663582842698</v>
      </c>
      <c r="K63">
        <v>0.23296888141295199</v>
      </c>
      <c r="L63">
        <v>0.39991589571068098</v>
      </c>
      <c r="M63">
        <v>0.151387720773759</v>
      </c>
      <c r="N63">
        <v>0.151387720773759</v>
      </c>
      <c r="O63">
        <v>0.12994112699747601</v>
      </c>
      <c r="P63">
        <v>0.12994112699747601</v>
      </c>
      <c r="Q63" s="5" t="str">
        <f>A63</f>
        <v>sgVBC_Ms mESC Data_2n</v>
      </c>
      <c r="R63" s="19">
        <f>B63</f>
        <v>2.0185029436501301E-2</v>
      </c>
      <c r="S63" s="19">
        <f>C63</f>
        <v>4.2052144659377601E-2</v>
      </c>
      <c r="T63" s="19">
        <f>D63</f>
        <v>0.16400336417157199</v>
      </c>
      <c r="U63" s="19">
        <f>E63</f>
        <v>0.178301093355761</v>
      </c>
      <c r="V63" s="19">
        <f>F63</f>
        <v>0.14423885618166499</v>
      </c>
      <c r="W63" s="19">
        <f t="shared" si="13"/>
        <v>0.22245584524810699</v>
      </c>
      <c r="X63" s="19">
        <f t="shared" si="13"/>
        <v>0.260723296888141</v>
      </c>
      <c r="Y63" s="19">
        <f t="shared" si="18"/>
        <v>0.23296888141295199</v>
      </c>
      <c r="Z63" s="19">
        <f t="shared" si="18"/>
        <v>0.39991589571068098</v>
      </c>
      <c r="AA63" s="19">
        <f t="shared" si="18"/>
        <v>0.151387720773759</v>
      </c>
      <c r="AB63" s="19" t="s">
        <v>65</v>
      </c>
      <c r="AC63" s="19">
        <f t="shared" si="17"/>
        <v>0.12994112699747601</v>
      </c>
      <c r="AD63" s="20"/>
      <c r="AE63" s="34"/>
      <c r="AF63" s="35"/>
      <c r="AJ63" s="9" t="str">
        <f t="shared" si="3"/>
        <v>sgVBC_Ms mESC Data_2n</v>
      </c>
      <c r="AK63" s="15">
        <f t="shared" si="4"/>
        <v>2.0185029436501301E-2</v>
      </c>
      <c r="AL63" s="15">
        <f t="shared" si="5"/>
        <v>4.2052144659377601E-2</v>
      </c>
      <c r="AM63" s="15">
        <f t="shared" si="6"/>
        <v>0.16400336417157199</v>
      </c>
      <c r="AN63" s="15">
        <f t="shared" si="7"/>
        <v>0.178301093355761</v>
      </c>
      <c r="AO63" s="15">
        <f t="shared" si="8"/>
        <v>0.14423885618166499</v>
      </c>
      <c r="AP63" s="15">
        <f t="shared" si="9"/>
        <v>0.39991589571068098</v>
      </c>
      <c r="AQ63" s="15">
        <f t="shared" si="10"/>
        <v>0.151387720773759</v>
      </c>
      <c r="AR63" s="15" t="str">
        <f t="shared" si="11"/>
        <v>na</v>
      </c>
      <c r="AS63" s="15">
        <f t="shared" si="12"/>
        <v>0.12994112699747601</v>
      </c>
      <c r="AT63" s="34"/>
      <c r="AU63" s="35"/>
    </row>
    <row r="64" spans="1:47">
      <c r="A64" s="2" t="s">
        <v>101</v>
      </c>
      <c r="B64">
        <v>3.1085353003161301E-2</v>
      </c>
      <c r="C64">
        <v>3.8988408851422601E-2</v>
      </c>
      <c r="D64">
        <v>0.161749209694414</v>
      </c>
      <c r="E64">
        <v>0.16912539515279201</v>
      </c>
      <c r="F64">
        <v>0.151738672286617</v>
      </c>
      <c r="G64">
        <v>0.18124341412012601</v>
      </c>
      <c r="H64">
        <v>0.20073761854583699</v>
      </c>
      <c r="I64">
        <v>0.24710221285563699</v>
      </c>
      <c r="J64">
        <v>0.32613277133825003</v>
      </c>
      <c r="K64">
        <v>0.23709167544783899</v>
      </c>
      <c r="L64">
        <v>0.39884088514225502</v>
      </c>
      <c r="M64">
        <v>0.13277133825078999</v>
      </c>
      <c r="N64">
        <v>0.13277133825078999</v>
      </c>
      <c r="O64">
        <v>0.101159114857744</v>
      </c>
      <c r="P64">
        <v>0.101159114857744</v>
      </c>
      <c r="Q64" s="5" t="str">
        <f>A64</f>
        <v>sgVBC_Hm mESC Data_n</v>
      </c>
      <c r="R64" s="19">
        <f>B64</f>
        <v>3.1085353003161301E-2</v>
      </c>
      <c r="S64" s="19">
        <f>C64</f>
        <v>3.8988408851422601E-2</v>
      </c>
      <c r="T64" s="19">
        <f>D64</f>
        <v>0.161749209694414</v>
      </c>
      <c r="U64" s="19">
        <f>E64</f>
        <v>0.16912539515279201</v>
      </c>
      <c r="V64" s="19">
        <f>F64</f>
        <v>0.151738672286617</v>
      </c>
      <c r="W64" s="19">
        <f t="shared" si="13"/>
        <v>0.20073761854583699</v>
      </c>
      <c r="X64" s="19">
        <f t="shared" si="13"/>
        <v>0.24710221285563699</v>
      </c>
      <c r="Y64" s="19">
        <f t="shared" si="18"/>
        <v>0.23709167544783899</v>
      </c>
      <c r="Z64" s="19">
        <f t="shared" si="18"/>
        <v>0.39884088514225502</v>
      </c>
      <c r="AA64" s="19">
        <f t="shared" si="18"/>
        <v>0.13277133825078999</v>
      </c>
      <c r="AB64" s="19" t="s">
        <v>65</v>
      </c>
      <c r="AC64" s="19">
        <f t="shared" si="17"/>
        <v>0.101159114857744</v>
      </c>
      <c r="AD64" s="20"/>
      <c r="AE64" s="34"/>
      <c r="AF64" s="35"/>
      <c r="AJ64" s="9" t="str">
        <f t="shared" si="3"/>
        <v>sgVBC_Hm mESC Data_n</v>
      </c>
      <c r="AK64" s="15">
        <f t="shared" si="4"/>
        <v>3.1085353003161301E-2</v>
      </c>
      <c r="AL64" s="15">
        <f t="shared" si="5"/>
        <v>3.8988408851422601E-2</v>
      </c>
      <c r="AM64" s="15">
        <f t="shared" si="6"/>
        <v>0.161749209694414</v>
      </c>
      <c r="AN64" s="15">
        <f t="shared" si="7"/>
        <v>0.16912539515279201</v>
      </c>
      <c r="AO64" s="15">
        <f t="shared" si="8"/>
        <v>0.151738672286617</v>
      </c>
      <c r="AP64" s="15">
        <f t="shared" si="9"/>
        <v>0.39884088514225502</v>
      </c>
      <c r="AQ64" s="15">
        <f t="shared" si="10"/>
        <v>0.13277133825078999</v>
      </c>
      <c r="AR64" s="15" t="str">
        <f t="shared" si="11"/>
        <v>na</v>
      </c>
      <c r="AS64" s="15">
        <f t="shared" si="12"/>
        <v>0.101159114857744</v>
      </c>
      <c r="AT64" s="34"/>
      <c r="AU64" s="35"/>
    </row>
    <row r="67" spans="23:24">
      <c r="W67" s="19"/>
      <c r="X67" s="19"/>
    </row>
  </sheetData>
  <mergeCells count="12">
    <mergeCell ref="AT3:AT6"/>
    <mergeCell ref="AU3:AU5"/>
    <mergeCell ref="AT7:AT32"/>
    <mergeCell ref="AU7:AU59"/>
    <mergeCell ref="AT34:AT64"/>
    <mergeCell ref="AU61:AU64"/>
    <mergeCell ref="AE3:AE6"/>
    <mergeCell ref="AF3:AF5"/>
    <mergeCell ref="AE7:AE32"/>
    <mergeCell ref="AF7:AF59"/>
    <mergeCell ref="AE34:AE64"/>
    <mergeCell ref="AF61:AF64"/>
  </mergeCells>
  <conditionalFormatting sqref="R3:AE3 AE7 AG9:AG14 R4:AD64">
    <cfRule type="colorScale" priority="6">
      <colorScale>
        <cfvo type="min"/>
        <cfvo type="max"/>
        <color theme="4"/>
        <color rgb="FFFF0000"/>
      </colorScale>
    </cfRule>
  </conditionalFormatting>
  <conditionalFormatting sqref="AT3 AT7 AV9:AV14">
    <cfRule type="colorScale" priority="5">
      <colorScale>
        <cfvo type="min"/>
        <cfvo type="max"/>
        <color theme="4"/>
        <color rgb="FFFF0000"/>
      </colorScale>
    </cfRule>
  </conditionalFormatting>
  <conditionalFormatting sqref="AK3:AS6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9:AV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3:AD6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9:AG1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72"/>
  <sheetViews>
    <sheetView zoomScale="65" zoomScaleNormal="65" workbookViewId="0">
      <selection activeCell="E1" sqref="E1:E1048576"/>
    </sheetView>
  </sheetViews>
  <sheetFormatPr baseColWidth="10" defaultRowHeight="16"/>
  <cols>
    <col min="1" max="1" width="31" customWidth="1"/>
    <col min="2" max="4" width="8" style="29" customWidth="1"/>
    <col min="5" max="10" width="6.85546875" customWidth="1"/>
    <col min="11" max="17" width="7.140625" customWidth="1"/>
    <col min="18" max="21" width="6.85546875" customWidth="1"/>
    <col min="22" max="22" width="29.5703125" customWidth="1"/>
    <col min="23" max="35" width="5" customWidth="1"/>
    <col min="36" max="37" width="3" customWidth="1"/>
    <col min="38" max="38" width="5" customWidth="1"/>
    <col min="41" max="41" width="24" customWidth="1"/>
    <col min="42" max="50" width="8.5703125" customWidth="1"/>
    <col min="51" max="52" width="4.140625" customWidth="1"/>
  </cols>
  <sheetData>
    <row r="1" spans="1:53" ht="149" customHeight="1">
      <c r="A1" s="10" t="s">
        <v>102</v>
      </c>
      <c r="B1" s="27" t="s">
        <v>103</v>
      </c>
      <c r="C1" s="27" t="s">
        <v>104</v>
      </c>
      <c r="D1" s="27" t="s">
        <v>105</v>
      </c>
      <c r="E1" t="s">
        <v>62</v>
      </c>
      <c r="F1" t="s">
        <v>1</v>
      </c>
      <c r="G1" t="s">
        <v>42</v>
      </c>
      <c r="H1" t="s">
        <v>3</v>
      </c>
      <c r="I1" t="s">
        <v>43</v>
      </c>
      <c r="J1" t="s">
        <v>44</v>
      </c>
      <c r="K1" t="s">
        <v>63</v>
      </c>
      <c r="L1" t="s">
        <v>45</v>
      </c>
      <c r="M1" t="s">
        <v>8</v>
      </c>
      <c r="N1" t="s">
        <v>9</v>
      </c>
      <c r="O1" t="s">
        <v>45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46</v>
      </c>
      <c r="V1" s="10" t="s">
        <v>66</v>
      </c>
      <c r="W1" s="3" t="s">
        <v>67</v>
      </c>
      <c r="X1" s="3" t="s">
        <v>2</v>
      </c>
      <c r="Y1" s="3" t="s">
        <v>3</v>
      </c>
      <c r="Z1" s="3" t="s">
        <v>68</v>
      </c>
      <c r="AA1" s="3" t="s">
        <v>69</v>
      </c>
      <c r="AB1" s="3" t="s">
        <v>54</v>
      </c>
      <c r="AC1" s="3" t="s">
        <v>55</v>
      </c>
      <c r="AD1" s="3" t="s">
        <v>56</v>
      </c>
      <c r="AE1" s="3" t="s">
        <v>57</v>
      </c>
      <c r="AF1" s="3" t="s">
        <v>12</v>
      </c>
      <c r="AG1" s="3" t="s">
        <v>13</v>
      </c>
      <c r="AH1" s="3" t="s">
        <v>14</v>
      </c>
      <c r="AI1" s="3" t="s">
        <v>46</v>
      </c>
      <c r="AJ1" s="4"/>
      <c r="AO1" s="10" t="s">
        <v>66</v>
      </c>
      <c r="AP1" s="3" t="s">
        <v>1</v>
      </c>
      <c r="AQ1" s="3" t="s">
        <v>42</v>
      </c>
      <c r="AR1" s="3" t="s">
        <v>3</v>
      </c>
      <c r="AS1" s="3" t="s">
        <v>43</v>
      </c>
      <c r="AT1" s="3" t="s">
        <v>44</v>
      </c>
      <c r="AU1" s="3" t="s">
        <v>57</v>
      </c>
      <c r="AV1" s="3" t="s">
        <v>12</v>
      </c>
      <c r="AW1" s="3" t="s">
        <v>13</v>
      </c>
      <c r="AX1" s="3" t="s">
        <v>14</v>
      </c>
    </row>
    <row r="2" spans="1:53">
      <c r="A2" s="9" t="s">
        <v>70</v>
      </c>
      <c r="B2" s="14">
        <v>0.72950000000000004</v>
      </c>
      <c r="C2" s="14">
        <v>0.30620000000000003</v>
      </c>
      <c r="D2" s="14">
        <v>0.42330000000000001</v>
      </c>
      <c r="E2">
        <v>0.56993963784384805</v>
      </c>
      <c r="F2">
        <v>-3.6806686486464399E-4</v>
      </c>
      <c r="G2">
        <v>0.112913417941825</v>
      </c>
      <c r="H2">
        <v>5.83800840965224E-2</v>
      </c>
      <c r="I2">
        <v>0.116676141083774</v>
      </c>
      <c r="J2">
        <v>0.14763948125916401</v>
      </c>
      <c r="K2">
        <v>0.142880040105343</v>
      </c>
      <c r="L2">
        <v>6.0368101733801E-2</v>
      </c>
      <c r="M2">
        <v>0.16757452530587</v>
      </c>
      <c r="N2">
        <v>0.19575915620390999</v>
      </c>
      <c r="O2">
        <v>6.0368101733801E-2</v>
      </c>
      <c r="P2">
        <v>0.13048669662680301</v>
      </c>
      <c r="Q2">
        <v>0.23047017022098401</v>
      </c>
      <c r="R2">
        <v>5.2079686839955702E-2</v>
      </c>
      <c r="S2">
        <v>0.113289420630044</v>
      </c>
      <c r="T2">
        <v>5.7345107628140199E-2</v>
      </c>
      <c r="U2">
        <v>6.9815456911284907E-2</v>
      </c>
      <c r="V2" s="5" t="str">
        <f>A2</f>
        <v>Munoz 2016 NCIH1299</v>
      </c>
      <c r="W2" s="19">
        <f>F2/$E2</f>
        <v>-6.457997311032557E-4</v>
      </c>
      <c r="X2" s="19">
        <f>G2/$E2</f>
        <v>0.19811469574039522</v>
      </c>
      <c r="Y2" s="19">
        <f>H2/$E2</f>
        <v>0.10243204757153136</v>
      </c>
      <c r="Z2" s="19">
        <f>I2/$E2</f>
        <v>0.20471666354909834</v>
      </c>
      <c r="AA2" s="19">
        <f>J2/$E2</f>
        <v>0.25904406617111664</v>
      </c>
      <c r="AB2" s="19">
        <f>M2/E2</f>
        <v>0.2940215317183853</v>
      </c>
      <c r="AC2" s="19">
        <f>N2/E2</f>
        <v>0.34347348948125633</v>
      </c>
      <c r="AD2" s="19">
        <f>P2/E2</f>
        <v>0.22894827445315136</v>
      </c>
      <c r="AE2" s="19">
        <f>Q2/E2</f>
        <v>0.40437645483455248</v>
      </c>
      <c r="AF2" s="19">
        <f>R2/E2</f>
        <v>9.1377548396141706E-2</v>
      </c>
      <c r="AG2" s="19">
        <f>S2/E2</f>
        <v>0.19877441944313937</v>
      </c>
      <c r="AH2" s="19">
        <f>T2/E2</f>
        <v>0.10061610707597705</v>
      </c>
      <c r="AI2" s="19"/>
      <c r="AJ2" s="37" t="s">
        <v>47</v>
      </c>
      <c r="AK2" s="38" t="s">
        <v>0</v>
      </c>
      <c r="AL2" s="23"/>
      <c r="AM2" s="23"/>
      <c r="AO2" s="9" t="str">
        <f>V2</f>
        <v>Munoz 2016 NCIH1299</v>
      </c>
      <c r="AP2" s="17">
        <f>W2</f>
        <v>-6.457997311032557E-4</v>
      </c>
      <c r="AQ2" s="17">
        <f>X2</f>
        <v>0.19811469574039522</v>
      </c>
      <c r="AR2" s="17">
        <f>Y2</f>
        <v>0.10243204757153136</v>
      </c>
      <c r="AS2" s="17">
        <f t="shared" ref="AS2:AT17" si="0">Z2</f>
        <v>0.20471666354909834</v>
      </c>
      <c r="AT2" s="17">
        <f t="shared" si="0"/>
        <v>0.25904406617111664</v>
      </c>
      <c r="AU2" s="17">
        <f>AE2</f>
        <v>0.40437645483455248</v>
      </c>
      <c r="AV2" s="17">
        <f>AF2</f>
        <v>9.1377548396141706E-2</v>
      </c>
      <c r="AW2" s="17">
        <f>AG2</f>
        <v>0.19877441944313937</v>
      </c>
      <c r="AX2" s="17">
        <f>AH2</f>
        <v>0.10061610707597705</v>
      </c>
      <c r="AY2" s="31" t="s">
        <v>47</v>
      </c>
      <c r="AZ2" s="32" t="s">
        <v>0</v>
      </c>
    </row>
    <row r="3" spans="1:53">
      <c r="A3" s="9" t="s">
        <v>71</v>
      </c>
      <c r="B3" s="14">
        <v>0.76029999999999998</v>
      </c>
      <c r="C3" s="14">
        <v>0.20580000000000001</v>
      </c>
      <c r="D3" s="14">
        <v>0.55449999999999999</v>
      </c>
      <c r="E3">
        <v>0.46714364028635202</v>
      </c>
      <c r="F3">
        <v>-1.29832004773899E-3</v>
      </c>
      <c r="G3">
        <v>5.80112118424626E-2</v>
      </c>
      <c r="H3">
        <v>4.58253267901471E-2</v>
      </c>
      <c r="I3">
        <v>8.6652036559671505E-2</v>
      </c>
      <c r="J3">
        <v>7.9065421687122897E-2</v>
      </c>
      <c r="K3">
        <v>7.8022814932062895E-2</v>
      </c>
      <c r="L3">
        <v>4.4388844897965102E-2</v>
      </c>
      <c r="M3">
        <v>0.13281117577562701</v>
      </c>
      <c r="N3">
        <v>0.13479835561232001</v>
      </c>
      <c r="O3">
        <v>4.4388844897965102E-2</v>
      </c>
      <c r="P3">
        <v>0.10383550887542101</v>
      </c>
      <c r="Q3">
        <v>0.165421282515616</v>
      </c>
      <c r="R3">
        <v>4.70323975427651E-2</v>
      </c>
      <c r="S3">
        <v>8.4506816896208106E-2</v>
      </c>
      <c r="T3">
        <v>3.79582549816685E-2</v>
      </c>
      <c r="U3">
        <v>5.12480748663467E-2</v>
      </c>
      <c r="V3" s="5" t="str">
        <f>A3</f>
        <v>Munoz 2016 RKO</v>
      </c>
      <c r="W3" s="19">
        <f>F3/$E3</f>
        <v>-2.7792737303308666E-3</v>
      </c>
      <c r="X3" s="19">
        <f>G3/$E3</f>
        <v>0.12418281410596235</v>
      </c>
      <c r="Y3" s="19">
        <f>H3/$E3</f>
        <v>9.8096865371124109E-2</v>
      </c>
      <c r="Z3" s="19">
        <f>I3/$E3</f>
        <v>0.18549334527289102</v>
      </c>
      <c r="AA3" s="19">
        <f>J3/$E3</f>
        <v>0.16925291252741231</v>
      </c>
      <c r="AB3" s="19">
        <f>M3/E3</f>
        <v>0.28430479262056474</v>
      </c>
      <c r="AC3" s="19">
        <f>N3/E3</f>
        <v>0.28855868728019213</v>
      </c>
      <c r="AD3" s="19">
        <f>P3/E3</f>
        <v>0.22227747510759518</v>
      </c>
      <c r="AE3" s="19">
        <f>Q3/E3</f>
        <v>0.35411224353651743</v>
      </c>
      <c r="AF3" s="19">
        <f>R3/E3</f>
        <v>0.10068080454640237</v>
      </c>
      <c r="AG3" s="19">
        <f>S3/E3</f>
        <v>0.18090113962464885</v>
      </c>
      <c r="AH3" s="19">
        <f>T3/E3</f>
        <v>8.1256067102616791E-2</v>
      </c>
      <c r="AI3" s="19"/>
      <c r="AJ3" s="37"/>
      <c r="AK3" s="38"/>
      <c r="AL3" s="23"/>
      <c r="AM3" s="23"/>
      <c r="AO3" s="9" t="str">
        <f t="shared" ref="AO3:AT52" si="1">V3</f>
        <v>Munoz 2016 RKO</v>
      </c>
      <c r="AP3" s="17">
        <f t="shared" si="1"/>
        <v>-2.7792737303308666E-3</v>
      </c>
      <c r="AQ3" s="17">
        <f t="shared" si="1"/>
        <v>0.12418281410596235</v>
      </c>
      <c r="AR3" s="17">
        <f t="shared" si="1"/>
        <v>9.8096865371124109E-2</v>
      </c>
      <c r="AS3" s="17">
        <f t="shared" si="0"/>
        <v>0.18549334527289102</v>
      </c>
      <c r="AT3" s="17">
        <f t="shared" si="0"/>
        <v>0.16925291252741231</v>
      </c>
      <c r="AU3" s="17">
        <f t="shared" ref="AU3:AX63" si="2">AE3</f>
        <v>0.35411224353651743</v>
      </c>
      <c r="AV3" s="17">
        <f t="shared" si="2"/>
        <v>0.10068080454640237</v>
      </c>
      <c r="AW3" s="17">
        <f t="shared" si="2"/>
        <v>0.18090113962464885</v>
      </c>
      <c r="AX3" s="17">
        <f t="shared" si="2"/>
        <v>8.1256067102616791E-2</v>
      </c>
      <c r="AY3" s="31"/>
      <c r="AZ3" s="32"/>
    </row>
    <row r="4" spans="1:53">
      <c r="A4" s="9" t="s">
        <v>72</v>
      </c>
      <c r="B4" s="14">
        <v>0.73570000000000002</v>
      </c>
      <c r="C4" s="14">
        <v>0.22120000000000001</v>
      </c>
      <c r="D4" s="14">
        <v>0.51449999999999996</v>
      </c>
      <c r="E4">
        <v>0.50937385894944398</v>
      </c>
      <c r="F4">
        <v>-1.7252385332654401E-3</v>
      </c>
      <c r="G4">
        <v>9.4591438688806706E-2</v>
      </c>
      <c r="H4">
        <v>6.3047131761111999E-2</v>
      </c>
      <c r="I4">
        <v>0.11973373970500099</v>
      </c>
      <c r="J4">
        <v>0.124059658123241</v>
      </c>
      <c r="K4">
        <v>0.12608411388468599</v>
      </c>
      <c r="L4">
        <v>3.7516733767299103E-2</v>
      </c>
      <c r="M4">
        <v>0.157815518894344</v>
      </c>
      <c r="N4">
        <v>0.17824852797400401</v>
      </c>
      <c r="O4">
        <v>3.7516733767299103E-2</v>
      </c>
      <c r="P4">
        <v>0.12713509150256599</v>
      </c>
      <c r="Q4">
        <v>0.20715498032467</v>
      </c>
      <c r="R4">
        <v>4.5662991958181902E-2</v>
      </c>
      <c r="S4">
        <v>0.117177210189103</v>
      </c>
      <c r="T4">
        <v>4.6400543155273997E-2</v>
      </c>
      <c r="U4">
        <v>6.6985115169409706E-2</v>
      </c>
      <c r="V4" s="5" t="str">
        <f>A4</f>
        <v>Munoz 2016 DLD</v>
      </c>
      <c r="W4" s="19">
        <f>F4/$E4</f>
        <v>-3.3869789408189324E-3</v>
      </c>
      <c r="X4" s="19">
        <f>G4/$E4</f>
        <v>0.18570139991851256</v>
      </c>
      <c r="Y4" s="19">
        <f>H4/$E4</f>
        <v>0.12377378747143267</v>
      </c>
      <c r="Z4" s="19">
        <f>I4/$E4</f>
        <v>0.23506062904748459</v>
      </c>
      <c r="AA4" s="19">
        <f>J4/$E4</f>
        <v>0.24355324864748132</v>
      </c>
      <c r="AB4" s="19">
        <f>M4/E4</f>
        <v>0.30982257161729887</v>
      </c>
      <c r="AC4" s="19">
        <f>N4/E4</f>
        <v>0.34993654433235333</v>
      </c>
      <c r="AD4" s="19">
        <f>P4/E4</f>
        <v>0.24959092279445835</v>
      </c>
      <c r="AE4" s="19">
        <f>Q4/E4</f>
        <v>0.40668553496623472</v>
      </c>
      <c r="AF4" s="19">
        <f>R4/E4</f>
        <v>8.9645338401070196E-2</v>
      </c>
      <c r="AG4" s="19">
        <f>S4/E4</f>
        <v>0.23004166415366242</v>
      </c>
      <c r="AH4" s="19">
        <f>T4/E4</f>
        <v>9.1093294915001344E-2</v>
      </c>
      <c r="AI4" s="19"/>
      <c r="AJ4" s="37"/>
      <c r="AK4" s="38"/>
      <c r="AL4" s="23"/>
      <c r="AM4" s="23"/>
      <c r="AO4" s="9" t="str">
        <f t="shared" si="1"/>
        <v>Munoz 2016 DLD</v>
      </c>
      <c r="AP4" s="17">
        <f t="shared" si="1"/>
        <v>-3.3869789408189324E-3</v>
      </c>
      <c r="AQ4" s="17">
        <f t="shared" si="1"/>
        <v>0.18570139991851256</v>
      </c>
      <c r="AR4" s="17">
        <f t="shared" si="1"/>
        <v>0.12377378747143267</v>
      </c>
      <c r="AS4" s="17">
        <f t="shared" si="0"/>
        <v>0.23506062904748459</v>
      </c>
      <c r="AT4" s="17">
        <f t="shared" si="0"/>
        <v>0.24355324864748132</v>
      </c>
      <c r="AU4" s="17">
        <f t="shared" si="2"/>
        <v>0.40668553496623472</v>
      </c>
      <c r="AV4" s="17">
        <f t="shared" si="2"/>
        <v>8.9645338401070196E-2</v>
      </c>
      <c r="AW4" s="17">
        <f t="shared" si="2"/>
        <v>0.23004166415366242</v>
      </c>
      <c r="AX4" s="17">
        <f t="shared" si="2"/>
        <v>9.1093294915001344E-2</v>
      </c>
      <c r="AY4" s="31"/>
      <c r="AZ4" s="32"/>
    </row>
    <row r="5" spans="1:53">
      <c r="A5" s="9"/>
      <c r="B5" s="14"/>
      <c r="C5" s="14"/>
      <c r="D5" s="14"/>
      <c r="V5" s="5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37"/>
      <c r="AK5" s="24"/>
      <c r="AL5" s="23"/>
      <c r="AM5" s="23"/>
      <c r="AO5" s="9"/>
      <c r="AP5" s="17"/>
      <c r="AQ5" s="17"/>
      <c r="AR5" s="17"/>
      <c r="AS5" s="17"/>
      <c r="AT5" s="17"/>
      <c r="AU5" s="17"/>
      <c r="AV5" s="17"/>
      <c r="AW5" s="17"/>
      <c r="AX5" s="17"/>
      <c r="AY5" s="31"/>
      <c r="AZ5" s="7"/>
    </row>
    <row r="6" spans="1:53">
      <c r="A6" s="9" t="s">
        <v>16</v>
      </c>
      <c r="B6" s="14">
        <v>0.80369999999999997</v>
      </c>
      <c r="C6" s="14">
        <v>0.44540000000000002</v>
      </c>
      <c r="D6" s="14">
        <v>0.35830000000000001</v>
      </c>
      <c r="E6">
        <v>0.55414933424637403</v>
      </c>
      <c r="F6">
        <v>3.9319590073950599E-3</v>
      </c>
      <c r="G6">
        <v>0.17654627421630401</v>
      </c>
      <c r="H6">
        <v>0.17772530401617001</v>
      </c>
      <c r="I6">
        <v>0.21307855190053099</v>
      </c>
      <c r="J6">
        <v>0.26462751377947502</v>
      </c>
      <c r="K6">
        <v>0.26487853990243099</v>
      </c>
      <c r="L6">
        <v>2.5743681034487199E-2</v>
      </c>
      <c r="M6">
        <v>0.154119226156259</v>
      </c>
      <c r="N6">
        <v>0.25429501026263501</v>
      </c>
      <c r="O6">
        <v>2.5743681034487199E-2</v>
      </c>
      <c r="P6">
        <v>8.0799875417809003E-2</v>
      </c>
      <c r="Q6">
        <v>0.25210529394002401</v>
      </c>
      <c r="R6">
        <v>7.2877779290191999E-2</v>
      </c>
      <c r="S6">
        <v>3.6064494956534299E-2</v>
      </c>
      <c r="T6">
        <v>7.72175486265535E-2</v>
      </c>
      <c r="U6">
        <v>0.10230509696182299</v>
      </c>
      <c r="V6" s="5" t="str">
        <f>A6</f>
        <v>Geckov2_HT29</v>
      </c>
      <c r="W6" s="19">
        <f>F6/$E6</f>
        <v>7.0954862965637282E-3</v>
      </c>
      <c r="X6" s="19">
        <f>G6/$E6</f>
        <v>0.31858970733295472</v>
      </c>
      <c r="Y6" s="19">
        <f>H6/$E6</f>
        <v>0.32071734644934824</v>
      </c>
      <c r="Z6" s="19">
        <f>I6/$E6</f>
        <v>0.38451467633776232</v>
      </c>
      <c r="AA6" s="19">
        <f>J6/$E6</f>
        <v>0.47753826888443396</v>
      </c>
      <c r="AB6" s="19">
        <f>M6/E6</f>
        <v>0.2781185803748305</v>
      </c>
      <c r="AC6" s="19">
        <f>N6/E6</f>
        <v>0.45889256658310051</v>
      </c>
      <c r="AD6" s="19">
        <f>P6/E6</f>
        <v>0.14580884686560949</v>
      </c>
      <c r="AE6" s="19">
        <f>Q6/E6</f>
        <v>0.45494107519389049</v>
      </c>
      <c r="AF6" s="19">
        <f>R6/E6</f>
        <v>0.13151288792813137</v>
      </c>
      <c r="AG6" s="19">
        <f>S6/E6</f>
        <v>6.5080823394980516E-2</v>
      </c>
      <c r="AH6" s="19">
        <f>T6/E6</f>
        <v>0.13934429557975916</v>
      </c>
      <c r="AI6" s="19"/>
      <c r="AJ6" s="39" t="s">
        <v>48</v>
      </c>
      <c r="AK6" s="40" t="s">
        <v>49</v>
      </c>
      <c r="AL6" s="23" t="s">
        <v>50</v>
      </c>
      <c r="AM6" s="23"/>
      <c r="AO6" s="9" t="str">
        <f t="shared" si="1"/>
        <v>Geckov2_HT29</v>
      </c>
      <c r="AP6" s="17">
        <f t="shared" si="1"/>
        <v>7.0954862965637282E-3</v>
      </c>
      <c r="AQ6" s="17">
        <f t="shared" si="1"/>
        <v>0.31858970733295472</v>
      </c>
      <c r="AR6" s="17">
        <f t="shared" si="1"/>
        <v>0.32071734644934824</v>
      </c>
      <c r="AS6" s="17">
        <f t="shared" si="0"/>
        <v>0.38451467633776232</v>
      </c>
      <c r="AT6" s="17">
        <f t="shared" si="0"/>
        <v>0.47753826888443396</v>
      </c>
      <c r="AU6" s="17">
        <f t="shared" si="2"/>
        <v>0.45494107519389049</v>
      </c>
      <c r="AV6" s="17">
        <f t="shared" si="2"/>
        <v>0.13151288792813137</v>
      </c>
      <c r="AW6" s="17">
        <f t="shared" si="2"/>
        <v>6.5080823394980516E-2</v>
      </c>
      <c r="AX6" s="17">
        <f t="shared" si="2"/>
        <v>0.13934429557975916</v>
      </c>
      <c r="AY6" s="33" t="s">
        <v>48</v>
      </c>
      <c r="AZ6" s="36" t="s">
        <v>49</v>
      </c>
      <c r="BA6" t="s">
        <v>59</v>
      </c>
    </row>
    <row r="7" spans="1:53">
      <c r="A7" s="9" t="s">
        <v>17</v>
      </c>
      <c r="B7" s="14">
        <v>0.8125</v>
      </c>
      <c r="C7" s="14">
        <v>0.43619999999999998</v>
      </c>
      <c r="D7" s="14">
        <v>0.37630000000000002</v>
      </c>
      <c r="E7">
        <v>0.55394613497214995</v>
      </c>
      <c r="F7">
        <v>-9.0019298218751401E-4</v>
      </c>
      <c r="G7">
        <v>0.16029888848301599</v>
      </c>
      <c r="H7">
        <v>0.154950336896196</v>
      </c>
      <c r="I7">
        <v>0.18601781350112501</v>
      </c>
      <c r="J7">
        <v>0.23799225807802499</v>
      </c>
      <c r="K7">
        <v>0.23884294080180299</v>
      </c>
      <c r="L7">
        <v>1.8475748733629199E-2</v>
      </c>
      <c r="M7">
        <v>0.120317242518722</v>
      </c>
      <c r="N7">
        <v>0.21156028254023501</v>
      </c>
      <c r="O7">
        <v>1.8475748733629199E-2</v>
      </c>
      <c r="P7">
        <v>6.3144552164503306E-2</v>
      </c>
      <c r="Q7">
        <v>0.217583618242841</v>
      </c>
      <c r="R7">
        <v>5.85837448217323E-2</v>
      </c>
      <c r="S7">
        <v>3.3825367622633003E-2</v>
      </c>
      <c r="T7">
        <v>7.0159583127284E-2</v>
      </c>
      <c r="U7">
        <v>9.1116912715587597E-2</v>
      </c>
      <c r="V7" s="5" t="str">
        <f>A7</f>
        <v>Geckov2_NCIH2009</v>
      </c>
      <c r="W7" s="19">
        <f>F7/$E7</f>
        <v>-1.6250550827162499E-3</v>
      </c>
      <c r="X7" s="19">
        <f>G7/$E7</f>
        <v>0.28937631001085534</v>
      </c>
      <c r="Y7" s="19">
        <f>H7/$E7</f>
        <v>0.27972094597967767</v>
      </c>
      <c r="Z7" s="19">
        <f>I7/$E7</f>
        <v>0.3358048766067791</v>
      </c>
      <c r="AA7" s="19">
        <f>J7/$E7</f>
        <v>0.42963068618574302</v>
      </c>
      <c r="AB7" s="19">
        <f>M7/E7</f>
        <v>0.21720025634761589</v>
      </c>
      <c r="AC7" s="19">
        <f>N7/E7</f>
        <v>0.38191489963346592</v>
      </c>
      <c r="AD7" s="19">
        <f>P7/E7</f>
        <v>0.11399041924478441</v>
      </c>
      <c r="AE7" s="19">
        <f>Q7/E7</f>
        <v>0.39278840397321335</v>
      </c>
      <c r="AF7" s="19">
        <f>R7/E7</f>
        <v>0.10575711449756327</v>
      </c>
      <c r="AG7" s="19">
        <f>S7/E7</f>
        <v>6.1062557326685918E-2</v>
      </c>
      <c r="AH7" s="19">
        <f>T7/E7</f>
        <v>0.12665416129460191</v>
      </c>
      <c r="AI7" s="19"/>
      <c r="AJ7" s="39"/>
      <c r="AK7" s="40"/>
      <c r="AL7" s="23" t="s">
        <v>106</v>
      </c>
      <c r="AM7" s="23"/>
      <c r="AO7" s="9" t="str">
        <f t="shared" si="1"/>
        <v>Geckov2_NCIH2009</v>
      </c>
      <c r="AP7" s="17">
        <f t="shared" si="1"/>
        <v>-1.6250550827162499E-3</v>
      </c>
      <c r="AQ7" s="17">
        <f t="shared" si="1"/>
        <v>0.28937631001085534</v>
      </c>
      <c r="AR7" s="17">
        <f t="shared" si="1"/>
        <v>0.27972094597967767</v>
      </c>
      <c r="AS7" s="17">
        <f t="shared" si="0"/>
        <v>0.3358048766067791</v>
      </c>
      <c r="AT7" s="17">
        <f t="shared" si="0"/>
        <v>0.42963068618574302</v>
      </c>
      <c r="AU7" s="17">
        <f t="shared" si="2"/>
        <v>0.39278840397321335</v>
      </c>
      <c r="AV7" s="17">
        <f t="shared" si="2"/>
        <v>0.10575711449756327</v>
      </c>
      <c r="AW7" s="17">
        <f t="shared" si="2"/>
        <v>6.1062557326685918E-2</v>
      </c>
      <c r="AX7" s="17">
        <f t="shared" si="2"/>
        <v>0.12665416129460191</v>
      </c>
      <c r="AY7" s="33"/>
      <c r="AZ7" s="36"/>
      <c r="BA7" t="s">
        <v>60</v>
      </c>
    </row>
    <row r="8" spans="1:53">
      <c r="A8" s="9" t="s">
        <v>18</v>
      </c>
      <c r="B8" s="14">
        <v>0.73729999999999996</v>
      </c>
      <c r="C8" s="14">
        <v>0.4511</v>
      </c>
      <c r="D8" s="14">
        <v>0.28620000000000001</v>
      </c>
      <c r="E8">
        <v>0.57801078158663799</v>
      </c>
      <c r="F8">
        <v>-3.5947440609897599E-4</v>
      </c>
      <c r="G8">
        <v>0.174876211868318</v>
      </c>
      <c r="H8">
        <v>0.18950857339232699</v>
      </c>
      <c r="I8">
        <v>0.21848210645529501</v>
      </c>
      <c r="J8">
        <v>0.26571757646153599</v>
      </c>
      <c r="K8">
        <v>0.26851976725701698</v>
      </c>
      <c r="L8">
        <v>8.5253334216248301E-3</v>
      </c>
      <c r="M8">
        <v>0.14329072450425101</v>
      </c>
      <c r="N8">
        <v>0.24288833345574701</v>
      </c>
      <c r="O8">
        <v>8.5253334216248301E-3</v>
      </c>
      <c r="P8">
        <v>4.6490800822435098E-2</v>
      </c>
      <c r="Q8">
        <v>0.22339768100837201</v>
      </c>
      <c r="R8">
        <v>7.7376872651161693E-2</v>
      </c>
      <c r="S8">
        <v>2.0501303969881101E-2</v>
      </c>
      <c r="T8">
        <v>8.8260427229209001E-2</v>
      </c>
      <c r="U8">
        <v>9.7127762531646095E-2</v>
      </c>
      <c r="V8" s="5" t="str">
        <f>A8</f>
        <v>Geckov2_K562</v>
      </c>
      <c r="W8" s="19">
        <f>F8/$E8</f>
        <v>-6.219164374619791E-4</v>
      </c>
      <c r="X8" s="19">
        <f>G8/$E8</f>
        <v>0.30254835625779036</v>
      </c>
      <c r="Y8" s="19">
        <f>H8/$E8</f>
        <v>0.32786338841660789</v>
      </c>
      <c r="Z8" s="19">
        <f>I8/$E8</f>
        <v>0.37798967322990451</v>
      </c>
      <c r="AA8" s="19">
        <f>J8/$E8</f>
        <v>0.45971041531810525</v>
      </c>
      <c r="AB8" s="19">
        <f>M8/E8</f>
        <v>0.24790320365810195</v>
      </c>
      <c r="AC8" s="19">
        <f>N8/E8</f>
        <v>0.42021419183396408</v>
      </c>
      <c r="AD8" s="19">
        <f>P8/E8</f>
        <v>8.0432411130494791E-2</v>
      </c>
      <c r="AE8" s="19">
        <f>Q8/E8</f>
        <v>0.38649396884111054</v>
      </c>
      <c r="AF8" s="19">
        <f>R8/E8</f>
        <v>0.13386752482153083</v>
      </c>
      <c r="AG8" s="19">
        <f>S8/E8</f>
        <v>3.546872242349023E-2</v>
      </c>
      <c r="AH8" s="19">
        <f>T8/E8</f>
        <v>0.1526968527938776</v>
      </c>
      <c r="AI8" s="19">
        <f>U8/E8</f>
        <v>0.16803797718968261</v>
      </c>
      <c r="AJ8" s="39"/>
      <c r="AK8" s="40"/>
      <c r="AL8" s="19">
        <f>MAX(W2:AI63)</f>
        <v>0.47753826888443396</v>
      </c>
      <c r="AM8" s="23"/>
      <c r="AO8" s="9" t="str">
        <f t="shared" si="1"/>
        <v>Geckov2_K562</v>
      </c>
      <c r="AP8" s="17">
        <f t="shared" si="1"/>
        <v>-6.219164374619791E-4</v>
      </c>
      <c r="AQ8" s="17">
        <f t="shared" si="1"/>
        <v>0.30254835625779036</v>
      </c>
      <c r="AR8" s="17">
        <f t="shared" si="1"/>
        <v>0.32786338841660789</v>
      </c>
      <c r="AS8" s="17">
        <f t="shared" si="0"/>
        <v>0.37798967322990451</v>
      </c>
      <c r="AT8" s="17">
        <f t="shared" si="0"/>
        <v>0.45971041531810525</v>
      </c>
      <c r="AU8" s="17">
        <f t="shared" si="2"/>
        <v>0.38649396884111054</v>
      </c>
      <c r="AV8" s="17">
        <f t="shared" si="2"/>
        <v>0.13386752482153083</v>
      </c>
      <c r="AW8" s="17">
        <f t="shared" si="2"/>
        <v>3.546872242349023E-2</v>
      </c>
      <c r="AX8" s="17">
        <f t="shared" si="2"/>
        <v>0.1526968527938776</v>
      </c>
      <c r="AY8" s="33"/>
      <c r="AZ8" s="36"/>
      <c r="BA8" s="13">
        <f>MAX(AP2:AX60)</f>
        <v>0.47753826888443396</v>
      </c>
    </row>
    <row r="9" spans="1:53">
      <c r="A9" s="9" t="s">
        <v>19</v>
      </c>
      <c r="B9" s="14">
        <v>0.65759999999999996</v>
      </c>
      <c r="C9" s="14">
        <v>0.47260000000000002</v>
      </c>
      <c r="D9" s="14">
        <v>0.185</v>
      </c>
      <c r="E9">
        <v>0.61683032230302604</v>
      </c>
      <c r="F9">
        <v>-1.9445616453390999E-3</v>
      </c>
      <c r="G9">
        <v>9.9614939985288697E-2</v>
      </c>
      <c r="H9">
        <v>0.110368701640689</v>
      </c>
      <c r="I9">
        <v>0.14540497430635901</v>
      </c>
      <c r="J9">
        <v>0.15689758434714801</v>
      </c>
      <c r="K9">
        <v>0.154173635122244</v>
      </c>
      <c r="L9">
        <v>-1.30874661969163E-3</v>
      </c>
      <c r="M9">
        <v>0.121470064141026</v>
      </c>
      <c r="N9">
        <v>0.17116683718686901</v>
      </c>
      <c r="O9">
        <v>-1.30874661969163E-3</v>
      </c>
      <c r="P9">
        <v>2.9508521242374099E-2</v>
      </c>
      <c r="Q9">
        <v>0.14950195960034299</v>
      </c>
      <c r="R9">
        <v>1.1005661861296199E-2</v>
      </c>
      <c r="S9">
        <v>1.44074193925849E-2</v>
      </c>
      <c r="T9">
        <v>5.3011671789687902E-2</v>
      </c>
      <c r="U9">
        <v>4.9055820024890097E-2</v>
      </c>
      <c r="V9" s="5" t="str">
        <f>A9</f>
        <v>Geckov2 PC3</v>
      </c>
      <c r="W9" s="19">
        <f>F9/$E9</f>
        <v>-3.1525065727618499E-3</v>
      </c>
      <c r="X9" s="19">
        <f>G9/$E9</f>
        <v>0.16149488179076829</v>
      </c>
      <c r="Y9" s="19">
        <f>H9/$E9</f>
        <v>0.17892878746396795</v>
      </c>
      <c r="Z9" s="19">
        <f>I9/$E9</f>
        <v>0.23572929061507275</v>
      </c>
      <c r="AA9" s="19">
        <f>J9/$E9</f>
        <v>0.2543610109200663</v>
      </c>
      <c r="AB9" s="19">
        <f>M9/E9</f>
        <v>0.19692622062984808</v>
      </c>
      <c r="AC9" s="19">
        <f>N9/E9</f>
        <v>0.27749420058954405</v>
      </c>
      <c r="AD9" s="19">
        <f>P9/E9</f>
        <v>4.7838960205781919E-2</v>
      </c>
      <c r="AE9" s="19">
        <f>Q9/E9</f>
        <v>0.24237128784809994</v>
      </c>
      <c r="AF9" s="19">
        <f>R9/E9</f>
        <v>1.7842284115030135E-2</v>
      </c>
      <c r="AG9" s="19">
        <f>S9/E9</f>
        <v>2.3357184093662414E-2</v>
      </c>
      <c r="AH9" s="19">
        <f>T9/E9</f>
        <v>8.5942065221049913E-2</v>
      </c>
      <c r="AI9" s="19"/>
      <c r="AJ9" s="39"/>
      <c r="AK9" s="40"/>
      <c r="AL9" s="19">
        <f>AL8-($AL$8-$AL$14)/6</f>
        <v>0.39794855740369495</v>
      </c>
      <c r="AM9" s="23"/>
      <c r="AO9" s="9" t="str">
        <f t="shared" si="1"/>
        <v>Geckov2 PC3</v>
      </c>
      <c r="AP9" s="17">
        <f t="shared" si="1"/>
        <v>-3.1525065727618499E-3</v>
      </c>
      <c r="AQ9" s="17">
        <f t="shared" si="1"/>
        <v>0.16149488179076829</v>
      </c>
      <c r="AR9" s="17">
        <f t="shared" si="1"/>
        <v>0.17892878746396795</v>
      </c>
      <c r="AS9" s="17">
        <f t="shared" si="0"/>
        <v>0.23572929061507275</v>
      </c>
      <c r="AT9" s="17">
        <f t="shared" si="0"/>
        <v>0.2543610109200663</v>
      </c>
      <c r="AU9" s="17">
        <f t="shared" si="2"/>
        <v>0.24237128784809994</v>
      </c>
      <c r="AV9" s="17">
        <f t="shared" si="2"/>
        <v>1.7842284115030135E-2</v>
      </c>
      <c r="AW9" s="17">
        <f t="shared" si="2"/>
        <v>2.3357184093662414E-2</v>
      </c>
      <c r="AX9" s="17">
        <f t="shared" si="2"/>
        <v>8.5942065221049913E-2</v>
      </c>
      <c r="AY9" s="33"/>
      <c r="AZ9" s="36"/>
      <c r="BA9" s="13">
        <f>BA8-($AV$9-$AV$14)/6</f>
        <v>0.49446153284173061</v>
      </c>
    </row>
    <row r="10" spans="1:53">
      <c r="A10" s="9" t="s">
        <v>20</v>
      </c>
      <c r="B10" s="14">
        <v>0.72970000000000002</v>
      </c>
      <c r="C10" s="14">
        <v>0.44990000000000002</v>
      </c>
      <c r="D10" s="14">
        <v>0.27979999999999999</v>
      </c>
      <c r="E10">
        <v>0.57936844219249695</v>
      </c>
      <c r="F10">
        <v>3.4299882183543499E-3</v>
      </c>
      <c r="G10">
        <v>0.17379462841416801</v>
      </c>
      <c r="H10">
        <v>0.19688146213473201</v>
      </c>
      <c r="I10">
        <v>0.213778702074537</v>
      </c>
      <c r="J10">
        <v>0.25859554947562902</v>
      </c>
      <c r="K10">
        <v>0.26034776600067799</v>
      </c>
      <c r="L10">
        <v>7.9073895822924303E-3</v>
      </c>
      <c r="M10">
        <v>0.13764610934341101</v>
      </c>
      <c r="N10">
        <v>0.23487049598938001</v>
      </c>
      <c r="O10">
        <v>7.9073895822924303E-3</v>
      </c>
      <c r="P10">
        <v>4.3026594135318702E-2</v>
      </c>
      <c r="Q10">
        <v>0.21607074957834199</v>
      </c>
      <c r="R10">
        <v>7.6790954489575694E-2</v>
      </c>
      <c r="S10">
        <v>2.07321658052688E-2</v>
      </c>
      <c r="T10">
        <v>7.9575181400883002E-2</v>
      </c>
      <c r="U10">
        <v>9.5883119767890101E-2</v>
      </c>
      <c r="V10" s="5" t="str">
        <f>A10</f>
        <v>GeckoV2 K562 - Exp49</v>
      </c>
      <c r="W10" s="19">
        <f>F10/$E10</f>
        <v>5.920219274239873E-3</v>
      </c>
      <c r="X10" s="19">
        <f>G10/$E10</f>
        <v>0.29997254899918108</v>
      </c>
      <c r="Y10" s="19">
        <f>H10/$E10</f>
        <v>0.3398208252242319</v>
      </c>
      <c r="Z10" s="19">
        <f>I10/$E10</f>
        <v>0.36898575501547315</v>
      </c>
      <c r="AA10" s="19">
        <f>J10/$E10</f>
        <v>0.44634041249645739</v>
      </c>
      <c r="AB10" s="19">
        <f>M10/E10</f>
        <v>0.23757957686220968</v>
      </c>
      <c r="AC10" s="19">
        <f>N10/E10</f>
        <v>0.40539055786428829</v>
      </c>
      <c r="AD10" s="19">
        <f>P10/E10</f>
        <v>7.426464923165936E-2</v>
      </c>
      <c r="AE10" s="19">
        <f>Q10/E10</f>
        <v>0.37294186884026354</v>
      </c>
      <c r="AF10" s="19">
        <f>R10/E10</f>
        <v>0.13254252198993893</v>
      </c>
      <c r="AG10" s="19">
        <f>S10/E10</f>
        <v>3.5784078481755612E-2</v>
      </c>
      <c r="AH10" s="19">
        <f>T10/E10</f>
        <v>0.1373481460256061</v>
      </c>
      <c r="AI10" s="19"/>
      <c r="AJ10" s="39"/>
      <c r="AK10" s="40"/>
      <c r="AL10" s="19">
        <f t="shared" ref="AL10:AL12" si="3">AL9-($AL$8-$AL$14)/6</f>
        <v>0.31835884592295594</v>
      </c>
      <c r="AM10" s="23"/>
      <c r="AO10" s="9" t="str">
        <f t="shared" si="1"/>
        <v>GeckoV2 K562 - Exp49</v>
      </c>
      <c r="AP10" s="17">
        <f t="shared" si="1"/>
        <v>5.920219274239873E-3</v>
      </c>
      <c r="AQ10" s="17">
        <f t="shared" si="1"/>
        <v>0.29997254899918108</v>
      </c>
      <c r="AR10" s="17">
        <f t="shared" si="1"/>
        <v>0.3398208252242319</v>
      </c>
      <c r="AS10" s="17">
        <f t="shared" si="0"/>
        <v>0.36898575501547315</v>
      </c>
      <c r="AT10" s="17">
        <f t="shared" si="0"/>
        <v>0.44634041249645739</v>
      </c>
      <c r="AU10" s="17">
        <f t="shared" si="2"/>
        <v>0.37294186884026354</v>
      </c>
      <c r="AV10" s="17">
        <f t="shared" si="2"/>
        <v>0.13254252198993893</v>
      </c>
      <c r="AW10" s="17">
        <f t="shared" si="2"/>
        <v>3.5784078481755612E-2</v>
      </c>
      <c r="AX10" s="17">
        <f t="shared" si="2"/>
        <v>0.1373481460256061</v>
      </c>
      <c r="AY10" s="33"/>
      <c r="AZ10" s="36"/>
      <c r="BA10" s="13">
        <f t="shared" ref="BA10:BA12" si="4">BA9-($AV$9-$AV$14)/6</f>
        <v>0.51138479679902726</v>
      </c>
    </row>
    <row r="11" spans="1:53">
      <c r="A11" s="9" t="s">
        <v>76</v>
      </c>
      <c r="B11" s="14">
        <v>0.74139999999999995</v>
      </c>
      <c r="C11" s="14">
        <v>0.45800000000000002</v>
      </c>
      <c r="D11" s="14">
        <v>0.28339999999999999</v>
      </c>
      <c r="E11">
        <v>0.65592561337092503</v>
      </c>
      <c r="F11">
        <v>1.8478988736799599E-3</v>
      </c>
      <c r="G11">
        <v>8.4966581151742604E-2</v>
      </c>
      <c r="H11">
        <v>9.2285662993117204E-2</v>
      </c>
      <c r="I11">
        <v>0.116441258742813</v>
      </c>
      <c r="J11">
        <v>0.103201604103567</v>
      </c>
      <c r="K11">
        <v>0.10580152765548199</v>
      </c>
      <c r="L11">
        <v>1.56142451859897E-2</v>
      </c>
      <c r="M11">
        <v>9.6703221359963107E-2</v>
      </c>
      <c r="N11">
        <v>0.124114899974233</v>
      </c>
      <c r="O11">
        <v>1.56142451859897E-2</v>
      </c>
      <c r="P11">
        <v>3.4470152715226798E-2</v>
      </c>
      <c r="Q11">
        <v>0.115693168499197</v>
      </c>
      <c r="R11">
        <v>5.9226379812651303E-2</v>
      </c>
      <c r="S11">
        <v>4.3762818809772397E-2</v>
      </c>
      <c r="T11">
        <v>0.10646004647714501</v>
      </c>
      <c r="U11">
        <v>8.2326139506901E-2</v>
      </c>
      <c r="V11" s="5" t="str">
        <f>A11</f>
        <v>Hart 2015 HTC116</v>
      </c>
      <c r="W11" s="19">
        <f>F11/$E11</f>
        <v>2.8172384734044156E-3</v>
      </c>
      <c r="X11" s="19">
        <f>G11/$E11</f>
        <v>0.12953691610712284</v>
      </c>
      <c r="Y11" s="19">
        <f>H11/$E11</f>
        <v>0.14069531835911062</v>
      </c>
      <c r="Z11" s="19">
        <f>I11/$E11</f>
        <v>0.17752204879513619</v>
      </c>
      <c r="AA11" s="19">
        <f>J11/$E11</f>
        <v>0.15733735960270642</v>
      </c>
      <c r="AB11" s="19">
        <f>M11/E11</f>
        <v>0.14743016492828673</v>
      </c>
      <c r="AC11" s="19">
        <f>N11/E11</f>
        <v>0.18922099921724841</v>
      </c>
      <c r="AD11" s="19">
        <f>P11/E11</f>
        <v>5.2551923590966672E-2</v>
      </c>
      <c r="AE11" s="19">
        <f>Q11/E11</f>
        <v>0.17638153799884115</v>
      </c>
      <c r="AF11" s="19">
        <f>R11/E11</f>
        <v>9.0294354428813658E-2</v>
      </c>
      <c r="AG11" s="19">
        <f>S11/E11</f>
        <v>6.6719179610729096E-2</v>
      </c>
      <c r="AH11" s="19">
        <f>T11/E11</f>
        <v>0.1623050606760526</v>
      </c>
      <c r="AI11" s="19"/>
      <c r="AJ11" s="39"/>
      <c r="AK11" s="40"/>
      <c r="AL11" s="19">
        <f t="shared" si="3"/>
        <v>0.23876913444221692</v>
      </c>
      <c r="AM11" s="23"/>
      <c r="AO11" s="9" t="str">
        <f t="shared" si="1"/>
        <v>Hart 2015 HTC116</v>
      </c>
      <c r="AP11" s="17">
        <f t="shared" si="1"/>
        <v>2.8172384734044156E-3</v>
      </c>
      <c r="AQ11" s="17">
        <f t="shared" si="1"/>
        <v>0.12953691610712284</v>
      </c>
      <c r="AR11" s="17">
        <f t="shared" si="1"/>
        <v>0.14069531835911062</v>
      </c>
      <c r="AS11" s="17">
        <f t="shared" si="0"/>
        <v>0.17752204879513619</v>
      </c>
      <c r="AT11" s="17">
        <f t="shared" si="0"/>
        <v>0.15733735960270642</v>
      </c>
      <c r="AU11" s="17">
        <f t="shared" si="2"/>
        <v>0.17638153799884115</v>
      </c>
      <c r="AV11" s="17">
        <f t="shared" si="2"/>
        <v>9.0294354428813658E-2</v>
      </c>
      <c r="AW11" s="17">
        <f t="shared" si="2"/>
        <v>6.6719179610729096E-2</v>
      </c>
      <c r="AX11" s="17">
        <f t="shared" si="2"/>
        <v>0.1623050606760526</v>
      </c>
      <c r="AY11" s="33"/>
      <c r="AZ11" s="36"/>
      <c r="BA11" s="13">
        <f t="shared" si="4"/>
        <v>0.52830806075632397</v>
      </c>
    </row>
    <row r="12" spans="1:53">
      <c r="A12" s="9" t="s">
        <v>75</v>
      </c>
      <c r="B12" s="14">
        <v>0.8589</v>
      </c>
      <c r="C12" s="14">
        <v>0.4355</v>
      </c>
      <c r="D12" s="14">
        <v>0.4234</v>
      </c>
      <c r="E12">
        <v>0.56625033294590499</v>
      </c>
      <c r="F12">
        <v>-3.9399367559538497E-3</v>
      </c>
      <c r="G12">
        <v>0.12903961753595899</v>
      </c>
      <c r="H12">
        <v>0.13252344241851499</v>
      </c>
      <c r="I12">
        <v>0.19249517228437199</v>
      </c>
      <c r="J12">
        <v>0.164511371616054</v>
      </c>
      <c r="K12">
        <v>0.18479330112838099</v>
      </c>
      <c r="L12">
        <v>5.9400690063755597E-2</v>
      </c>
      <c r="M12">
        <v>0.143221826722842</v>
      </c>
      <c r="N12">
        <v>0.18401617511743401</v>
      </c>
      <c r="O12">
        <v>5.9400690063755597E-2</v>
      </c>
      <c r="P12">
        <v>0.114478579312526</v>
      </c>
      <c r="Q12">
        <v>0.21418833841832499</v>
      </c>
      <c r="R12">
        <v>8.26947693982691E-2</v>
      </c>
      <c r="S12">
        <v>0.104487360703097</v>
      </c>
      <c r="T12">
        <v>0.21881999430964899</v>
      </c>
      <c r="U12">
        <v>0.13077426570294101</v>
      </c>
      <c r="V12" s="5" t="str">
        <f>A12</f>
        <v>Hart 2015 DLD1</v>
      </c>
      <c r="W12" s="19">
        <f>F12/$E12</f>
        <v>-6.9579416147208511E-3</v>
      </c>
      <c r="X12" s="19">
        <f>G12/$E12</f>
        <v>0.22788440028747214</v>
      </c>
      <c r="Y12" s="19">
        <f>H12/$E12</f>
        <v>0.23403684679365164</v>
      </c>
      <c r="Z12" s="19">
        <f>I12/$E12</f>
        <v>0.33994712423906237</v>
      </c>
      <c r="AA12" s="19">
        <f>J12/$E12</f>
        <v>0.29052763776788826</v>
      </c>
      <c r="AB12" s="19">
        <f>M12/E12</f>
        <v>0.25293022959957229</v>
      </c>
      <c r="AC12" s="19">
        <f>N12/E12</f>
        <v>0.32497318661181862</v>
      </c>
      <c r="AD12" s="19">
        <f>P12/E12</f>
        <v>0.20216955761765948</v>
      </c>
      <c r="AE12" s="19">
        <f>Q12/E12</f>
        <v>0.37825732888140629</v>
      </c>
      <c r="AF12" s="19">
        <f>R12/E12</f>
        <v>0.14603924198693424</v>
      </c>
      <c r="AG12" s="19">
        <f>S12/E12</f>
        <v>0.18452503181676519</v>
      </c>
      <c r="AH12" s="19">
        <f>T12/E12</f>
        <v>0.38643684882487001</v>
      </c>
      <c r="AI12" s="19"/>
      <c r="AJ12" s="39"/>
      <c r="AK12" s="40"/>
      <c r="AL12" s="19">
        <f t="shared" si="3"/>
        <v>0.15917942296147791</v>
      </c>
      <c r="AM12" s="23"/>
      <c r="AO12" s="9" t="str">
        <f t="shared" si="1"/>
        <v>Hart 2015 DLD1</v>
      </c>
      <c r="AP12" s="17">
        <f t="shared" si="1"/>
        <v>-6.9579416147208511E-3</v>
      </c>
      <c r="AQ12" s="17">
        <f t="shared" si="1"/>
        <v>0.22788440028747214</v>
      </c>
      <c r="AR12" s="17">
        <f t="shared" si="1"/>
        <v>0.23403684679365164</v>
      </c>
      <c r="AS12" s="17">
        <f t="shared" si="0"/>
        <v>0.33994712423906237</v>
      </c>
      <c r="AT12" s="17">
        <f t="shared" si="0"/>
        <v>0.29052763776788826</v>
      </c>
      <c r="AU12" s="17">
        <f t="shared" si="2"/>
        <v>0.37825732888140629</v>
      </c>
      <c r="AV12" s="17">
        <f t="shared" si="2"/>
        <v>0.14603924198693424</v>
      </c>
      <c r="AW12" s="17">
        <f t="shared" si="2"/>
        <v>0.18452503181676519</v>
      </c>
      <c r="AX12" s="17">
        <f t="shared" si="2"/>
        <v>0.38643684882487001</v>
      </c>
      <c r="AY12" s="33"/>
      <c r="AZ12" s="36"/>
      <c r="BA12" s="13">
        <f t="shared" si="4"/>
        <v>0.54523132471362068</v>
      </c>
    </row>
    <row r="13" spans="1:53">
      <c r="A13" s="9" t="s">
        <v>74</v>
      </c>
      <c r="B13" s="14">
        <v>0.8105</v>
      </c>
      <c r="C13" s="14">
        <v>0.4325</v>
      </c>
      <c r="D13" s="14">
        <v>0.378</v>
      </c>
      <c r="E13">
        <v>0.56057382341514805</v>
      </c>
      <c r="F13">
        <v>2.3328433892008198E-3</v>
      </c>
      <c r="G13">
        <v>8.1316194475055295E-2</v>
      </c>
      <c r="H13">
        <v>7.9692377833653502E-2</v>
      </c>
      <c r="I13">
        <v>0.130266072176834</v>
      </c>
      <c r="J13">
        <v>0.121408026629075</v>
      </c>
      <c r="K13">
        <v>0.12800070694844101</v>
      </c>
      <c r="L13">
        <v>4.0169582593725897E-2</v>
      </c>
      <c r="M13">
        <v>0.111163067371604</v>
      </c>
      <c r="N13">
        <v>0.134010683295747</v>
      </c>
      <c r="O13">
        <v>4.0169582593725897E-2</v>
      </c>
      <c r="P13">
        <v>7.1904063127634504E-2</v>
      </c>
      <c r="Q13">
        <v>0.14795909293109899</v>
      </c>
      <c r="R13">
        <v>6.0280913313165797E-2</v>
      </c>
      <c r="S13">
        <v>6.1261682381232002E-2</v>
      </c>
      <c r="T13">
        <v>0.141864406762438</v>
      </c>
      <c r="U13">
        <v>8.0741925914125101E-2</v>
      </c>
      <c r="V13" s="5" t="str">
        <f>A13</f>
        <v>Hart 2015 RPE1</v>
      </c>
      <c r="W13" s="19">
        <f>F13/$E13</f>
        <v>4.1615275129840831E-3</v>
      </c>
      <c r="X13" s="19">
        <f>G13/$E13</f>
        <v>0.14505885055363063</v>
      </c>
      <c r="Y13" s="19">
        <f>H13/$E13</f>
        <v>0.14216214618825532</v>
      </c>
      <c r="Z13" s="19">
        <f>I13/$E13</f>
        <v>0.23237986993973844</v>
      </c>
      <c r="AA13" s="19">
        <f>J13/$E13</f>
        <v>0.21657812326916845</v>
      </c>
      <c r="AB13" s="19">
        <f>M13/E13</f>
        <v>0.19830228014282286</v>
      </c>
      <c r="AC13" s="19">
        <f>N13/E13</f>
        <v>0.23905983065588451</v>
      </c>
      <c r="AD13" s="19">
        <f>P13/E13</f>
        <v>0.12826867778016815</v>
      </c>
      <c r="AE13" s="19">
        <f>Q13/E13</f>
        <v>0.2639422084136881</v>
      </c>
      <c r="AF13" s="19">
        <f>R13/E13</f>
        <v>0.10753429931123121</v>
      </c>
      <c r="AG13" s="19">
        <f>S13/E13</f>
        <v>0.10928387987867748</v>
      </c>
      <c r="AH13" s="19">
        <f>T13/E13</f>
        <v>0.25306998086026661</v>
      </c>
      <c r="AI13" s="19"/>
      <c r="AJ13" s="39"/>
      <c r="AK13" s="40"/>
      <c r="AL13" s="19">
        <f>MIN(W2:AI60)</f>
        <v>-4.4041806501864088E-2</v>
      </c>
      <c r="AM13" s="23"/>
      <c r="AO13" s="9" t="str">
        <f t="shared" si="1"/>
        <v>Hart 2015 RPE1</v>
      </c>
      <c r="AP13" s="17">
        <f t="shared" si="1"/>
        <v>4.1615275129840831E-3</v>
      </c>
      <c r="AQ13" s="17">
        <f t="shared" si="1"/>
        <v>0.14505885055363063</v>
      </c>
      <c r="AR13" s="17">
        <f t="shared" si="1"/>
        <v>0.14216214618825532</v>
      </c>
      <c r="AS13" s="17">
        <f t="shared" si="0"/>
        <v>0.23237986993973844</v>
      </c>
      <c r="AT13" s="17">
        <f t="shared" si="0"/>
        <v>0.21657812326916845</v>
      </c>
      <c r="AU13" s="17">
        <f t="shared" si="2"/>
        <v>0.2639422084136881</v>
      </c>
      <c r="AV13" s="17">
        <f t="shared" si="2"/>
        <v>0.10753429931123121</v>
      </c>
      <c r="AW13" s="17">
        <f t="shared" si="2"/>
        <v>0.10928387987867748</v>
      </c>
      <c r="AX13" s="17">
        <f t="shared" si="2"/>
        <v>0.25306998086026661</v>
      </c>
      <c r="AY13" s="33"/>
      <c r="AZ13" s="36"/>
      <c r="BA13" s="13">
        <f>MIN(AP2:AX63)</f>
        <v>-4.4041806501864088E-2</v>
      </c>
    </row>
    <row r="14" spans="1:53">
      <c r="A14" s="9" t="s">
        <v>73</v>
      </c>
      <c r="B14" s="14">
        <v>0.86670000000000003</v>
      </c>
      <c r="C14" s="14">
        <v>0.4385</v>
      </c>
      <c r="D14" s="14">
        <v>0.42820000000000003</v>
      </c>
      <c r="E14">
        <v>0.56385099446928799</v>
      </c>
      <c r="F14">
        <v>-5.8449566143077504E-4</v>
      </c>
      <c r="G14">
        <v>0.120047671926962</v>
      </c>
      <c r="H14">
        <v>9.7853442351165804E-2</v>
      </c>
      <c r="I14">
        <v>0.167941264421931</v>
      </c>
      <c r="J14">
        <v>0.145927436870921</v>
      </c>
      <c r="K14">
        <v>0.15761488394701401</v>
      </c>
      <c r="L14">
        <v>6.2108582601565099E-2</v>
      </c>
      <c r="M14">
        <v>0.12844749967699201</v>
      </c>
      <c r="N14">
        <v>0.16684790738053501</v>
      </c>
      <c r="O14">
        <v>6.2108582601565099E-2</v>
      </c>
      <c r="P14">
        <v>0.138282434125858</v>
      </c>
      <c r="Q14">
        <v>0.212743994053012</v>
      </c>
      <c r="R14">
        <v>6.7313584913791205E-2</v>
      </c>
      <c r="S14">
        <v>0.11022029180235</v>
      </c>
      <c r="T14">
        <v>0.200456858708083</v>
      </c>
      <c r="U14">
        <v>0.112241265903142</v>
      </c>
      <c r="V14" s="5" t="str">
        <f>A14</f>
        <v>Hart 2017 TKOv3</v>
      </c>
      <c r="W14" s="19">
        <f>F14/$E14</f>
        <v>-1.0366136925606E-3</v>
      </c>
      <c r="X14" s="19">
        <f>G14/$E14</f>
        <v>0.21290673086416059</v>
      </c>
      <c r="Y14" s="19">
        <f>H14/$E14</f>
        <v>0.17354486080718567</v>
      </c>
      <c r="Z14" s="19">
        <f>I14/$E14</f>
        <v>0.29784688875117071</v>
      </c>
      <c r="AA14" s="19">
        <f>J14/$E14</f>
        <v>0.25880496496822158</v>
      </c>
      <c r="AB14" s="19">
        <f>M14/E14</f>
        <v>0.22780397824409324</v>
      </c>
      <c r="AC14" s="19">
        <f>N14/E14</f>
        <v>0.29590780014066809</v>
      </c>
      <c r="AD14" s="19">
        <f>P14/E14</f>
        <v>0.24524641347136972</v>
      </c>
      <c r="AE14" s="19">
        <f>Q14/E14</f>
        <v>0.3773053450996437</v>
      </c>
      <c r="AF14" s="19">
        <f>R14/E14</f>
        <v>0.11938186785881011</v>
      </c>
      <c r="AG14" s="19">
        <f>S14/E14</f>
        <v>0.19547769336842682</v>
      </c>
      <c r="AH14" s="19">
        <f>T14/E14</f>
        <v>0.35551388695653269</v>
      </c>
      <c r="AI14" s="19"/>
      <c r="AJ14" s="39"/>
      <c r="AK14" s="40"/>
      <c r="AL14" s="23"/>
      <c r="AM14" s="23"/>
      <c r="AO14" s="9" t="str">
        <f t="shared" si="1"/>
        <v>Hart 2017 TKOv3</v>
      </c>
      <c r="AP14" s="17">
        <f t="shared" si="1"/>
        <v>-1.0366136925606E-3</v>
      </c>
      <c r="AQ14" s="17">
        <f t="shared" si="1"/>
        <v>0.21290673086416059</v>
      </c>
      <c r="AR14" s="17">
        <f t="shared" si="1"/>
        <v>0.17354486080718567</v>
      </c>
      <c r="AS14" s="17">
        <f t="shared" si="0"/>
        <v>0.29784688875117071</v>
      </c>
      <c r="AT14" s="17">
        <f t="shared" si="0"/>
        <v>0.25880496496822158</v>
      </c>
      <c r="AU14" s="17">
        <f t="shared" si="2"/>
        <v>0.3773053450996437</v>
      </c>
      <c r="AV14" s="17">
        <f t="shared" si="2"/>
        <v>0.11938186785881011</v>
      </c>
      <c r="AW14" s="17">
        <f t="shared" si="2"/>
        <v>0.19547769336842682</v>
      </c>
      <c r="AX14" s="17">
        <f t="shared" si="2"/>
        <v>0.35551388695653269</v>
      </c>
      <c r="AY14" s="33"/>
      <c r="AZ14" s="36"/>
    </row>
    <row r="15" spans="1:53">
      <c r="A15" s="9" t="s">
        <v>77</v>
      </c>
      <c r="B15" s="14">
        <v>0.7258</v>
      </c>
      <c r="C15" s="14">
        <v>0.41970000000000002</v>
      </c>
      <c r="D15" s="14">
        <v>0.30609999999999998</v>
      </c>
      <c r="E15">
        <v>0.67507470087860599</v>
      </c>
      <c r="F15">
        <v>8.7838583880077703E-3</v>
      </c>
      <c r="G15">
        <v>0.19760032458035801</v>
      </c>
      <c r="H15">
        <v>0.214482368115681</v>
      </c>
      <c r="I15">
        <v>0.249886497598408</v>
      </c>
      <c r="J15">
        <v>0.27297556284292601</v>
      </c>
      <c r="K15">
        <v>0.28512308574610501</v>
      </c>
      <c r="L15">
        <v>5.62143019553406E-2</v>
      </c>
      <c r="M15">
        <v>0.168948444463073</v>
      </c>
      <c r="N15">
        <v>0.26106018029928801</v>
      </c>
      <c r="O15">
        <v>5.62143019553406E-2</v>
      </c>
      <c r="P15">
        <v>5.2514140127817098E-2</v>
      </c>
      <c r="Q15">
        <v>0.25363485929812601</v>
      </c>
      <c r="R15">
        <v>8.9365253220678204E-2</v>
      </c>
      <c r="S15">
        <v>2.6515681494308E-2</v>
      </c>
      <c r="T15">
        <v>0.122780915347696</v>
      </c>
      <c r="U15">
        <v>0.13357420358830799</v>
      </c>
      <c r="V15" s="5" t="str">
        <f>A15</f>
        <v>Wang 2014_KBM7</v>
      </c>
      <c r="W15" s="19">
        <f>F15/$E15</f>
        <v>1.301168356120534E-2</v>
      </c>
      <c r="X15" s="19">
        <f>G15/$E15</f>
        <v>0.29270882810921856</v>
      </c>
      <c r="Y15" s="19">
        <f>H15/$E15</f>
        <v>0.31771649542862945</v>
      </c>
      <c r="Z15" s="19">
        <f>I15/$E15</f>
        <v>0.37016125367041913</v>
      </c>
      <c r="AA15" s="19">
        <f>J15/$E15</f>
        <v>0.4043634911627555</v>
      </c>
      <c r="AB15" s="19">
        <f>M15/E15</f>
        <v>0.25026629533470524</v>
      </c>
      <c r="AC15" s="19">
        <f>N15/E15</f>
        <v>0.3867130259207161</v>
      </c>
      <c r="AD15" s="19">
        <f>P15/E15</f>
        <v>7.7790117241055307E-2</v>
      </c>
      <c r="AE15" s="19">
        <f>Q15/E15</f>
        <v>0.37571376762900704</v>
      </c>
      <c r="AF15" s="19">
        <f>R15/E15</f>
        <v>0.13237831769487113</v>
      </c>
      <c r="AG15" s="19">
        <f>S15/E15</f>
        <v>3.9278144270253335E-2</v>
      </c>
      <c r="AH15" s="19">
        <f>T15/E15</f>
        <v>0.18187752435085675</v>
      </c>
      <c r="AI15" s="19"/>
      <c r="AJ15" s="39"/>
      <c r="AK15" s="40"/>
      <c r="AL15" s="23"/>
      <c r="AM15" s="23"/>
      <c r="AO15" s="9" t="str">
        <f t="shared" si="1"/>
        <v>Wang 2014_KBM7</v>
      </c>
      <c r="AP15" s="17">
        <f t="shared" si="1"/>
        <v>1.301168356120534E-2</v>
      </c>
      <c r="AQ15" s="17">
        <f t="shared" si="1"/>
        <v>0.29270882810921856</v>
      </c>
      <c r="AR15" s="17">
        <f t="shared" si="1"/>
        <v>0.31771649542862945</v>
      </c>
      <c r="AS15" s="17">
        <f t="shared" si="0"/>
        <v>0.37016125367041913</v>
      </c>
      <c r="AT15" s="17">
        <f t="shared" si="0"/>
        <v>0.4043634911627555</v>
      </c>
      <c r="AU15" s="17">
        <f t="shared" si="2"/>
        <v>0.37571376762900704</v>
      </c>
      <c r="AV15" s="17">
        <f t="shared" si="2"/>
        <v>0.13237831769487113</v>
      </c>
      <c r="AW15" s="17">
        <f t="shared" si="2"/>
        <v>3.9278144270253335E-2</v>
      </c>
      <c r="AX15" s="17">
        <f t="shared" si="2"/>
        <v>0.18187752435085675</v>
      </c>
      <c r="AY15" s="33"/>
      <c r="AZ15" s="36"/>
    </row>
    <row r="16" spans="1:53">
      <c r="A16" s="9" t="s">
        <v>78</v>
      </c>
      <c r="B16" s="14">
        <v>0.66210000000000002</v>
      </c>
      <c r="C16" s="14">
        <v>0.44479999999999997</v>
      </c>
      <c r="D16" s="14">
        <v>0.21729999999999999</v>
      </c>
      <c r="E16">
        <v>0.69897776413186996</v>
      </c>
      <c r="F16">
        <v>8.3671417744351894E-3</v>
      </c>
      <c r="G16">
        <v>0.111750929594527</v>
      </c>
      <c r="H16">
        <v>0.117962903194179</v>
      </c>
      <c r="I16">
        <v>0.13778786592282699</v>
      </c>
      <c r="J16">
        <v>0.14746026721604</v>
      </c>
      <c r="K16">
        <v>0.151380570811988</v>
      </c>
      <c r="L16">
        <v>1.37819792697628E-2</v>
      </c>
      <c r="M16">
        <v>9.5368486794215807E-2</v>
      </c>
      <c r="N16">
        <v>0.14318573791893899</v>
      </c>
      <c r="O16">
        <v>1.37819792697628E-2</v>
      </c>
      <c r="P16">
        <v>2.0005769555058301E-2</v>
      </c>
      <c r="Q16">
        <v>0.121532049922285</v>
      </c>
      <c r="R16">
        <v>4.1508457041051397E-2</v>
      </c>
      <c r="S16">
        <v>-9.6634103987631103E-4</v>
      </c>
      <c r="T16">
        <v>9.0114457004375204E-2</v>
      </c>
      <c r="U16">
        <v>8.6311985380975897E-2</v>
      </c>
      <c r="V16" s="5" t="str">
        <f>A16</f>
        <v>Wang 2014_HL60</v>
      </c>
      <c r="W16" s="19">
        <f>F16/$E16</f>
        <v>1.1970540700714814E-2</v>
      </c>
      <c r="X16" s="19">
        <f>G16/$E16</f>
        <v>0.15987766039070156</v>
      </c>
      <c r="Y16" s="19">
        <f>H16/$E16</f>
        <v>0.16876488673525811</v>
      </c>
      <c r="Z16" s="19">
        <f>I16/$E16</f>
        <v>0.19712768129893152</v>
      </c>
      <c r="AA16" s="19">
        <f>J16/$E16</f>
        <v>0.21096560546412457</v>
      </c>
      <c r="AB16" s="19">
        <f>M16/E16</f>
        <v>0.13643994371217719</v>
      </c>
      <c r="AC16" s="19">
        <f>N16/E16</f>
        <v>0.20485020449366598</v>
      </c>
      <c r="AD16" s="19">
        <f>P16/E16</f>
        <v>2.8621467780030822E-2</v>
      </c>
      <c r="AE16" s="19">
        <f>Q16/E16</f>
        <v>0.17387112460326654</v>
      </c>
      <c r="AF16" s="19">
        <f>R16/E16</f>
        <v>5.9384517177888882E-2</v>
      </c>
      <c r="AG16" s="19">
        <f>S16/E16</f>
        <v>-1.382506124606848E-3</v>
      </c>
      <c r="AH16" s="19">
        <f>T16/E16</f>
        <v>0.1289232099053928</v>
      </c>
      <c r="AI16" s="19"/>
      <c r="AJ16" s="39"/>
      <c r="AK16" s="40"/>
      <c r="AL16" s="23"/>
      <c r="AM16" s="23"/>
      <c r="AO16" s="9" t="str">
        <f t="shared" si="1"/>
        <v>Wang 2014_HL60</v>
      </c>
      <c r="AP16" s="17">
        <f t="shared" si="1"/>
        <v>1.1970540700714814E-2</v>
      </c>
      <c r="AQ16" s="17">
        <f t="shared" si="1"/>
        <v>0.15987766039070156</v>
      </c>
      <c r="AR16" s="17">
        <f t="shared" si="1"/>
        <v>0.16876488673525811</v>
      </c>
      <c r="AS16" s="17">
        <f t="shared" si="0"/>
        <v>0.19712768129893152</v>
      </c>
      <c r="AT16" s="17">
        <f t="shared" si="0"/>
        <v>0.21096560546412457</v>
      </c>
      <c r="AU16" s="17">
        <f t="shared" si="2"/>
        <v>0.17387112460326654</v>
      </c>
      <c r="AV16" s="17">
        <f t="shared" si="2"/>
        <v>5.9384517177888882E-2</v>
      </c>
      <c r="AW16" s="17">
        <f t="shared" si="2"/>
        <v>-1.382506124606848E-3</v>
      </c>
      <c r="AX16" s="17">
        <f t="shared" si="2"/>
        <v>0.1289232099053928</v>
      </c>
      <c r="AY16" s="33"/>
      <c r="AZ16" s="36"/>
    </row>
    <row r="17" spans="1:52">
      <c r="A17" s="9" t="s">
        <v>79</v>
      </c>
      <c r="B17" s="14">
        <v>0.84399999999999997</v>
      </c>
      <c r="C17" s="14">
        <v>0.44529999999999997</v>
      </c>
      <c r="D17" s="14">
        <v>0.3987</v>
      </c>
      <c r="E17">
        <v>0.64518394008899904</v>
      </c>
      <c r="F17">
        <v>1.14064276023483E-4</v>
      </c>
      <c r="G17">
        <v>3.4624681249719499E-2</v>
      </c>
      <c r="H17">
        <v>2.6769268825179299E-2</v>
      </c>
      <c r="I17">
        <v>1.6744323574670001E-2</v>
      </c>
      <c r="J17">
        <v>5.2444446379617399E-2</v>
      </c>
      <c r="K17">
        <v>5.6281796623155897E-2</v>
      </c>
      <c r="L17">
        <v>1.7269054182548899E-2</v>
      </c>
      <c r="M17">
        <v>6.3601771908708596E-2</v>
      </c>
      <c r="N17">
        <v>7.5467801852263205E-2</v>
      </c>
      <c r="O17">
        <v>1.7269054182548899E-2</v>
      </c>
      <c r="P17">
        <v>8.3143063103633105E-2</v>
      </c>
      <c r="Q17">
        <v>0.10193572172297</v>
      </c>
      <c r="R17">
        <v>2.27669480500102E-2</v>
      </c>
      <c r="S17">
        <v>5.81109888505058E-2</v>
      </c>
      <c r="T17">
        <v>3.6898500240114797E-2</v>
      </c>
      <c r="U17">
        <v>2.88406051898174E-2</v>
      </c>
      <c r="V17" s="5" t="str">
        <f>A17</f>
        <v>Wang 2015_Raji</v>
      </c>
      <c r="W17" s="19">
        <f>F17/$E17</f>
        <v>1.7679342112537482E-4</v>
      </c>
      <c r="X17" s="19">
        <f>G17/$E17</f>
        <v>5.3666371864344989E-2</v>
      </c>
      <c r="Y17" s="19">
        <f>H17/$E17</f>
        <v>4.1490910051925109E-2</v>
      </c>
      <c r="Z17" s="19">
        <f>I17/$E17</f>
        <v>2.5952790412545338E-2</v>
      </c>
      <c r="AA17" s="19">
        <f>J17/$E17</f>
        <v>8.1286038168251709E-2</v>
      </c>
      <c r="AB17" s="19">
        <f>M17/E17</f>
        <v>9.857928562191913E-2</v>
      </c>
      <c r="AC17" s="19">
        <f>N17/E17</f>
        <v>0.11697098635445405</v>
      </c>
      <c r="AD17" s="19">
        <f>P17/E17</f>
        <v>0.12886722365123354</v>
      </c>
      <c r="AE17" s="19">
        <f>Q17/E17</f>
        <v>0.15799482192459505</v>
      </c>
      <c r="AF17" s="19">
        <f>R17/E17</f>
        <v>3.5287530633310006E-2</v>
      </c>
      <c r="AG17" s="19">
        <f>S17/E17</f>
        <v>9.0068870658016928E-2</v>
      </c>
      <c r="AH17" s="19">
        <f>T17/E17</f>
        <v>5.7190667571522136E-2</v>
      </c>
      <c r="AI17" s="19"/>
      <c r="AJ17" s="39"/>
      <c r="AK17" s="40"/>
      <c r="AL17" s="23"/>
      <c r="AM17" s="23"/>
      <c r="AO17" s="9" t="str">
        <f t="shared" si="1"/>
        <v>Wang 2015_Raji</v>
      </c>
      <c r="AP17" s="17">
        <f t="shared" si="1"/>
        <v>1.7679342112537482E-4</v>
      </c>
      <c r="AQ17" s="17">
        <f t="shared" si="1"/>
        <v>5.3666371864344989E-2</v>
      </c>
      <c r="AR17" s="17">
        <f t="shared" si="1"/>
        <v>4.1490910051925109E-2</v>
      </c>
      <c r="AS17" s="17">
        <f t="shared" si="0"/>
        <v>2.5952790412545338E-2</v>
      </c>
      <c r="AT17" s="17">
        <f t="shared" si="0"/>
        <v>8.1286038168251709E-2</v>
      </c>
      <c r="AU17" s="17">
        <f t="shared" si="2"/>
        <v>0.15799482192459505</v>
      </c>
      <c r="AV17" s="17">
        <f t="shared" si="2"/>
        <v>3.5287530633310006E-2</v>
      </c>
      <c r="AW17" s="17">
        <f t="shared" si="2"/>
        <v>9.0068870658016928E-2</v>
      </c>
      <c r="AX17" s="17">
        <f t="shared" si="2"/>
        <v>5.7190667571522136E-2</v>
      </c>
      <c r="AY17" s="33"/>
      <c r="AZ17" s="36"/>
    </row>
    <row r="18" spans="1:52">
      <c r="A18" s="9" t="s">
        <v>80</v>
      </c>
      <c r="B18" s="14">
        <v>0.85850000000000004</v>
      </c>
      <c r="C18" s="14">
        <v>0.41949999999999998</v>
      </c>
      <c r="D18" s="14">
        <v>0.439</v>
      </c>
      <c r="E18">
        <v>0.66108613565480601</v>
      </c>
      <c r="F18">
        <v>1.28565503295524E-3</v>
      </c>
      <c r="G18">
        <v>9.6372713782797506E-2</v>
      </c>
      <c r="H18">
        <v>6.5153347525577304E-2</v>
      </c>
      <c r="I18">
        <v>5.8779477590731301E-2</v>
      </c>
      <c r="J18">
        <v>0.13728725393800001</v>
      </c>
      <c r="K18">
        <v>0.144332433028905</v>
      </c>
      <c r="L18">
        <v>9.0863151387623894E-2</v>
      </c>
      <c r="M18">
        <v>9.6687532516764096E-2</v>
      </c>
      <c r="N18">
        <v>0.13903477041561499</v>
      </c>
      <c r="O18">
        <v>9.0863151387623894E-2</v>
      </c>
      <c r="P18">
        <v>0.13945366482431901</v>
      </c>
      <c r="Q18">
        <v>0.20044160048184201</v>
      </c>
      <c r="R18">
        <v>4.5909933303697997E-2</v>
      </c>
      <c r="S18">
        <v>8.9258994345138801E-2</v>
      </c>
      <c r="T18">
        <v>8.9638786378370805E-2</v>
      </c>
      <c r="U18">
        <v>7.1228488713312305E-2</v>
      </c>
      <c r="V18" s="5" t="str">
        <f>A18</f>
        <v>Wang 2015_KBM7</v>
      </c>
      <c r="W18" s="19">
        <f>F18/$E18</f>
        <v>1.9447617543541407E-3</v>
      </c>
      <c r="X18" s="19">
        <f>G18/$E18</f>
        <v>0.14577936003353073</v>
      </c>
      <c r="Y18" s="19">
        <f>H18/$E18</f>
        <v>9.8555005182558997E-2</v>
      </c>
      <c r="Z18" s="19">
        <f>I18/$E18</f>
        <v>8.8913493144898909E-2</v>
      </c>
      <c r="AA18" s="19">
        <f>J18/$E18</f>
        <v>0.20766923783996308</v>
      </c>
      <c r="AB18" s="19">
        <f>M18/E18</f>
        <v>0.14625557442827788</v>
      </c>
      <c r="AC18" s="19">
        <f>N18/E18</f>
        <v>0.21031263993745838</v>
      </c>
      <c r="AD18" s="19">
        <f>P18/E18</f>
        <v>0.21094628567000595</v>
      </c>
      <c r="AE18" s="19">
        <f>Q18/E18</f>
        <v>0.30320042982493428</v>
      </c>
      <c r="AF18" s="19">
        <f>R18/E18</f>
        <v>6.9446220133211833E-2</v>
      </c>
      <c r="AG18" s="19">
        <f>S18/E18</f>
        <v>0.13501870562862089</v>
      </c>
      <c r="AH18" s="19">
        <f>T18/E18</f>
        <v>0.13559320267635558</v>
      </c>
      <c r="AI18" s="19"/>
      <c r="AJ18" s="39"/>
      <c r="AK18" s="40"/>
      <c r="AL18" s="23"/>
      <c r="AM18" s="23"/>
      <c r="AO18" s="9" t="str">
        <f t="shared" si="1"/>
        <v>Wang 2015_KBM7</v>
      </c>
      <c r="AP18" s="17">
        <f t="shared" si="1"/>
        <v>1.9447617543541407E-3</v>
      </c>
      <c r="AQ18" s="17">
        <f t="shared" si="1"/>
        <v>0.14577936003353073</v>
      </c>
      <c r="AR18" s="17">
        <f t="shared" si="1"/>
        <v>9.8555005182558997E-2</v>
      </c>
      <c r="AS18" s="17">
        <f t="shared" si="1"/>
        <v>8.8913493144898909E-2</v>
      </c>
      <c r="AT18" s="17">
        <f t="shared" si="1"/>
        <v>0.20766923783996308</v>
      </c>
      <c r="AU18" s="17">
        <f t="shared" si="2"/>
        <v>0.30320042982493428</v>
      </c>
      <c r="AV18" s="17">
        <f t="shared" si="2"/>
        <v>6.9446220133211833E-2</v>
      </c>
      <c r="AW18" s="17">
        <f t="shared" si="2"/>
        <v>0.13501870562862089</v>
      </c>
      <c r="AX18" s="17">
        <f t="shared" si="2"/>
        <v>0.13559320267635558</v>
      </c>
      <c r="AY18" s="33"/>
      <c r="AZ18" s="36"/>
    </row>
    <row r="19" spans="1:52">
      <c r="A19" s="9" t="s">
        <v>81</v>
      </c>
      <c r="B19" s="14">
        <v>0.84079999999999999</v>
      </c>
      <c r="C19" s="14">
        <v>0.42320000000000002</v>
      </c>
      <c r="D19" s="14">
        <v>0.41760000000000003</v>
      </c>
      <c r="E19">
        <v>0.65453310565385503</v>
      </c>
      <c r="F19">
        <v>-5.6984991725507299E-3</v>
      </c>
      <c r="G19">
        <v>4.0447997148309399E-2</v>
      </c>
      <c r="H19">
        <v>5.2951525503706298E-2</v>
      </c>
      <c r="I19">
        <v>5.6109911023836299E-2</v>
      </c>
      <c r="J19">
        <v>7.7646890977822E-2</v>
      </c>
      <c r="K19">
        <v>8.4223644109479995E-2</v>
      </c>
      <c r="L19">
        <v>7.3473825777038398E-2</v>
      </c>
      <c r="M19">
        <v>8.2985043764763095E-2</v>
      </c>
      <c r="N19">
        <v>9.9514824581036901E-2</v>
      </c>
      <c r="O19">
        <v>7.3473825777038398E-2</v>
      </c>
      <c r="P19">
        <v>0.126148096731176</v>
      </c>
      <c r="Q19">
        <v>0.15677751691203501</v>
      </c>
      <c r="R19">
        <v>4.6402148135670201E-2</v>
      </c>
      <c r="S19">
        <v>7.8561575688145605E-2</v>
      </c>
      <c r="T19">
        <v>6.3776819942311394E-2</v>
      </c>
      <c r="U19">
        <v>5.3339238255651698E-2</v>
      </c>
      <c r="V19" s="5" t="str">
        <f>A19</f>
        <v>Wang 2015_K562</v>
      </c>
      <c r="W19" s="19">
        <f>F19/$E19</f>
        <v>-8.7062046569182077E-3</v>
      </c>
      <c r="X19" s="19">
        <f>G19/$E19</f>
        <v>6.1796717078051087E-2</v>
      </c>
      <c r="Y19" s="19">
        <f>H19/$E19</f>
        <v>8.0899690246851036E-2</v>
      </c>
      <c r="Z19" s="19">
        <f>I19/$E19</f>
        <v>8.5725092495947189E-2</v>
      </c>
      <c r="AA19" s="19">
        <f>J19/$E19</f>
        <v>0.11862943265529029</v>
      </c>
      <c r="AB19" s="19">
        <f>M19/E19</f>
        <v>0.12678509772529231</v>
      </c>
      <c r="AC19" s="19">
        <f>N19/E19</f>
        <v>0.15203940598485874</v>
      </c>
      <c r="AD19" s="19">
        <f>P19/E19</f>
        <v>0.19272989500685161</v>
      </c>
      <c r="AE19" s="19">
        <f>Q19/E19</f>
        <v>0.23952572537246974</v>
      </c>
      <c r="AF19" s="19">
        <f>R19/E19</f>
        <v>7.0893508265431629E-2</v>
      </c>
      <c r="AG19" s="19">
        <f>S19/E19</f>
        <v>0.12002689399440754</v>
      </c>
      <c r="AH19" s="19">
        <f>T19/E19</f>
        <v>9.7438646557992878E-2</v>
      </c>
      <c r="AI19" s="19">
        <f>U19/E8</f>
        <v>9.2280697791199739E-2</v>
      </c>
      <c r="AJ19" s="39"/>
      <c r="AK19" s="40"/>
      <c r="AL19" s="23"/>
      <c r="AM19" s="23"/>
      <c r="AO19" s="9" t="str">
        <f t="shared" si="1"/>
        <v>Wang 2015_K562</v>
      </c>
      <c r="AP19" s="17">
        <f t="shared" si="1"/>
        <v>-8.7062046569182077E-3</v>
      </c>
      <c r="AQ19" s="17">
        <f t="shared" si="1"/>
        <v>6.1796717078051087E-2</v>
      </c>
      <c r="AR19" s="17">
        <f t="shared" si="1"/>
        <v>8.0899690246851036E-2</v>
      </c>
      <c r="AS19" s="17">
        <f t="shared" si="1"/>
        <v>8.5725092495947189E-2</v>
      </c>
      <c r="AT19" s="17">
        <f t="shared" si="1"/>
        <v>0.11862943265529029</v>
      </c>
      <c r="AU19" s="17">
        <f t="shared" si="2"/>
        <v>0.23952572537246974</v>
      </c>
      <c r="AV19" s="17">
        <f t="shared" si="2"/>
        <v>7.0893508265431629E-2</v>
      </c>
      <c r="AW19" s="17">
        <f t="shared" si="2"/>
        <v>0.12002689399440754</v>
      </c>
      <c r="AX19" s="17">
        <f t="shared" si="2"/>
        <v>9.7438646557992878E-2</v>
      </c>
      <c r="AY19" s="33"/>
      <c r="AZ19" s="36"/>
    </row>
    <row r="20" spans="1:52">
      <c r="A20" s="9" t="s">
        <v>82</v>
      </c>
      <c r="B20" s="14">
        <v>0.76600000000000001</v>
      </c>
      <c r="C20" s="14">
        <v>0.45069999999999999</v>
      </c>
      <c r="D20" s="14">
        <v>0.31530000000000002</v>
      </c>
      <c r="E20">
        <v>0.68149179539170501</v>
      </c>
      <c r="F20">
        <v>-4.48851627127824E-3</v>
      </c>
      <c r="G20">
        <v>6.8864630535686699E-2</v>
      </c>
      <c r="H20">
        <v>5.8115239773566703E-2</v>
      </c>
      <c r="I20">
        <v>4.7828613710236202E-2</v>
      </c>
      <c r="J20">
        <v>7.1308349657647999E-2</v>
      </c>
      <c r="K20">
        <v>7.9367826708401104E-2</v>
      </c>
      <c r="L20">
        <v>2.9842294835085499E-2</v>
      </c>
      <c r="M20">
        <v>9.5954988272796304E-2</v>
      </c>
      <c r="N20">
        <v>0.104135046108142</v>
      </c>
      <c r="O20">
        <v>2.9842294835085499E-2</v>
      </c>
      <c r="P20">
        <v>6.17519311956162E-2</v>
      </c>
      <c r="Q20">
        <v>0.117606993507963</v>
      </c>
      <c r="R20">
        <v>1.34319562907155E-2</v>
      </c>
      <c r="S20">
        <v>2.8504418574816E-2</v>
      </c>
      <c r="T20">
        <v>3.8466957061238302E-2</v>
      </c>
      <c r="U20">
        <v>4.3834888254326902E-2</v>
      </c>
      <c r="V20" s="5" t="str">
        <f>A20</f>
        <v>Wang 2017_MOLM13</v>
      </c>
      <c r="W20" s="19">
        <f>F20/$E20</f>
        <v>-6.5863100651099536E-3</v>
      </c>
      <c r="X20" s="19">
        <f>G20/$E20</f>
        <v>0.10104983068226812</v>
      </c>
      <c r="Y20" s="19">
        <f>H20/$E20</f>
        <v>8.5276506872930827E-2</v>
      </c>
      <c r="Z20" s="19">
        <f>I20/$E20</f>
        <v>7.0182229681496705E-2</v>
      </c>
      <c r="AA20" s="19">
        <f>J20/$E20</f>
        <v>0.10463566860208739</v>
      </c>
      <c r="AB20" s="19">
        <f>M20/E20</f>
        <v>0.14080138443580775</v>
      </c>
      <c r="AC20" s="19">
        <f>N20/E20</f>
        <v>0.15280454851006342</v>
      </c>
      <c r="AD20" s="19">
        <f>P20/E20</f>
        <v>9.0612875478746857E-2</v>
      </c>
      <c r="AE20" s="19">
        <f>Q20/E20</f>
        <v>0.17257286779273012</v>
      </c>
      <c r="AF20" s="19">
        <f>R20/E20</f>
        <v>1.9709637565035007E-2</v>
      </c>
      <c r="AG20" s="19">
        <f>S20/E20</f>
        <v>4.1826502927203031E-2</v>
      </c>
      <c r="AH20" s="19">
        <f>T20/E20</f>
        <v>5.6445224023758678E-2</v>
      </c>
      <c r="AI20" s="19"/>
      <c r="AJ20" s="39"/>
      <c r="AK20" s="40"/>
      <c r="AL20" s="23"/>
      <c r="AM20" s="23"/>
      <c r="AO20" s="9" t="str">
        <f t="shared" si="1"/>
        <v>Wang 2017_MOLM13</v>
      </c>
      <c r="AP20" s="17">
        <f t="shared" si="1"/>
        <v>-6.5863100651099536E-3</v>
      </c>
      <c r="AQ20" s="17">
        <f t="shared" si="1"/>
        <v>0.10104983068226812</v>
      </c>
      <c r="AR20" s="17">
        <f t="shared" si="1"/>
        <v>8.5276506872930827E-2</v>
      </c>
      <c r="AS20" s="17">
        <f t="shared" si="1"/>
        <v>7.0182229681496705E-2</v>
      </c>
      <c r="AT20" s="17">
        <f t="shared" si="1"/>
        <v>0.10463566860208739</v>
      </c>
      <c r="AU20" s="17">
        <f t="shared" si="2"/>
        <v>0.17257286779273012</v>
      </c>
      <c r="AV20" s="17">
        <f t="shared" si="2"/>
        <v>1.9709637565035007E-2</v>
      </c>
      <c r="AW20" s="17">
        <f t="shared" si="2"/>
        <v>4.1826502927203031E-2</v>
      </c>
      <c r="AX20" s="17">
        <f t="shared" si="2"/>
        <v>5.6445224023758678E-2</v>
      </c>
      <c r="AY20" s="33"/>
      <c r="AZ20" s="36"/>
    </row>
    <row r="21" spans="1:52">
      <c r="A21" s="9" t="s">
        <v>83</v>
      </c>
      <c r="B21" s="14">
        <v>0.84609999999999996</v>
      </c>
      <c r="C21" s="14">
        <v>0.43959999999999999</v>
      </c>
      <c r="D21" s="14">
        <v>0.40649999999999997</v>
      </c>
      <c r="E21">
        <v>0.6600329289029</v>
      </c>
      <c r="F21">
        <v>-2.9993281304685599E-3</v>
      </c>
      <c r="G21">
        <v>6.7330774791272696E-2</v>
      </c>
      <c r="H21">
        <v>1.7612583655307101E-2</v>
      </c>
      <c r="I21">
        <v>2.8320776706901699E-2</v>
      </c>
      <c r="J21">
        <v>9.2685573621012304E-2</v>
      </c>
      <c r="K21">
        <v>9.3861926656414699E-2</v>
      </c>
      <c r="L21">
        <v>7.5235782044419497E-2</v>
      </c>
      <c r="M21">
        <v>8.46406370443058E-2</v>
      </c>
      <c r="N21">
        <v>0.10760966592594</v>
      </c>
      <c r="O21">
        <v>7.5235782044419497E-2</v>
      </c>
      <c r="P21">
        <v>0.132921495006778</v>
      </c>
      <c r="Q21">
        <v>0.17140059094034699</v>
      </c>
      <c r="R21">
        <v>1.8655330207553E-2</v>
      </c>
      <c r="S21">
        <v>8.9191920248375994E-2</v>
      </c>
      <c r="T21">
        <v>4.95257918998986E-2</v>
      </c>
      <c r="U21">
        <v>4.3085363721227697E-2</v>
      </c>
      <c r="V21" s="5" t="str">
        <f>A21</f>
        <v>Wang 2017_PL21</v>
      </c>
      <c r="W21" s="19">
        <f>F21/$E21</f>
        <v>-4.5442098403393489E-3</v>
      </c>
      <c r="X21" s="19">
        <f>G21/$E21</f>
        <v>0.10201123586847284</v>
      </c>
      <c r="Y21" s="19">
        <f>H21/$E21</f>
        <v>2.6684401465518634E-2</v>
      </c>
      <c r="Z21" s="19">
        <f>I21/$E21</f>
        <v>4.2908126953569131E-2</v>
      </c>
      <c r="AA21" s="19">
        <f>J21/$E21</f>
        <v>0.14042568114756535</v>
      </c>
      <c r="AB21" s="19">
        <f>M21/E21</f>
        <v>0.128236991425556</v>
      </c>
      <c r="AC21" s="19">
        <f>N21/E21</f>
        <v>0.16303681409472659</v>
      </c>
      <c r="AD21" s="19">
        <f>P21/E21</f>
        <v>0.20138615694177373</v>
      </c>
      <c r="AE21" s="19">
        <f>Q21/E21</f>
        <v>0.25968490878969824</v>
      </c>
      <c r="AF21" s="19">
        <f>R21/E21</f>
        <v>2.8264241662248123E-2</v>
      </c>
      <c r="AG21" s="19">
        <f>S21/E21</f>
        <v>0.13513253103391357</v>
      </c>
      <c r="AH21" s="19">
        <f>T21/E21</f>
        <v>7.503533495248467E-2</v>
      </c>
      <c r="AI21" s="19"/>
      <c r="AJ21" s="39"/>
      <c r="AK21" s="40"/>
      <c r="AL21" s="23"/>
      <c r="AM21" s="23"/>
      <c r="AO21" s="9" t="str">
        <f t="shared" si="1"/>
        <v>Wang 2017_PL21</v>
      </c>
      <c r="AP21" s="17">
        <f t="shared" si="1"/>
        <v>-4.5442098403393489E-3</v>
      </c>
      <c r="AQ21" s="17">
        <f t="shared" si="1"/>
        <v>0.10201123586847284</v>
      </c>
      <c r="AR21" s="17">
        <f t="shared" si="1"/>
        <v>2.6684401465518634E-2</v>
      </c>
      <c r="AS21" s="17">
        <f t="shared" si="1"/>
        <v>4.2908126953569131E-2</v>
      </c>
      <c r="AT21" s="17">
        <f t="shared" si="1"/>
        <v>0.14042568114756535</v>
      </c>
      <c r="AU21" s="17">
        <f t="shared" si="2"/>
        <v>0.25968490878969824</v>
      </c>
      <c r="AV21" s="17">
        <f t="shared" si="2"/>
        <v>2.8264241662248123E-2</v>
      </c>
      <c r="AW21" s="17">
        <f t="shared" si="2"/>
        <v>0.13513253103391357</v>
      </c>
      <c r="AX21" s="17">
        <f t="shared" si="2"/>
        <v>7.503533495248467E-2</v>
      </c>
      <c r="AY21" s="33"/>
      <c r="AZ21" s="36"/>
    </row>
    <row r="22" spans="1:52">
      <c r="A22" s="9" t="s">
        <v>21</v>
      </c>
      <c r="B22" s="14">
        <v>0.9194</v>
      </c>
      <c r="C22" s="14">
        <v>0.42849999999999999</v>
      </c>
      <c r="D22" s="14">
        <v>0.4909</v>
      </c>
      <c r="E22">
        <v>0.45292879032844202</v>
      </c>
      <c r="F22">
        <v>7.2207186323548899E-3</v>
      </c>
      <c r="G22">
        <v>3.5772826948192803E-2</v>
      </c>
      <c r="H22">
        <v>2.2538586230256199E-2</v>
      </c>
      <c r="I22">
        <v>7.6734163004863395E-2</v>
      </c>
      <c r="J22">
        <v>0.10361623426099301</v>
      </c>
      <c r="K22">
        <v>9.9421628899807199E-2</v>
      </c>
      <c r="L22">
        <v>7.1259437908905598E-2</v>
      </c>
      <c r="M22">
        <v>8.1410885067435601E-2</v>
      </c>
      <c r="N22">
        <v>0.10940406321113801</v>
      </c>
      <c r="O22">
        <v>7.1259437908905598E-2</v>
      </c>
      <c r="P22">
        <v>0.10182587412751699</v>
      </c>
      <c r="Q22">
        <v>0.16234356020483001</v>
      </c>
      <c r="R22">
        <v>1.22180949540758E-2</v>
      </c>
      <c r="S22">
        <v>8.6696892267993597E-2</v>
      </c>
      <c r="T22">
        <v>5.9812352492986297E-2</v>
      </c>
      <c r="U22">
        <v>4.6277607146899602E-2</v>
      </c>
      <c r="V22" s="5" t="str">
        <f>A22</f>
        <v>Avana Karpas</v>
      </c>
      <c r="W22" s="19">
        <f>F22/$E22</f>
        <v>1.5942282289272833E-2</v>
      </c>
      <c r="X22" s="19">
        <f>G22/$E22</f>
        <v>7.8981128407077147E-2</v>
      </c>
      <c r="Y22" s="19">
        <f>H22/$E22</f>
        <v>4.9761875843468258E-2</v>
      </c>
      <c r="Z22" s="19">
        <f>I22/$E22</f>
        <v>0.16941772005533032</v>
      </c>
      <c r="AA22" s="19">
        <f>J22/$E22</f>
        <v>0.22876937053583088</v>
      </c>
      <c r="AB22" s="19">
        <f>M22/E22</f>
        <v>0.17974323294485292</v>
      </c>
      <c r="AC22" s="19">
        <f>N22/E22</f>
        <v>0.2415480436379491</v>
      </c>
      <c r="AD22" s="19">
        <f>P22/E22</f>
        <v>0.22481651928921939</v>
      </c>
      <c r="AE22" s="19">
        <f>Q22/E22</f>
        <v>0.35843064886006987</v>
      </c>
      <c r="AF22" s="19">
        <f>R22/E22</f>
        <v>2.6975752513360499E-2</v>
      </c>
      <c r="AG22" s="19">
        <f>S22/E22</f>
        <v>0.19141395760054292</v>
      </c>
      <c r="AH22" s="19">
        <f>T22/E22</f>
        <v>0.13205685699426012</v>
      </c>
      <c r="AI22" s="19"/>
      <c r="AJ22" s="39"/>
      <c r="AK22" s="40"/>
      <c r="AL22" s="23"/>
      <c r="AM22" s="23"/>
      <c r="AO22" s="9" t="str">
        <f t="shared" si="1"/>
        <v>Avana Karpas</v>
      </c>
      <c r="AP22" s="17">
        <f t="shared" si="1"/>
        <v>1.5942282289272833E-2</v>
      </c>
      <c r="AQ22" s="17">
        <f t="shared" si="1"/>
        <v>7.8981128407077147E-2</v>
      </c>
      <c r="AR22" s="17">
        <f t="shared" si="1"/>
        <v>4.9761875843468258E-2</v>
      </c>
      <c r="AS22" s="17">
        <f t="shared" si="1"/>
        <v>0.16941772005533032</v>
      </c>
      <c r="AT22" s="17">
        <f t="shared" si="1"/>
        <v>0.22876937053583088</v>
      </c>
      <c r="AU22" s="17">
        <f t="shared" si="2"/>
        <v>0.35843064886006987</v>
      </c>
      <c r="AV22" s="17">
        <f t="shared" si="2"/>
        <v>2.6975752513360499E-2</v>
      </c>
      <c r="AW22" s="17">
        <f t="shared" si="2"/>
        <v>0.19141395760054292</v>
      </c>
      <c r="AX22" s="17">
        <f t="shared" si="2"/>
        <v>0.13205685699426012</v>
      </c>
      <c r="AY22" s="33"/>
      <c r="AZ22" s="36"/>
    </row>
    <row r="23" spans="1:52">
      <c r="A23" s="9" t="s">
        <v>22</v>
      </c>
      <c r="B23" s="14">
        <v>0.86560000000000004</v>
      </c>
      <c r="C23" s="14">
        <v>0.44</v>
      </c>
      <c r="D23" s="14">
        <v>0.42559999999999998</v>
      </c>
      <c r="E23">
        <v>0.49291922929099202</v>
      </c>
      <c r="F23">
        <v>3.9097703760825296E-3</v>
      </c>
      <c r="G23">
        <v>3.1547735164449399E-2</v>
      </c>
      <c r="H23">
        <v>5.0018552998901497E-2</v>
      </c>
      <c r="I23">
        <v>9.0574827523514603E-2</v>
      </c>
      <c r="J23">
        <v>0.11039997277232901</v>
      </c>
      <c r="K23">
        <v>0.103853046966895</v>
      </c>
      <c r="L23">
        <v>3.2486353527865802E-2</v>
      </c>
      <c r="M23">
        <v>8.8177796667429198E-2</v>
      </c>
      <c r="N23">
        <v>0.12125841629608899</v>
      </c>
      <c r="O23">
        <v>3.2486353527865802E-2</v>
      </c>
      <c r="P23">
        <v>0.114577464788737</v>
      </c>
      <c r="Q23">
        <v>0.16673476350529401</v>
      </c>
      <c r="R23">
        <v>3.0876135403320699E-2</v>
      </c>
      <c r="S23">
        <v>8.9361921160008906E-2</v>
      </c>
      <c r="T23">
        <v>6.3717307084084795E-2</v>
      </c>
      <c r="U23">
        <v>4.7249050974675799E-2</v>
      </c>
      <c r="V23" s="5" t="str">
        <f>A23</f>
        <v>Avana HCC1143</v>
      </c>
      <c r="W23" s="19">
        <f>F23/$E23</f>
        <v>7.9318682326641778E-3</v>
      </c>
      <c r="X23" s="19">
        <f>G23/$E23</f>
        <v>6.4001834965593071E-2</v>
      </c>
      <c r="Y23" s="19">
        <f>H23/$E23</f>
        <v>0.10147413618017595</v>
      </c>
      <c r="Z23" s="19">
        <f>I23/$E23</f>
        <v>0.18375186468946675</v>
      </c>
      <c r="AA23" s="19">
        <f>J23/$E23</f>
        <v>0.2239717304823485</v>
      </c>
      <c r="AB23" s="19">
        <f>M23/E23</f>
        <v>0.17888893641715475</v>
      </c>
      <c r="AC23" s="19">
        <f>N23/E23</f>
        <v>0.24600057999462785</v>
      </c>
      <c r="AD23" s="19">
        <f>P23/E23</f>
        <v>0.2324467336231609</v>
      </c>
      <c r="AE23" s="19">
        <f>Q23/E23</f>
        <v>0.33825980728145444</v>
      </c>
      <c r="AF23" s="19">
        <f>R23/E23</f>
        <v>6.2639340420402118E-2</v>
      </c>
      <c r="AG23" s="19">
        <f>S23/E23</f>
        <v>0.18129120523162753</v>
      </c>
      <c r="AH23" s="19">
        <f>T23/E23</f>
        <v>0.12926520877616168</v>
      </c>
      <c r="AI23" s="19"/>
      <c r="AJ23" s="39"/>
      <c r="AK23" s="40"/>
      <c r="AL23" s="23"/>
      <c r="AM23" s="23"/>
      <c r="AO23" s="9" t="str">
        <f t="shared" si="1"/>
        <v>Avana HCC1143</v>
      </c>
      <c r="AP23" s="17">
        <f t="shared" si="1"/>
        <v>7.9318682326641778E-3</v>
      </c>
      <c r="AQ23" s="17">
        <f t="shared" si="1"/>
        <v>6.4001834965593071E-2</v>
      </c>
      <c r="AR23" s="17">
        <f t="shared" si="1"/>
        <v>0.10147413618017595</v>
      </c>
      <c r="AS23" s="17">
        <f t="shared" si="1"/>
        <v>0.18375186468946675</v>
      </c>
      <c r="AT23" s="17">
        <f t="shared" si="1"/>
        <v>0.2239717304823485</v>
      </c>
      <c r="AU23" s="17">
        <f t="shared" si="2"/>
        <v>0.33825980728145444</v>
      </c>
      <c r="AV23" s="17">
        <f t="shared" si="2"/>
        <v>6.2639340420402118E-2</v>
      </c>
      <c r="AW23" s="17">
        <f t="shared" si="2"/>
        <v>0.18129120523162753</v>
      </c>
      <c r="AX23" s="17">
        <f t="shared" si="2"/>
        <v>0.12926520877616168</v>
      </c>
      <c r="AY23" s="33"/>
      <c r="AZ23" s="36"/>
    </row>
    <row r="24" spans="1:52">
      <c r="A24" s="9" t="s">
        <v>23</v>
      </c>
      <c r="B24" s="14">
        <v>0.9254</v>
      </c>
      <c r="C24" s="14">
        <v>0.4083</v>
      </c>
      <c r="D24" s="14">
        <v>0.5171</v>
      </c>
      <c r="E24">
        <v>0.46177985199417598</v>
      </c>
      <c r="F24">
        <v>8.2307350535597399E-4</v>
      </c>
      <c r="G24">
        <v>3.0472965309081598E-2</v>
      </c>
      <c r="H24">
        <v>2.5406459578366201E-2</v>
      </c>
      <c r="I24">
        <v>5.7350066625386303E-2</v>
      </c>
      <c r="J24">
        <v>9.8222194725109499E-2</v>
      </c>
      <c r="K24">
        <v>9.8074332875549203E-2</v>
      </c>
      <c r="L24">
        <v>7.3072438208297993E-2</v>
      </c>
      <c r="M24">
        <v>8.3636693318764804E-2</v>
      </c>
      <c r="N24">
        <v>0.108162888504577</v>
      </c>
      <c r="O24">
        <v>7.3072438208297993E-2</v>
      </c>
      <c r="P24">
        <v>0.14653409215577201</v>
      </c>
      <c r="Q24">
        <v>0.182079221655224</v>
      </c>
      <c r="R24">
        <v>1.84733151871843E-2</v>
      </c>
      <c r="S24">
        <v>0.111325091182099</v>
      </c>
      <c r="T24">
        <v>5.60366253801367E-2</v>
      </c>
      <c r="U24">
        <v>3.0160801706949798E-2</v>
      </c>
      <c r="V24" s="5" t="str">
        <f>A24</f>
        <v>Avana MIAPACA2</v>
      </c>
      <c r="W24" s="19">
        <f>F24/$E24</f>
        <v>1.7823937138044617E-3</v>
      </c>
      <c r="X24" s="19">
        <f>G24/$E24</f>
        <v>6.5990244436792633E-2</v>
      </c>
      <c r="Y24" s="19">
        <f>H24/$E24</f>
        <v>5.5018553686674555E-2</v>
      </c>
      <c r="Z24" s="19">
        <f>I24/$E24</f>
        <v>0.12419352290430724</v>
      </c>
      <c r="AA24" s="19">
        <f>J24/$E24</f>
        <v>0.21270350861117321</v>
      </c>
      <c r="AB24" s="19">
        <f>M24/E24</f>
        <v>0.18111810846138787</v>
      </c>
      <c r="AC24" s="19">
        <f>N24/E24</f>
        <v>0.23423041961982605</v>
      </c>
      <c r="AD24" s="19">
        <f>P24/E24</f>
        <v>0.31732456823954308</v>
      </c>
      <c r="AE24" s="19">
        <f>Q24/E24</f>
        <v>0.39429875701359185</v>
      </c>
      <c r="AF24" s="19">
        <f>R24/E24</f>
        <v>4.0004593330367488E-2</v>
      </c>
      <c r="AG24" s="19">
        <f>S24/E24</f>
        <v>0.24107827723826947</v>
      </c>
      <c r="AH24" s="19">
        <f>T24/E24</f>
        <v>0.12134922114541161</v>
      </c>
      <c r="AI24" s="19"/>
      <c r="AJ24" s="39"/>
      <c r="AK24" s="40"/>
      <c r="AL24" s="23"/>
      <c r="AM24" s="23"/>
      <c r="AO24" s="9" t="str">
        <f t="shared" si="1"/>
        <v>Avana MIAPACA2</v>
      </c>
      <c r="AP24" s="17">
        <f t="shared" si="1"/>
        <v>1.7823937138044617E-3</v>
      </c>
      <c r="AQ24" s="17">
        <f t="shared" si="1"/>
        <v>6.5990244436792633E-2</v>
      </c>
      <c r="AR24" s="17">
        <f t="shared" si="1"/>
        <v>5.5018553686674555E-2</v>
      </c>
      <c r="AS24" s="17">
        <f t="shared" si="1"/>
        <v>0.12419352290430724</v>
      </c>
      <c r="AT24" s="17">
        <f t="shared" si="1"/>
        <v>0.21270350861117321</v>
      </c>
      <c r="AU24" s="17">
        <f t="shared" si="2"/>
        <v>0.39429875701359185</v>
      </c>
      <c r="AV24" s="17">
        <f t="shared" si="2"/>
        <v>4.0004593330367488E-2</v>
      </c>
      <c r="AW24" s="17">
        <f t="shared" si="2"/>
        <v>0.24107827723826947</v>
      </c>
      <c r="AX24" s="17">
        <f t="shared" si="2"/>
        <v>0.12134922114541161</v>
      </c>
      <c r="AY24" s="33"/>
      <c r="AZ24" s="36"/>
    </row>
    <row r="25" spans="1:52">
      <c r="A25" s="9" t="s">
        <v>24</v>
      </c>
      <c r="B25" s="14">
        <v>0.92749999999999999</v>
      </c>
      <c r="C25" s="14">
        <v>0.41339999999999999</v>
      </c>
      <c r="D25" s="14">
        <v>0.5141</v>
      </c>
      <c r="E25">
        <v>0.44509990969146501</v>
      </c>
      <c r="F25">
        <v>-6.6493196705615602E-3</v>
      </c>
      <c r="G25">
        <v>1.9915157368442502E-2</v>
      </c>
      <c r="H25">
        <v>1.5650312870473401E-2</v>
      </c>
      <c r="I25">
        <v>6.0253920570945002E-2</v>
      </c>
      <c r="J25">
        <v>7.5948918642816096E-2</v>
      </c>
      <c r="K25">
        <v>7.6586608561096697E-2</v>
      </c>
      <c r="L25">
        <v>6.1000990968420397E-2</v>
      </c>
      <c r="M25">
        <v>6.4574312971199699E-2</v>
      </c>
      <c r="N25">
        <v>7.9448806806373007E-2</v>
      </c>
      <c r="O25">
        <v>6.1000990968420397E-2</v>
      </c>
      <c r="P25">
        <v>0.124336940297856</v>
      </c>
      <c r="Q25">
        <v>0.15507851017069901</v>
      </c>
      <c r="R25">
        <v>1.4492808110341499E-2</v>
      </c>
      <c r="S25">
        <v>9.3387291303868497E-2</v>
      </c>
      <c r="T25">
        <v>4.4177863889369798E-2</v>
      </c>
      <c r="U25">
        <v>3.4735337699152297E-2</v>
      </c>
      <c r="V25" s="5" t="str">
        <f>A25</f>
        <v>Avana HCC1806</v>
      </c>
      <c r="W25" s="19">
        <f>F25/$E25</f>
        <v>-1.4938937361660543E-2</v>
      </c>
      <c r="X25" s="19">
        <f>G25/$E25</f>
        <v>4.4743117072855214E-2</v>
      </c>
      <c r="Y25" s="19">
        <f>H25/$E25</f>
        <v>3.5161348114678137E-2</v>
      </c>
      <c r="Z25" s="19">
        <f>I25/$E25</f>
        <v>0.13537167556990048</v>
      </c>
      <c r="AA25" s="19">
        <f>J25/$E25</f>
        <v>0.17063341732749951</v>
      </c>
      <c r="AB25" s="19">
        <f>M25/E25</f>
        <v>0.14507824325545565</v>
      </c>
      <c r="AC25" s="19">
        <f>N25/E25</f>
        <v>0.17849656914431963</v>
      </c>
      <c r="AD25" s="19">
        <f>P25/E25</f>
        <v>0.27934613687979415</v>
      </c>
      <c r="AE25" s="19">
        <f>Q25/E25</f>
        <v>0.34841280978510319</v>
      </c>
      <c r="AF25" s="19">
        <f>R25/E25</f>
        <v>3.2560797687844159E-2</v>
      </c>
      <c r="AG25" s="19">
        <f>S25/E25</f>
        <v>0.20981197540256261</v>
      </c>
      <c r="AH25" s="19">
        <f>T25/E25</f>
        <v>9.9253814542431776E-2</v>
      </c>
      <c r="AI25" s="19"/>
      <c r="AJ25" s="39"/>
      <c r="AK25" s="40"/>
      <c r="AL25" s="23"/>
      <c r="AM25" s="23"/>
      <c r="AO25" s="9" t="str">
        <f t="shared" si="1"/>
        <v>Avana HCC1806</v>
      </c>
      <c r="AP25" s="17">
        <f t="shared" si="1"/>
        <v>-1.4938937361660543E-2</v>
      </c>
      <c r="AQ25" s="17">
        <f t="shared" si="1"/>
        <v>4.4743117072855214E-2</v>
      </c>
      <c r="AR25" s="17">
        <f t="shared" si="1"/>
        <v>3.5161348114678137E-2</v>
      </c>
      <c r="AS25" s="17">
        <f t="shared" si="1"/>
        <v>0.13537167556990048</v>
      </c>
      <c r="AT25" s="17">
        <f t="shared" si="1"/>
        <v>0.17063341732749951</v>
      </c>
      <c r="AU25" s="17">
        <f t="shared" si="2"/>
        <v>0.34841280978510319</v>
      </c>
      <c r="AV25" s="17">
        <f t="shared" si="2"/>
        <v>3.2560797687844159E-2</v>
      </c>
      <c r="AW25" s="17">
        <f t="shared" si="2"/>
        <v>0.20981197540256261</v>
      </c>
      <c r="AX25" s="17">
        <f t="shared" si="2"/>
        <v>9.9253814542431776E-2</v>
      </c>
      <c r="AY25" s="33"/>
      <c r="AZ25" s="36"/>
    </row>
    <row r="26" spans="1:52">
      <c r="A26" s="9" t="s">
        <v>25</v>
      </c>
      <c r="B26" s="14">
        <v>0.9214</v>
      </c>
      <c r="C26" s="14">
        <v>0.4163</v>
      </c>
      <c r="D26" s="14">
        <v>0.50509999999999999</v>
      </c>
      <c r="E26">
        <v>0.45443928541095202</v>
      </c>
      <c r="F26" s="1">
        <v>-9.4597184714783998E-5</v>
      </c>
      <c r="G26">
        <v>2.5298174405643199E-2</v>
      </c>
      <c r="H26">
        <v>3.6910074957556202E-2</v>
      </c>
      <c r="I26">
        <v>7.8298878768151906E-2</v>
      </c>
      <c r="J26">
        <v>0.10108996021767799</v>
      </c>
      <c r="K26">
        <v>0.101608902078174</v>
      </c>
      <c r="L26">
        <v>7.3774614931282595E-2</v>
      </c>
      <c r="M26">
        <v>8.8471812202032193E-2</v>
      </c>
      <c r="N26">
        <v>0.10968075906426999</v>
      </c>
      <c r="O26">
        <v>7.3774614931282595E-2</v>
      </c>
      <c r="P26">
        <v>0.12549081658628999</v>
      </c>
      <c r="Q26">
        <v>0.17874174347307101</v>
      </c>
      <c r="R26">
        <v>1.9184237551737801E-2</v>
      </c>
      <c r="S26">
        <v>0.103051431998797</v>
      </c>
      <c r="T26">
        <v>5.8767404231153002E-2</v>
      </c>
      <c r="U26">
        <v>4.6988743068981098E-2</v>
      </c>
      <c r="V26" s="5" t="str">
        <f>A26</f>
        <v>Avana JIMT1</v>
      </c>
      <c r="W26" s="19">
        <f>F26/$E26</f>
        <v>-2.0816242730695966E-4</v>
      </c>
      <c r="X26" s="19">
        <f>G26/$E26</f>
        <v>5.566898641424875E-2</v>
      </c>
      <c r="Y26" s="19">
        <f>H26/$E26</f>
        <v>8.1221135897567062E-2</v>
      </c>
      <c r="Z26" s="19">
        <f>I26/$E26</f>
        <v>0.17229777724288467</v>
      </c>
      <c r="AA26" s="19">
        <f>J26/$E26</f>
        <v>0.22244987056139254</v>
      </c>
      <c r="AB26" s="19">
        <f>M26/E26</f>
        <v>0.19468345946813695</v>
      </c>
      <c r="AC26" s="19">
        <f>N26/E26</f>
        <v>0.24135404351119219</v>
      </c>
      <c r="AD26" s="19">
        <f>P26/E26</f>
        <v>0.27614429609184854</v>
      </c>
      <c r="AE26" s="19">
        <f>Q26/E26</f>
        <v>0.39332370508292175</v>
      </c>
      <c r="AF26" s="19">
        <f>R26/E26</f>
        <v>4.221518290257275E-2</v>
      </c>
      <c r="AG26" s="19">
        <f>S26/E26</f>
        <v>0.22676611663449608</v>
      </c>
      <c r="AH26" s="19">
        <f>T26/E26</f>
        <v>0.12931849450033639</v>
      </c>
      <c r="AI26" s="19"/>
      <c r="AJ26" s="39"/>
      <c r="AK26" s="40"/>
      <c r="AL26" s="23"/>
      <c r="AM26" s="23"/>
      <c r="AO26" s="9" t="str">
        <f t="shared" si="1"/>
        <v>Avana JIMT1</v>
      </c>
      <c r="AP26" s="17">
        <f t="shared" si="1"/>
        <v>-2.0816242730695966E-4</v>
      </c>
      <c r="AQ26" s="17">
        <f t="shared" si="1"/>
        <v>5.566898641424875E-2</v>
      </c>
      <c r="AR26" s="17">
        <f t="shared" si="1"/>
        <v>8.1221135897567062E-2</v>
      </c>
      <c r="AS26" s="17">
        <f t="shared" si="1"/>
        <v>0.17229777724288467</v>
      </c>
      <c r="AT26" s="17">
        <f t="shared" si="1"/>
        <v>0.22244987056139254</v>
      </c>
      <c r="AU26" s="17">
        <f t="shared" si="2"/>
        <v>0.39332370508292175</v>
      </c>
      <c r="AV26" s="17">
        <f t="shared" si="2"/>
        <v>4.221518290257275E-2</v>
      </c>
      <c r="AW26" s="17">
        <f t="shared" si="2"/>
        <v>0.22676611663449608</v>
      </c>
      <c r="AX26" s="17">
        <f t="shared" si="2"/>
        <v>0.12931849450033639</v>
      </c>
      <c r="AY26" s="33"/>
      <c r="AZ26" s="36"/>
    </row>
    <row r="27" spans="1:52">
      <c r="A27" s="9" t="s">
        <v>26</v>
      </c>
      <c r="B27" s="14">
        <v>0.91879999999999995</v>
      </c>
      <c r="C27" s="14">
        <v>0.41860000000000003</v>
      </c>
      <c r="D27" s="14">
        <v>0.50019999999999998</v>
      </c>
      <c r="E27">
        <v>0.45007535902826901</v>
      </c>
      <c r="F27">
        <v>1.3937572128247399E-2</v>
      </c>
      <c r="G27">
        <v>3.1026137814516699E-2</v>
      </c>
      <c r="H27">
        <v>2.1973231618674999E-2</v>
      </c>
      <c r="I27">
        <v>6.7676641676693197E-2</v>
      </c>
      <c r="J27">
        <v>8.2229841412261306E-2</v>
      </c>
      <c r="K27">
        <v>8.33193143797092E-2</v>
      </c>
      <c r="L27">
        <v>6.5387757882437503E-2</v>
      </c>
      <c r="M27">
        <v>9.4188390322762897E-2</v>
      </c>
      <c r="N27">
        <v>0.105900415456938</v>
      </c>
      <c r="O27">
        <v>6.5387757882437503E-2</v>
      </c>
      <c r="P27">
        <v>9.9407068271040996E-2</v>
      </c>
      <c r="Q27">
        <v>0.160735695612856</v>
      </c>
      <c r="R27">
        <v>2.5034889906193101E-2</v>
      </c>
      <c r="S27">
        <v>7.1939940862726204E-2</v>
      </c>
      <c r="T27">
        <v>4.95882814517625E-2</v>
      </c>
      <c r="U27">
        <v>3.9391447713499901E-2</v>
      </c>
      <c r="V27" s="5" t="str">
        <f>A27</f>
        <v>Avana SKNAS</v>
      </c>
      <c r="W27" s="19">
        <f>F27/$E27</f>
        <v>3.0967196600896311E-2</v>
      </c>
      <c r="X27" s="19">
        <f>G27/$E27</f>
        <v>6.8935428683550667E-2</v>
      </c>
      <c r="Y27" s="19">
        <f>H27/$E27</f>
        <v>4.8821227774202301E-2</v>
      </c>
      <c r="Z27" s="19">
        <f>I27/$E27</f>
        <v>0.15036735586415975</v>
      </c>
      <c r="AA27" s="19">
        <f>J27/$E27</f>
        <v>0.18270238475129782</v>
      </c>
      <c r="AB27" s="19">
        <f>M27/E27</f>
        <v>0.20927248833644094</v>
      </c>
      <c r="AC27" s="19">
        <f>N27/E27</f>
        <v>0.23529485303434808</v>
      </c>
      <c r="AD27" s="19">
        <f>P27/E27</f>
        <v>0.22086760867261185</v>
      </c>
      <c r="AE27" s="19">
        <f>Q27/E27</f>
        <v>0.35713062799059009</v>
      </c>
      <c r="AF27" s="19">
        <f>R27/E27</f>
        <v>5.5623773672578848E-2</v>
      </c>
      <c r="AG27" s="19">
        <f>S27/E27</f>
        <v>0.15983976776255304</v>
      </c>
      <c r="AH27" s="19">
        <f>T27/E27</f>
        <v>0.11017773014462648</v>
      </c>
      <c r="AI27" s="19"/>
      <c r="AJ27" s="39"/>
      <c r="AK27" s="40"/>
      <c r="AL27" s="23"/>
      <c r="AM27" s="23"/>
      <c r="AO27" s="9" t="str">
        <f t="shared" si="1"/>
        <v>Avana SKNAS</v>
      </c>
      <c r="AP27" s="17">
        <f t="shared" si="1"/>
        <v>3.0967196600896311E-2</v>
      </c>
      <c r="AQ27" s="17">
        <f t="shared" si="1"/>
        <v>6.8935428683550667E-2</v>
      </c>
      <c r="AR27" s="17">
        <f t="shared" si="1"/>
        <v>4.8821227774202301E-2</v>
      </c>
      <c r="AS27" s="17">
        <f t="shared" si="1"/>
        <v>0.15036735586415975</v>
      </c>
      <c r="AT27" s="17">
        <f t="shared" si="1"/>
        <v>0.18270238475129782</v>
      </c>
      <c r="AU27" s="17">
        <f t="shared" si="2"/>
        <v>0.35713062799059009</v>
      </c>
      <c r="AV27" s="17">
        <f t="shared" si="2"/>
        <v>5.5623773672578848E-2</v>
      </c>
      <c r="AW27" s="17">
        <f t="shared" si="2"/>
        <v>0.15983976776255304</v>
      </c>
      <c r="AX27" s="17">
        <f t="shared" si="2"/>
        <v>0.11017773014462648</v>
      </c>
      <c r="AY27" s="33"/>
      <c r="AZ27" s="36"/>
    </row>
    <row r="28" spans="1:52">
      <c r="A28" s="9" t="s">
        <v>27</v>
      </c>
      <c r="B28" s="14">
        <v>0.92400000000000004</v>
      </c>
      <c r="C28" s="14">
        <v>0.42430000000000001</v>
      </c>
      <c r="D28" s="14">
        <v>0.49969999999999998</v>
      </c>
      <c r="E28">
        <v>0.44565011984727498</v>
      </c>
      <c r="F28">
        <v>4.7346622329098101E-3</v>
      </c>
      <c r="G28">
        <v>2.82776488484991E-2</v>
      </c>
      <c r="H28">
        <v>3.9113208814753803E-2</v>
      </c>
      <c r="I28">
        <v>8.0225869172598593E-2</v>
      </c>
      <c r="J28">
        <v>8.1082636663400307E-2</v>
      </c>
      <c r="K28">
        <v>8.9297802282858496E-2</v>
      </c>
      <c r="L28">
        <v>4.9444634884850298E-2</v>
      </c>
      <c r="M28">
        <v>9.5303719802952699E-2</v>
      </c>
      <c r="N28">
        <v>0.115380543058782</v>
      </c>
      <c r="O28">
        <v>4.9444634884850298E-2</v>
      </c>
      <c r="P28">
        <v>0.110643858898653</v>
      </c>
      <c r="Q28">
        <v>0.16245423468849099</v>
      </c>
      <c r="R28">
        <v>2.4303382746495399E-2</v>
      </c>
      <c r="S28">
        <v>9.5496895731224704E-2</v>
      </c>
      <c r="T28">
        <v>4.34079486179174E-2</v>
      </c>
      <c r="U28">
        <v>3.4188293587888198E-2</v>
      </c>
      <c r="V28" s="5" t="str">
        <f>A28</f>
        <v>Avana OVCAR8</v>
      </c>
      <c r="W28" s="19">
        <f>F28/$E28</f>
        <v>1.062416910048714E-2</v>
      </c>
      <c r="X28" s="19">
        <f>G28/$E28</f>
        <v>6.3452577681769498E-2</v>
      </c>
      <c r="Y28" s="19">
        <f>H28/$E28</f>
        <v>8.776662918470203E-2</v>
      </c>
      <c r="Z28" s="19">
        <f>I28/$E28</f>
        <v>0.18001985324292546</v>
      </c>
      <c r="AA28" s="19">
        <f>J28/$E28</f>
        <v>0.18194236476630468</v>
      </c>
      <c r="AB28" s="19">
        <f>M28/E28</f>
        <v>0.21385323498984682</v>
      </c>
      <c r="AC28" s="19">
        <f>N28/E28</f>
        <v>0.2589038753054147</v>
      </c>
      <c r="AD28" s="19">
        <f>P28/E28</f>
        <v>0.24827516917659717</v>
      </c>
      <c r="AE28" s="19">
        <f>Q28/E28</f>
        <v>0.36453313362546458</v>
      </c>
      <c r="AF28" s="19">
        <f>R28/E28</f>
        <v>5.4534671178421777E-2</v>
      </c>
      <c r="AG28" s="19">
        <f>S28/E28</f>
        <v>0.21428670492437352</v>
      </c>
      <c r="AH28" s="19">
        <f>T28/E28</f>
        <v>9.7403650722215393E-2</v>
      </c>
      <c r="AI28" s="19"/>
      <c r="AJ28" s="39"/>
      <c r="AK28" s="40"/>
      <c r="AL28" s="23"/>
      <c r="AM28" s="23"/>
      <c r="AO28" s="9" t="str">
        <f t="shared" si="1"/>
        <v>Avana OVCAR8</v>
      </c>
      <c r="AP28" s="17">
        <f t="shared" si="1"/>
        <v>1.062416910048714E-2</v>
      </c>
      <c r="AQ28" s="17">
        <f t="shared" si="1"/>
        <v>6.3452577681769498E-2</v>
      </c>
      <c r="AR28" s="17">
        <f t="shared" si="1"/>
        <v>8.776662918470203E-2</v>
      </c>
      <c r="AS28" s="17">
        <f t="shared" si="1"/>
        <v>0.18001985324292546</v>
      </c>
      <c r="AT28" s="17">
        <f t="shared" si="1"/>
        <v>0.18194236476630468</v>
      </c>
      <c r="AU28" s="17">
        <f t="shared" si="2"/>
        <v>0.36453313362546458</v>
      </c>
      <c r="AV28" s="17">
        <f t="shared" si="2"/>
        <v>5.4534671178421777E-2</v>
      </c>
      <c r="AW28" s="17">
        <f t="shared" si="2"/>
        <v>0.21428670492437352</v>
      </c>
      <c r="AX28" s="17">
        <f t="shared" si="2"/>
        <v>9.7403650722215393E-2</v>
      </c>
      <c r="AY28" s="33"/>
      <c r="AZ28" s="36"/>
    </row>
    <row r="29" spans="1:52">
      <c r="A29" s="9" t="s">
        <v>28</v>
      </c>
      <c r="B29" s="14">
        <v>0.91679999999999995</v>
      </c>
      <c r="C29" s="14">
        <v>0.41770000000000002</v>
      </c>
      <c r="D29" s="14">
        <v>0.49909999999999999</v>
      </c>
      <c r="E29">
        <v>0.47824739007768602</v>
      </c>
      <c r="F29">
        <v>3.9456143425352702E-3</v>
      </c>
      <c r="G29">
        <v>2.47938179130585E-2</v>
      </c>
      <c r="H29">
        <v>4.2211066733943897E-2</v>
      </c>
      <c r="I29">
        <v>6.9011332760062494E-2</v>
      </c>
      <c r="J29">
        <v>0.103718946839784</v>
      </c>
      <c r="K29">
        <v>0.106849728406997</v>
      </c>
      <c r="L29">
        <v>6.2569462049840097E-2</v>
      </c>
      <c r="M29">
        <v>7.0114346222456894E-2</v>
      </c>
      <c r="N29">
        <v>9.9110867510467798E-2</v>
      </c>
      <c r="O29">
        <v>6.2569462049840097E-2</v>
      </c>
      <c r="P29">
        <v>0.14590740115512901</v>
      </c>
      <c r="Q29">
        <v>0.18212395680096299</v>
      </c>
      <c r="R29">
        <v>2.9643073108964298E-2</v>
      </c>
      <c r="S29">
        <v>0.111025246740202</v>
      </c>
      <c r="T29">
        <v>6.1464795955836198E-2</v>
      </c>
      <c r="U29">
        <v>4.52416147288007E-2</v>
      </c>
      <c r="V29" s="5" t="str">
        <f>A29</f>
        <v>Avana 639V</v>
      </c>
      <c r="W29" s="19">
        <f>F29/$E29</f>
        <v>8.250153423512355E-3</v>
      </c>
      <c r="X29" s="19">
        <f>G29/$E29</f>
        <v>5.1843080437994689E-2</v>
      </c>
      <c r="Y29" s="19">
        <f>H29/$E29</f>
        <v>8.8261990780727884E-2</v>
      </c>
      <c r="Z29" s="19">
        <f>I29/$E29</f>
        <v>0.14430049006404899</v>
      </c>
      <c r="AA29" s="19">
        <f>J29/$E29</f>
        <v>0.21687300127855585</v>
      </c>
      <c r="AB29" s="19">
        <f>M29/E29</f>
        <v>0.1466068559434639</v>
      </c>
      <c r="AC29" s="19">
        <f>N29/E29</f>
        <v>0.20723765475096129</v>
      </c>
      <c r="AD29" s="19">
        <f>P29/E29</f>
        <v>0.30508771021505826</v>
      </c>
      <c r="AE29" s="19">
        <f>Q29/E29</f>
        <v>0.38081536999371596</v>
      </c>
      <c r="AF29" s="19">
        <f>R29/E29</f>
        <v>6.1982717990680739E-2</v>
      </c>
      <c r="AG29" s="19">
        <f>S29/E29</f>
        <v>0.23215024074081653</v>
      </c>
      <c r="AH29" s="19">
        <f>T29/E29</f>
        <v>0.12852092291784786</v>
      </c>
      <c r="AI29" s="19"/>
      <c r="AJ29" s="39"/>
      <c r="AK29" s="40"/>
      <c r="AL29" s="23"/>
      <c r="AM29" s="23"/>
      <c r="AO29" s="9" t="str">
        <f t="shared" si="1"/>
        <v>Avana 639V</v>
      </c>
      <c r="AP29" s="17">
        <f t="shared" si="1"/>
        <v>8.250153423512355E-3</v>
      </c>
      <c r="AQ29" s="17">
        <f t="shared" si="1"/>
        <v>5.1843080437994689E-2</v>
      </c>
      <c r="AR29" s="17">
        <f t="shared" si="1"/>
        <v>8.8261990780727884E-2</v>
      </c>
      <c r="AS29" s="17">
        <f t="shared" si="1"/>
        <v>0.14430049006404899</v>
      </c>
      <c r="AT29" s="17">
        <f t="shared" si="1"/>
        <v>0.21687300127855585</v>
      </c>
      <c r="AU29" s="17">
        <f t="shared" si="2"/>
        <v>0.38081536999371596</v>
      </c>
      <c r="AV29" s="17">
        <f t="shared" si="2"/>
        <v>6.1982717990680739E-2</v>
      </c>
      <c r="AW29" s="17">
        <f t="shared" si="2"/>
        <v>0.23215024074081653</v>
      </c>
      <c r="AX29" s="17">
        <f t="shared" si="2"/>
        <v>0.12852092291784786</v>
      </c>
      <c r="AY29" s="33"/>
      <c r="AZ29" s="36"/>
    </row>
    <row r="30" spans="1:52">
      <c r="A30" s="9" t="s">
        <v>29</v>
      </c>
      <c r="B30" s="14">
        <v>0.90490000000000004</v>
      </c>
      <c r="C30" s="14">
        <v>0.40620000000000001</v>
      </c>
      <c r="D30" s="14">
        <v>0.49869999999999998</v>
      </c>
      <c r="E30">
        <v>0.473480032966558</v>
      </c>
      <c r="F30">
        <v>-2.7383135662942702E-3</v>
      </c>
      <c r="G30">
        <v>2.9747351070228498E-2</v>
      </c>
      <c r="H30">
        <v>4.0288717951147801E-2</v>
      </c>
      <c r="I30">
        <v>6.5461129294297302E-2</v>
      </c>
      <c r="J30">
        <v>9.7334847458589599E-2</v>
      </c>
      <c r="K30">
        <v>0.101229378135021</v>
      </c>
      <c r="L30">
        <v>6.7409570775385799E-2</v>
      </c>
      <c r="M30">
        <v>6.8445527015052895E-2</v>
      </c>
      <c r="N30">
        <v>9.1346276814938204E-2</v>
      </c>
      <c r="O30">
        <v>6.7409570775385799E-2</v>
      </c>
      <c r="P30">
        <v>0.138598736025668</v>
      </c>
      <c r="Q30">
        <v>0.17488205927349801</v>
      </c>
      <c r="R30">
        <v>3.4365009068283901E-2</v>
      </c>
      <c r="S30">
        <v>0.11235323535969299</v>
      </c>
      <c r="T30">
        <v>5.4640659710215402E-2</v>
      </c>
      <c r="U30">
        <v>4.2082577454846198E-2</v>
      </c>
      <c r="V30" s="5" t="str">
        <f>A30</f>
        <v>Avana HMC18</v>
      </c>
      <c r="W30" s="19">
        <f>F30/$E30</f>
        <v>-5.7833770711249359E-3</v>
      </c>
      <c r="X30" s="19">
        <f>G30/$E30</f>
        <v>6.2827044434901363E-2</v>
      </c>
      <c r="Y30" s="19">
        <f>H30/$E30</f>
        <v>8.50906377164872E-2</v>
      </c>
      <c r="Z30" s="19">
        <f>I30/$E30</f>
        <v>0.1382553111778651</v>
      </c>
      <c r="AA30" s="19">
        <f>J30/$E30</f>
        <v>0.20557328858990001</v>
      </c>
      <c r="AB30" s="19">
        <f>M30/E30</f>
        <v>0.14455842326911222</v>
      </c>
      <c r="AC30" s="19">
        <f>N30/E30</f>
        <v>0.19292529875571335</v>
      </c>
      <c r="AD30" s="19">
        <f>P30/E30</f>
        <v>0.29272350759394589</v>
      </c>
      <c r="AE30" s="19">
        <f>Q30/E30</f>
        <v>0.36935466566094871</v>
      </c>
      <c r="AF30" s="19">
        <f>R30/E30</f>
        <v>7.257963731431756E-2</v>
      </c>
      <c r="AG30" s="19">
        <f>S30/E30</f>
        <v>0.23729244643274858</v>
      </c>
      <c r="AH30" s="19">
        <f>T30/E30</f>
        <v>0.11540224699205992</v>
      </c>
      <c r="AI30" s="19"/>
      <c r="AJ30" s="39"/>
      <c r="AK30" s="40"/>
      <c r="AL30" s="23"/>
      <c r="AM30" s="23"/>
      <c r="AO30" s="9" t="str">
        <f t="shared" si="1"/>
        <v>Avana HMC18</v>
      </c>
      <c r="AP30" s="17">
        <f t="shared" si="1"/>
        <v>-5.7833770711249359E-3</v>
      </c>
      <c r="AQ30" s="17">
        <f t="shared" si="1"/>
        <v>6.2827044434901363E-2</v>
      </c>
      <c r="AR30" s="17">
        <f t="shared" si="1"/>
        <v>8.50906377164872E-2</v>
      </c>
      <c r="AS30" s="17">
        <f t="shared" si="1"/>
        <v>0.1382553111778651</v>
      </c>
      <c r="AT30" s="17">
        <f t="shared" si="1"/>
        <v>0.20557328858990001</v>
      </c>
      <c r="AU30" s="17">
        <f t="shared" si="2"/>
        <v>0.36935466566094871</v>
      </c>
      <c r="AV30" s="17">
        <f t="shared" si="2"/>
        <v>7.257963731431756E-2</v>
      </c>
      <c r="AW30" s="17">
        <f t="shared" si="2"/>
        <v>0.23729244643274858</v>
      </c>
      <c r="AX30" s="17">
        <f t="shared" si="2"/>
        <v>0.11540224699205992</v>
      </c>
      <c r="AY30" s="33"/>
      <c r="AZ30" s="36"/>
    </row>
    <row r="31" spans="1:52">
      <c r="A31" s="9" t="s">
        <v>30</v>
      </c>
      <c r="B31" s="14">
        <v>0.8982</v>
      </c>
      <c r="C31" s="14">
        <v>0.40289999999999998</v>
      </c>
      <c r="D31" s="14">
        <v>0.49530000000000002</v>
      </c>
      <c r="E31">
        <v>0.49597244045649402</v>
      </c>
      <c r="F31">
        <v>-5.7548581285443599E-3</v>
      </c>
      <c r="G31">
        <v>4.66722833278174E-2</v>
      </c>
      <c r="H31">
        <v>6.8021108997683294E-2</v>
      </c>
      <c r="I31">
        <v>9.8990551604362903E-2</v>
      </c>
      <c r="J31">
        <v>0.13013666060204701</v>
      </c>
      <c r="K31">
        <v>0.137258724776705</v>
      </c>
      <c r="L31">
        <v>5.7307947492281498E-2</v>
      </c>
      <c r="M31">
        <v>0.107766395137276</v>
      </c>
      <c r="N31">
        <v>0.14414633642076799</v>
      </c>
      <c r="O31">
        <v>5.7307947492281498E-2</v>
      </c>
      <c r="P31">
        <v>9.7840139257464806E-2</v>
      </c>
      <c r="Q31">
        <v>0.182453791763139</v>
      </c>
      <c r="R31">
        <v>3.8741338654130202E-2</v>
      </c>
      <c r="S31">
        <v>8.2585955229032004E-2</v>
      </c>
      <c r="T31">
        <v>9.5692089811443407E-2</v>
      </c>
      <c r="U31">
        <v>8.62893855441597E-2</v>
      </c>
      <c r="V31" s="5" t="str">
        <f>A31</f>
        <v>Avana JMSU1</v>
      </c>
      <c r="W31" s="19">
        <f>F31/$E31</f>
        <v>-1.1603181263958089E-2</v>
      </c>
      <c r="X31" s="19">
        <f>G31/$E31</f>
        <v>9.4102574096375471E-2</v>
      </c>
      <c r="Y31" s="19">
        <f>H31/$E31</f>
        <v>0.13714695303448016</v>
      </c>
      <c r="Z31" s="19">
        <f>I31/$E31</f>
        <v>0.19958881488102806</v>
      </c>
      <c r="AA31" s="19">
        <f>J31/$E31</f>
        <v>0.26238687875937011</v>
      </c>
      <c r="AB31" s="19">
        <f>M31/E31</f>
        <v>0.21728303096455842</v>
      </c>
      <c r="AC31" s="19">
        <f>N31/E31</f>
        <v>0.2906337624084423</v>
      </c>
      <c r="AD31" s="19">
        <f>P31/E31</f>
        <v>0.19726930626913977</v>
      </c>
      <c r="AE31" s="19">
        <f>Q31/E31</f>
        <v>0.36787082684515326</v>
      </c>
      <c r="AF31" s="19">
        <f>R31/E31</f>
        <v>7.8111877785936243E-2</v>
      </c>
      <c r="AG31" s="19">
        <f>S31/E31</f>
        <v>0.16651319406582293</v>
      </c>
      <c r="AH31" s="19">
        <f>T31/E31</f>
        <v>0.19293832077316275</v>
      </c>
      <c r="AI31" s="19"/>
      <c r="AJ31" s="39"/>
      <c r="AK31" s="40"/>
      <c r="AL31" s="23"/>
      <c r="AM31" s="23"/>
      <c r="AO31" s="9" t="str">
        <f t="shared" si="1"/>
        <v>Avana JMSU1</v>
      </c>
      <c r="AP31" s="17">
        <f t="shared" si="1"/>
        <v>-1.1603181263958089E-2</v>
      </c>
      <c r="AQ31" s="17">
        <f t="shared" si="1"/>
        <v>9.4102574096375471E-2</v>
      </c>
      <c r="AR31" s="17">
        <f t="shared" si="1"/>
        <v>0.13714695303448016</v>
      </c>
      <c r="AS31" s="17">
        <f t="shared" si="1"/>
        <v>0.19958881488102806</v>
      </c>
      <c r="AT31" s="17">
        <f t="shared" si="1"/>
        <v>0.26238687875937011</v>
      </c>
      <c r="AU31" s="17">
        <f t="shared" si="2"/>
        <v>0.36787082684515326</v>
      </c>
      <c r="AV31" s="17">
        <f t="shared" si="2"/>
        <v>7.8111877785936243E-2</v>
      </c>
      <c r="AW31" s="17">
        <f t="shared" si="2"/>
        <v>0.16651319406582293</v>
      </c>
      <c r="AX31" s="17">
        <f t="shared" si="2"/>
        <v>0.19293832077316275</v>
      </c>
      <c r="AY31" s="33"/>
      <c r="AZ31" s="36"/>
    </row>
    <row r="32" spans="1:52">
      <c r="A32" s="9"/>
      <c r="B32" s="14"/>
      <c r="C32" s="14"/>
      <c r="D32" s="14"/>
      <c r="V32" s="5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25"/>
      <c r="AK32" s="40"/>
      <c r="AL32" s="23"/>
      <c r="AM32" s="23"/>
      <c r="AO32" s="9"/>
      <c r="AP32" s="17"/>
      <c r="AQ32" s="17"/>
      <c r="AR32" s="17"/>
      <c r="AS32" s="17"/>
      <c r="AT32" s="17"/>
      <c r="AU32" s="17"/>
      <c r="AV32" s="17"/>
      <c r="AW32" s="17"/>
      <c r="AX32" s="17"/>
      <c r="AY32" s="11"/>
      <c r="AZ32" s="36"/>
    </row>
    <row r="33" spans="1:52">
      <c r="A33" s="9" t="s">
        <v>31</v>
      </c>
      <c r="B33" s="14">
        <v>0.92910000000000004</v>
      </c>
      <c r="C33" s="14">
        <v>0.40799999999999997</v>
      </c>
      <c r="D33" s="14">
        <v>0.52110000000000001</v>
      </c>
      <c r="E33">
        <v>0.50171406645616601</v>
      </c>
      <c r="F33">
        <v>2.9826065650322801E-3</v>
      </c>
      <c r="G33">
        <v>3.7553666508486197E-2</v>
      </c>
      <c r="H33">
        <v>2.4380912698037299E-2</v>
      </c>
      <c r="I33">
        <v>5.0228449834508901E-2</v>
      </c>
      <c r="J33">
        <v>5.1077924769911798E-2</v>
      </c>
      <c r="K33">
        <v>5.2438207011641702E-2</v>
      </c>
      <c r="L33">
        <v>8.6566840337551507E-2</v>
      </c>
      <c r="M33">
        <v>0.100446868709829</v>
      </c>
      <c r="N33">
        <v>9.7200064675138406E-2</v>
      </c>
      <c r="O33">
        <v>8.6566840337551507E-2</v>
      </c>
      <c r="P33">
        <v>0.16977588340029201</v>
      </c>
      <c r="Q33">
        <v>0.16812659210789599</v>
      </c>
      <c r="R33">
        <v>3.58058723145517E-2</v>
      </c>
      <c r="S33">
        <v>9.9917205754117402E-2</v>
      </c>
      <c r="T33">
        <v>5.2042720662693297E-2</v>
      </c>
      <c r="U33">
        <v>4.3442611163897998E-2</v>
      </c>
      <c r="V33" s="5" t="str">
        <f>A33</f>
        <v>SangerDepmap_OVR8</v>
      </c>
      <c r="W33" s="19">
        <f>F33/$E33</f>
        <v>5.9448334508533573E-3</v>
      </c>
      <c r="X33" s="19">
        <f>G33/$E33</f>
        <v>7.4850734749664832E-2</v>
      </c>
      <c r="Y33" s="19">
        <f>H33/$E33</f>
        <v>4.8595234473393867E-2</v>
      </c>
      <c r="Z33" s="19">
        <f>I33/$E33</f>
        <v>0.10011369661069147</v>
      </c>
      <c r="AA33" s="19">
        <f>J33/$E33</f>
        <v>0.10180684215353647</v>
      </c>
      <c r="AB33" s="19">
        <f>M33/E33</f>
        <v>0.2002073998429639</v>
      </c>
      <c r="AC33" s="19">
        <f>N33/E33</f>
        <v>0.19373597667234357</v>
      </c>
      <c r="AD33" s="19">
        <f>P33/E33</f>
        <v>0.33839171502504617</v>
      </c>
      <c r="AE33" s="19">
        <f>Q33/E33</f>
        <v>0.33510440178695877</v>
      </c>
      <c r="AF33" s="19">
        <f>R33/E33</f>
        <v>7.1367088763256759E-2</v>
      </c>
      <c r="AG33" s="19">
        <f>S33/E33</f>
        <v>0.19915169303479557</v>
      </c>
      <c r="AH33" s="19">
        <f>T33/E33</f>
        <v>0.10372984164126518</v>
      </c>
      <c r="AI33" s="19"/>
      <c r="AJ33" s="41" t="s">
        <v>52</v>
      </c>
      <c r="AK33" s="40"/>
      <c r="AL33" s="23"/>
      <c r="AM33" s="23"/>
      <c r="AO33" s="9" t="str">
        <f t="shared" si="1"/>
        <v>SangerDepmap_OVR8</v>
      </c>
      <c r="AP33" s="16">
        <f t="shared" si="1"/>
        <v>5.9448334508533573E-3</v>
      </c>
      <c r="AQ33" s="16">
        <f t="shared" si="1"/>
        <v>7.4850734749664832E-2</v>
      </c>
      <c r="AR33" s="16">
        <f t="shared" si="1"/>
        <v>4.8595234473393867E-2</v>
      </c>
      <c r="AS33" s="16">
        <f t="shared" si="1"/>
        <v>0.10011369661069147</v>
      </c>
      <c r="AT33" s="16">
        <f t="shared" si="1"/>
        <v>0.10180684215353647</v>
      </c>
      <c r="AU33" s="16">
        <f t="shared" si="2"/>
        <v>0.33510440178695877</v>
      </c>
      <c r="AV33" s="16">
        <f t="shared" si="2"/>
        <v>7.1367088763256759E-2</v>
      </c>
      <c r="AW33" s="16">
        <f t="shared" si="2"/>
        <v>0.19915169303479557</v>
      </c>
      <c r="AX33" s="16">
        <f t="shared" si="2"/>
        <v>0.10372984164126518</v>
      </c>
      <c r="AY33" s="34" t="s">
        <v>52</v>
      </c>
      <c r="AZ33" s="36"/>
    </row>
    <row r="34" spans="1:52">
      <c r="A34" s="9" t="s">
        <v>32</v>
      </c>
      <c r="B34" s="14">
        <v>0.9103</v>
      </c>
      <c r="C34" s="14">
        <v>0.44679999999999997</v>
      </c>
      <c r="D34" s="14">
        <v>0.46350000000000002</v>
      </c>
      <c r="E34">
        <v>0.56612797390137803</v>
      </c>
      <c r="F34">
        <v>-4.40429671987111E-3</v>
      </c>
      <c r="G34">
        <v>2.4136917866106701E-2</v>
      </c>
      <c r="H34">
        <v>2.0498988076081599E-4</v>
      </c>
      <c r="I34">
        <v>1.8760417649801499E-2</v>
      </c>
      <c r="J34">
        <v>3.9772787934978099E-2</v>
      </c>
      <c r="K34">
        <v>2.85269042812554E-2</v>
      </c>
      <c r="L34">
        <v>6.8433661318430497E-2</v>
      </c>
      <c r="M34">
        <v>8.0899523355817099E-2</v>
      </c>
      <c r="N34">
        <v>7.3214164459110304E-2</v>
      </c>
      <c r="O34">
        <v>6.8433661318430497E-2</v>
      </c>
      <c r="P34">
        <v>0.114017848511425</v>
      </c>
      <c r="Q34">
        <v>0.127239674595647</v>
      </c>
      <c r="R34">
        <v>1.1443087305759599E-2</v>
      </c>
      <c r="S34">
        <v>5.3538268206495598E-2</v>
      </c>
      <c r="T34">
        <v>3.4463176343825397E-2</v>
      </c>
      <c r="U34">
        <v>1.63420708846456E-2</v>
      </c>
      <c r="V34" s="5" t="str">
        <f>A34</f>
        <v>SangerDepmap_RKO-P1D22</v>
      </c>
      <c r="W34" s="19">
        <f>F34/$E34</f>
        <v>-7.7796839635385301E-3</v>
      </c>
      <c r="X34" s="19">
        <f>G34/$E34</f>
        <v>4.2635091320026269E-2</v>
      </c>
      <c r="Y34" s="19">
        <f>H34/$E34</f>
        <v>3.6209106458414672E-4</v>
      </c>
      <c r="Z34" s="19">
        <f>I34/$E34</f>
        <v>3.3138121616773604E-2</v>
      </c>
      <c r="AA34" s="19">
        <f>J34/$E34</f>
        <v>7.0254058743803915E-2</v>
      </c>
      <c r="AB34" s="19">
        <f>M34/E34</f>
        <v>0.14289971011026237</v>
      </c>
      <c r="AC34" s="19">
        <f>N34/E34</f>
        <v>0.12932440690850674</v>
      </c>
      <c r="AD34" s="19">
        <f>P34/E34</f>
        <v>0.20139942516122231</v>
      </c>
      <c r="AE34" s="19">
        <f>Q34/E34</f>
        <v>0.22475426133564053</v>
      </c>
      <c r="AF34" s="19">
        <f>R34/E34</f>
        <v>2.0212898555253225E-2</v>
      </c>
      <c r="AG34" s="19">
        <f>S34/E34</f>
        <v>9.4569197557127255E-2</v>
      </c>
      <c r="AH34" s="19">
        <f>T34/E34</f>
        <v>6.0875240109277896E-2</v>
      </c>
      <c r="AI34" s="19"/>
      <c r="AJ34" s="41"/>
      <c r="AK34" s="40"/>
      <c r="AL34" s="23"/>
      <c r="AM34" s="23"/>
      <c r="AO34" s="9" t="str">
        <f t="shared" si="1"/>
        <v>SangerDepmap_RKO-P1D22</v>
      </c>
      <c r="AP34" s="16">
        <f t="shared" si="1"/>
        <v>-7.7796839635385301E-3</v>
      </c>
      <c r="AQ34" s="16">
        <f t="shared" si="1"/>
        <v>4.2635091320026269E-2</v>
      </c>
      <c r="AR34" s="16">
        <f t="shared" si="1"/>
        <v>3.6209106458414672E-4</v>
      </c>
      <c r="AS34" s="16">
        <f t="shared" si="1"/>
        <v>3.3138121616773604E-2</v>
      </c>
      <c r="AT34" s="16">
        <f t="shared" si="1"/>
        <v>7.0254058743803915E-2</v>
      </c>
      <c r="AU34" s="16">
        <f t="shared" si="2"/>
        <v>0.22475426133564053</v>
      </c>
      <c r="AV34" s="16">
        <f t="shared" si="2"/>
        <v>2.0212898555253225E-2</v>
      </c>
      <c r="AW34" s="16">
        <f t="shared" si="2"/>
        <v>9.4569197557127255E-2</v>
      </c>
      <c r="AX34" s="16">
        <f t="shared" si="2"/>
        <v>6.0875240109277896E-2</v>
      </c>
      <c r="AY34" s="34"/>
      <c r="AZ34" s="36"/>
    </row>
    <row r="35" spans="1:52">
      <c r="A35" s="9" t="s">
        <v>33</v>
      </c>
      <c r="B35" s="14">
        <v>0.90559999999999996</v>
      </c>
      <c r="C35" s="14">
        <v>0.41799999999999998</v>
      </c>
      <c r="D35" s="14">
        <v>0.48759999999999998</v>
      </c>
      <c r="E35">
        <v>0.59125378427893804</v>
      </c>
      <c r="F35">
        <v>-1.91657432387315E-3</v>
      </c>
      <c r="G35">
        <v>5.7456257936333403E-2</v>
      </c>
      <c r="H35">
        <v>3.8151558794859701E-2</v>
      </c>
      <c r="I35">
        <v>7.2284634187106706E-2</v>
      </c>
      <c r="J35">
        <v>8.8147743713201998E-2</v>
      </c>
      <c r="K35">
        <v>8.1861498581881298E-2</v>
      </c>
      <c r="L35">
        <v>6.6338348364935698E-2</v>
      </c>
      <c r="M35">
        <v>0.11467808875393699</v>
      </c>
      <c r="N35">
        <v>0.12555202153308501</v>
      </c>
      <c r="O35">
        <v>6.6338348364935698E-2</v>
      </c>
      <c r="P35">
        <v>0.122762695409402</v>
      </c>
      <c r="Q35">
        <v>0.17099385994523</v>
      </c>
      <c r="R35">
        <v>3.6357530837834003E-2</v>
      </c>
      <c r="S35">
        <v>7.2484529741056694E-2</v>
      </c>
      <c r="T35">
        <v>5.0965423484457803E-2</v>
      </c>
      <c r="U35">
        <v>4.65951212676377E-2</v>
      </c>
      <c r="V35" s="5" t="str">
        <f>A35</f>
        <v>SangerDepmap_AML2-D21</v>
      </c>
      <c r="W35" s="19">
        <f>F35/$E35</f>
        <v>-3.2415425910728049E-3</v>
      </c>
      <c r="X35" s="19">
        <f>G35/$E35</f>
        <v>9.7176981296456355E-2</v>
      </c>
      <c r="Y35" s="19">
        <f>H35/$E35</f>
        <v>6.4526536335640261E-2</v>
      </c>
      <c r="Z35" s="19">
        <f>I35/$E35</f>
        <v>0.12225652690791863</v>
      </c>
      <c r="AA35" s="19">
        <f>J35/$E35</f>
        <v>0.14908613873939486</v>
      </c>
      <c r="AB35" s="19">
        <f>M35/E35</f>
        <v>0.19395747106091227</v>
      </c>
      <c r="AC35" s="19">
        <f>N35/E35</f>
        <v>0.21234878299544693</v>
      </c>
      <c r="AD35" s="19">
        <f>P35/E35</f>
        <v>0.20763113687148221</v>
      </c>
      <c r="AE35" s="19">
        <f>Q35/E35</f>
        <v>0.28920552306276587</v>
      </c>
      <c r="AF35" s="19">
        <f>R35/E35</f>
        <v>6.1492259000377872E-2</v>
      </c>
      <c r="AG35" s="19">
        <f>S35/E35</f>
        <v>0.122594614475838</v>
      </c>
      <c r="AH35" s="19">
        <f>T35/E35</f>
        <v>8.6198896040238532E-2</v>
      </c>
      <c r="AI35" s="19"/>
      <c r="AJ35" s="41"/>
      <c r="AK35" s="40"/>
      <c r="AL35" s="23"/>
      <c r="AM35" s="23"/>
      <c r="AO35" s="9" t="str">
        <f t="shared" si="1"/>
        <v>SangerDepmap_AML2-D21</v>
      </c>
      <c r="AP35" s="16">
        <f t="shared" si="1"/>
        <v>-3.2415425910728049E-3</v>
      </c>
      <c r="AQ35" s="16">
        <f t="shared" si="1"/>
        <v>9.7176981296456355E-2</v>
      </c>
      <c r="AR35" s="16">
        <f t="shared" si="1"/>
        <v>6.4526536335640261E-2</v>
      </c>
      <c r="AS35" s="16">
        <f t="shared" si="1"/>
        <v>0.12225652690791863</v>
      </c>
      <c r="AT35" s="16">
        <f t="shared" si="1"/>
        <v>0.14908613873939486</v>
      </c>
      <c r="AU35" s="16">
        <f t="shared" si="2"/>
        <v>0.28920552306276587</v>
      </c>
      <c r="AV35" s="16">
        <f t="shared" si="2"/>
        <v>6.1492259000377872E-2</v>
      </c>
      <c r="AW35" s="16">
        <f t="shared" si="2"/>
        <v>0.122594614475838</v>
      </c>
      <c r="AX35" s="16">
        <f t="shared" si="2"/>
        <v>8.6198896040238532E-2</v>
      </c>
      <c r="AY35" s="34"/>
      <c r="AZ35" s="36"/>
    </row>
    <row r="36" spans="1:52">
      <c r="A36" s="9" t="s">
        <v>34</v>
      </c>
      <c r="B36" s="14">
        <v>0.92030000000000001</v>
      </c>
      <c r="C36" s="14">
        <v>0.41560000000000002</v>
      </c>
      <c r="D36" s="14">
        <v>0.50470000000000004</v>
      </c>
      <c r="E36">
        <v>0.51872169638948495</v>
      </c>
      <c r="F36">
        <v>1.5463047932120699E-3</v>
      </c>
      <c r="G36">
        <v>5.0494653308083497E-2</v>
      </c>
      <c r="H36">
        <v>3.7951338344705397E-2</v>
      </c>
      <c r="I36">
        <v>7.1423938977069404E-2</v>
      </c>
      <c r="J36">
        <v>6.4249045965112994E-2</v>
      </c>
      <c r="K36">
        <v>6.0597680537019E-2</v>
      </c>
      <c r="L36">
        <v>8.8828281823494504E-2</v>
      </c>
      <c r="M36">
        <v>9.8741279324393499E-2</v>
      </c>
      <c r="N36">
        <v>0.10126757578482599</v>
      </c>
      <c r="O36">
        <v>8.8828281823494504E-2</v>
      </c>
      <c r="P36">
        <v>0.14274872893366</v>
      </c>
      <c r="Q36">
        <v>0.16661353281345501</v>
      </c>
      <c r="R36">
        <v>3.71944829916208E-2</v>
      </c>
      <c r="S36">
        <v>9.1533372027820498E-2</v>
      </c>
      <c r="T36">
        <v>5.6162642740670503E-2</v>
      </c>
      <c r="U36">
        <v>5.29406973432065E-2</v>
      </c>
      <c r="V36" s="5" t="str">
        <f>A36</f>
        <v>SangerDepmap_ARH77</v>
      </c>
      <c r="W36" s="19">
        <f>F36/$E36</f>
        <v>2.9809911634215095E-3</v>
      </c>
      <c r="X36" s="19">
        <f>G36/$E36</f>
        <v>9.7344401939511924E-2</v>
      </c>
      <c r="Y36" s="19">
        <f>H36/$E36</f>
        <v>7.3163198317830594E-2</v>
      </c>
      <c r="Z36" s="19">
        <f>I36/$E36</f>
        <v>0.13769221429180467</v>
      </c>
      <c r="AA36" s="19">
        <f>J36/$E36</f>
        <v>0.12386034054930152</v>
      </c>
      <c r="AB36" s="19">
        <f>M36/E36</f>
        <v>0.19035502083616931</v>
      </c>
      <c r="AC36" s="19">
        <f>N36/E36</f>
        <v>0.1952252556422639</v>
      </c>
      <c r="AD36" s="19">
        <f>P36/E36</f>
        <v>0.27519328751284072</v>
      </c>
      <c r="AE36" s="19">
        <f>Q36/E36</f>
        <v>0.32120023892031757</v>
      </c>
      <c r="AF36" s="19">
        <f>R36/E36</f>
        <v>7.170412043781782E-2</v>
      </c>
      <c r="AG36" s="19">
        <f>S36/E36</f>
        <v>0.17645950162665294</v>
      </c>
      <c r="AH36" s="19">
        <f>T36/E36</f>
        <v>0.10827124281013394</v>
      </c>
      <c r="AI36" s="19"/>
      <c r="AJ36" s="41"/>
      <c r="AK36" s="40"/>
      <c r="AL36" s="23"/>
      <c r="AM36" s="23"/>
      <c r="AO36" s="9" t="str">
        <f t="shared" si="1"/>
        <v>SangerDepmap_ARH77</v>
      </c>
      <c r="AP36" s="16">
        <f t="shared" si="1"/>
        <v>2.9809911634215095E-3</v>
      </c>
      <c r="AQ36" s="16">
        <f t="shared" si="1"/>
        <v>9.7344401939511924E-2</v>
      </c>
      <c r="AR36" s="16">
        <f t="shared" si="1"/>
        <v>7.3163198317830594E-2</v>
      </c>
      <c r="AS36" s="16">
        <f t="shared" si="1"/>
        <v>0.13769221429180467</v>
      </c>
      <c r="AT36" s="16">
        <f t="shared" si="1"/>
        <v>0.12386034054930152</v>
      </c>
      <c r="AU36" s="16">
        <f t="shared" si="2"/>
        <v>0.32120023892031757</v>
      </c>
      <c r="AV36" s="16">
        <f t="shared" si="2"/>
        <v>7.170412043781782E-2</v>
      </c>
      <c r="AW36" s="16">
        <f t="shared" si="2"/>
        <v>0.17645950162665294</v>
      </c>
      <c r="AX36" s="16">
        <f t="shared" si="2"/>
        <v>0.10827124281013394</v>
      </c>
      <c r="AY36" s="34"/>
      <c r="AZ36" s="36"/>
    </row>
    <row r="37" spans="1:52">
      <c r="A37" s="9" t="s">
        <v>35</v>
      </c>
      <c r="B37" s="14">
        <v>0.90380000000000005</v>
      </c>
      <c r="C37" s="14">
        <v>0.38400000000000001</v>
      </c>
      <c r="D37" s="14">
        <v>0.51980000000000004</v>
      </c>
      <c r="E37">
        <v>0.54161761682269605</v>
      </c>
      <c r="F37">
        <v>-2.9628041400707101E-3</v>
      </c>
      <c r="G37">
        <v>3.8165325224562799E-2</v>
      </c>
      <c r="H37">
        <v>4.0767210936598998E-2</v>
      </c>
      <c r="I37">
        <v>7.5055892280061307E-2</v>
      </c>
      <c r="J37">
        <v>5.4882028305351903E-2</v>
      </c>
      <c r="K37">
        <v>6.5401916953748696E-2</v>
      </c>
      <c r="L37">
        <v>4.3016326552098097E-2</v>
      </c>
      <c r="M37">
        <v>0.13133255338556299</v>
      </c>
      <c r="N37">
        <v>0.11976856256705901</v>
      </c>
      <c r="O37">
        <v>4.3016326552098097E-2</v>
      </c>
      <c r="P37">
        <v>5.6786352074546201E-2</v>
      </c>
      <c r="Q37">
        <v>0.13360399186823299</v>
      </c>
      <c r="R37">
        <v>5.9498851929663303E-2</v>
      </c>
      <c r="S37">
        <v>2.0339906936098901E-2</v>
      </c>
      <c r="T37">
        <v>4.698158612245E-2</v>
      </c>
      <c r="U37">
        <v>6.8484142072518794E-2</v>
      </c>
      <c r="V37" s="5" t="str">
        <f>A37</f>
        <v>SangerDepmap_H23</v>
      </c>
      <c r="W37" s="19">
        <f>F37/$E37</f>
        <v>-5.470287612599229E-3</v>
      </c>
      <c r="X37" s="19">
        <f>G37/$E37</f>
        <v>7.0465442849612106E-2</v>
      </c>
      <c r="Y37" s="19">
        <f>H37/$E37</f>
        <v>7.5269359175856629E-2</v>
      </c>
      <c r="Z37" s="19">
        <f>I37/$E37</f>
        <v>0.13857727287447447</v>
      </c>
      <c r="AA37" s="19">
        <f>J37/$E37</f>
        <v>0.10132984341851289</v>
      </c>
      <c r="AB37" s="19">
        <f>M37/E37</f>
        <v>0.24248205617092403</v>
      </c>
      <c r="AC37" s="19">
        <f>N37/E37</f>
        <v>0.2211312166499681</v>
      </c>
      <c r="AD37" s="19">
        <f>P37/E37</f>
        <v>0.10484583645501284</v>
      </c>
      <c r="AE37" s="19">
        <f>Q37/E37</f>
        <v>0.24667586082594059</v>
      </c>
      <c r="AF37" s="19">
        <f>R37/E37</f>
        <v>0.10985398200062767</v>
      </c>
      <c r="AG37" s="19">
        <f>S37/E37</f>
        <v>3.7553998068636261E-2</v>
      </c>
      <c r="AH37" s="19">
        <f>T37/E37</f>
        <v>8.6743090813882984E-2</v>
      </c>
      <c r="AI37" s="19"/>
      <c r="AJ37" s="41"/>
      <c r="AK37" s="40"/>
      <c r="AL37" s="23"/>
      <c r="AM37" s="23"/>
      <c r="AO37" s="9" t="str">
        <f t="shared" si="1"/>
        <v>SangerDepmap_H23</v>
      </c>
      <c r="AP37" s="16">
        <f t="shared" si="1"/>
        <v>-5.470287612599229E-3</v>
      </c>
      <c r="AQ37" s="16">
        <f t="shared" si="1"/>
        <v>7.0465442849612106E-2</v>
      </c>
      <c r="AR37" s="16">
        <f t="shared" si="1"/>
        <v>7.5269359175856629E-2</v>
      </c>
      <c r="AS37" s="16">
        <f t="shared" si="1"/>
        <v>0.13857727287447447</v>
      </c>
      <c r="AT37" s="16">
        <f t="shared" si="1"/>
        <v>0.10132984341851289</v>
      </c>
      <c r="AU37" s="16">
        <f t="shared" si="2"/>
        <v>0.24667586082594059</v>
      </c>
      <c r="AV37" s="16">
        <f t="shared" si="2"/>
        <v>0.10985398200062767</v>
      </c>
      <c r="AW37" s="16">
        <f t="shared" si="2"/>
        <v>3.7553998068636261E-2</v>
      </c>
      <c r="AX37" s="16">
        <f t="shared" si="2"/>
        <v>8.6743090813882984E-2</v>
      </c>
      <c r="AY37" s="34"/>
      <c r="AZ37" s="36"/>
    </row>
    <row r="38" spans="1:52">
      <c r="A38" s="9" t="s">
        <v>36</v>
      </c>
      <c r="B38" s="14">
        <v>0.92130000000000001</v>
      </c>
      <c r="C38" s="14">
        <v>0.4269</v>
      </c>
      <c r="D38" s="14">
        <v>0.49440000000000001</v>
      </c>
      <c r="E38">
        <v>0.54372489332301199</v>
      </c>
      <c r="F38">
        <v>7.2478316036199602E-3</v>
      </c>
      <c r="G38">
        <v>5.1246150825690603E-2</v>
      </c>
      <c r="H38">
        <v>1.90918670226836E-2</v>
      </c>
      <c r="I38">
        <v>5.0413156283512797E-2</v>
      </c>
      <c r="J38">
        <v>7.6875279432316507E-2</v>
      </c>
      <c r="K38">
        <v>7.8123175830169603E-2</v>
      </c>
      <c r="L38">
        <v>9.00890448704946E-2</v>
      </c>
      <c r="M38">
        <v>0.107241571795754</v>
      </c>
      <c r="N38">
        <v>0.11678891302658399</v>
      </c>
      <c r="O38">
        <v>9.00890448704946E-2</v>
      </c>
      <c r="P38">
        <v>0.14659939059496899</v>
      </c>
      <c r="Q38">
        <v>0.16845484580216</v>
      </c>
      <c r="R38">
        <v>3.0161426456804901E-2</v>
      </c>
      <c r="S38">
        <v>8.1420283685813194E-2</v>
      </c>
      <c r="T38">
        <v>5.9507587232617301E-2</v>
      </c>
      <c r="U38">
        <v>3.8343463282735503E-2</v>
      </c>
      <c r="V38" s="5" t="str">
        <f>A38</f>
        <v>SangerDepmap_HCT116-P1D22</v>
      </c>
      <c r="W38" s="19">
        <f>F38/$E38</f>
        <v>1.3329960964862837E-2</v>
      </c>
      <c r="X38" s="19">
        <f>G38/$E38</f>
        <v>9.4250146452733177E-2</v>
      </c>
      <c r="Y38" s="19">
        <f>H38/$E38</f>
        <v>3.51131008661427E-2</v>
      </c>
      <c r="Z38" s="19">
        <f>I38/$E38</f>
        <v>9.2718131729098027E-2</v>
      </c>
      <c r="AA38" s="19">
        <f>J38/$E38</f>
        <v>0.14138635250353898</v>
      </c>
      <c r="AB38" s="19">
        <f>M38/E38</f>
        <v>0.19723498613488114</v>
      </c>
      <c r="AC38" s="19">
        <f>N38/E38</f>
        <v>0.21479412559689981</v>
      </c>
      <c r="AD38" s="19">
        <f>P38/E38</f>
        <v>0.26962052389953445</v>
      </c>
      <c r="AE38" s="19">
        <f>Q38/E38</f>
        <v>0.30981632047897723</v>
      </c>
      <c r="AF38" s="19">
        <f>R38/E38</f>
        <v>5.5471851348337708E-2</v>
      </c>
      <c r="AG38" s="19">
        <f>S38/E38</f>
        <v>0.14974536697815607</v>
      </c>
      <c r="AH38" s="19">
        <f>T38/E38</f>
        <v>0.10944429428075768</v>
      </c>
      <c r="AI38" s="19"/>
      <c r="AJ38" s="41"/>
      <c r="AK38" s="40"/>
      <c r="AL38" s="23"/>
      <c r="AM38" s="23"/>
      <c r="AO38" s="9" t="str">
        <f t="shared" si="1"/>
        <v>SangerDepmap_HCT116-P1D22</v>
      </c>
      <c r="AP38" s="16">
        <f t="shared" si="1"/>
        <v>1.3329960964862837E-2</v>
      </c>
      <c r="AQ38" s="16">
        <f t="shared" si="1"/>
        <v>9.4250146452733177E-2</v>
      </c>
      <c r="AR38" s="16">
        <f t="shared" si="1"/>
        <v>3.51131008661427E-2</v>
      </c>
      <c r="AS38" s="16">
        <f t="shared" si="1"/>
        <v>9.2718131729098027E-2</v>
      </c>
      <c r="AT38" s="16">
        <f t="shared" si="1"/>
        <v>0.14138635250353898</v>
      </c>
      <c r="AU38" s="16">
        <f t="shared" si="2"/>
        <v>0.30981632047897723</v>
      </c>
      <c r="AV38" s="16">
        <f t="shared" si="2"/>
        <v>5.5471851348337708E-2</v>
      </c>
      <c r="AW38" s="16">
        <f t="shared" si="2"/>
        <v>0.14974536697815607</v>
      </c>
      <c r="AX38" s="16">
        <f t="shared" si="2"/>
        <v>0.10944429428075768</v>
      </c>
      <c r="AY38" s="34"/>
      <c r="AZ38" s="36"/>
    </row>
    <row r="39" spans="1:52">
      <c r="A39" s="9" t="s">
        <v>37</v>
      </c>
      <c r="B39" s="14">
        <v>0.91739999999999999</v>
      </c>
      <c r="C39" s="14">
        <v>0.41010000000000002</v>
      </c>
      <c r="D39" s="14">
        <v>0.50729999999999997</v>
      </c>
      <c r="E39">
        <v>0.55204276141453101</v>
      </c>
      <c r="F39">
        <v>6.0300678482524397E-4</v>
      </c>
      <c r="G39">
        <v>5.9430286207200402E-2</v>
      </c>
      <c r="H39">
        <v>4.1474489196538997E-2</v>
      </c>
      <c r="I39">
        <v>7.2152963879351203E-2</v>
      </c>
      <c r="J39">
        <v>8.6463948070858596E-2</v>
      </c>
      <c r="K39">
        <v>8.0089543012990497E-2</v>
      </c>
      <c r="L39">
        <v>8.2147700756956502E-2</v>
      </c>
      <c r="M39">
        <v>0.13957735959974699</v>
      </c>
      <c r="N39">
        <v>0.14329854156003</v>
      </c>
      <c r="O39">
        <v>8.2147700756956502E-2</v>
      </c>
      <c r="P39">
        <v>0.13954888884319699</v>
      </c>
      <c r="Q39">
        <v>0.19471564547057599</v>
      </c>
      <c r="R39">
        <v>4.8996203299845602E-2</v>
      </c>
      <c r="S39">
        <v>7.5308894902631096E-2</v>
      </c>
      <c r="T39">
        <v>6.6817420963398197E-2</v>
      </c>
      <c r="U39">
        <v>5.6591990803876398E-2</v>
      </c>
      <c r="V39" s="5" t="str">
        <f>A39</f>
        <v>SangerDepmap_AML2</v>
      </c>
      <c r="W39" s="19">
        <f>F39/$E39</f>
        <v>1.0923189777547755E-3</v>
      </c>
      <c r="X39" s="19">
        <f>G39/$E39</f>
        <v>0.10765522231451555</v>
      </c>
      <c r="Y39" s="19">
        <f>H39/$E39</f>
        <v>7.5129124219048757E-2</v>
      </c>
      <c r="Z39" s="19">
        <f>I39/$E39</f>
        <v>0.13070176609954906</v>
      </c>
      <c r="AA39" s="19">
        <f>J39/$E39</f>
        <v>0.15662545388568638</v>
      </c>
      <c r="AB39" s="19">
        <f>M39/E39</f>
        <v>0.25283794907861823</v>
      </c>
      <c r="AC39" s="19">
        <f>N39/E39</f>
        <v>0.25957869856466892</v>
      </c>
      <c r="AD39" s="19">
        <f>P39/E39</f>
        <v>0.25278637561630701</v>
      </c>
      <c r="AE39" s="19">
        <f>Q39/E39</f>
        <v>0.35271841074710381</v>
      </c>
      <c r="AF39" s="19">
        <f>R39/E39</f>
        <v>8.8754362387253843E-2</v>
      </c>
      <c r="AG39" s="19">
        <f>S39/E39</f>
        <v>0.1364185895847321</v>
      </c>
      <c r="AH39" s="19">
        <f>T39/E39</f>
        <v>0.1210366762027421</v>
      </c>
      <c r="AI39" s="19"/>
      <c r="AJ39" s="41"/>
      <c r="AK39" s="40"/>
      <c r="AL39" s="23"/>
      <c r="AM39" s="23"/>
      <c r="AO39" s="9" t="str">
        <f t="shared" si="1"/>
        <v>SangerDepmap_AML2</v>
      </c>
      <c r="AP39" s="16">
        <f t="shared" si="1"/>
        <v>1.0923189777547755E-3</v>
      </c>
      <c r="AQ39" s="16">
        <f t="shared" si="1"/>
        <v>0.10765522231451555</v>
      </c>
      <c r="AR39" s="16">
        <f t="shared" si="1"/>
        <v>7.5129124219048757E-2</v>
      </c>
      <c r="AS39" s="16">
        <f t="shared" si="1"/>
        <v>0.13070176609954906</v>
      </c>
      <c r="AT39" s="16">
        <f t="shared" si="1"/>
        <v>0.15662545388568638</v>
      </c>
      <c r="AU39" s="16">
        <f t="shared" si="2"/>
        <v>0.35271841074710381</v>
      </c>
      <c r="AV39" s="16">
        <f t="shared" si="2"/>
        <v>8.8754362387253843E-2</v>
      </c>
      <c r="AW39" s="16">
        <f t="shared" si="2"/>
        <v>0.1364185895847321</v>
      </c>
      <c r="AX39" s="16">
        <f t="shared" si="2"/>
        <v>0.1210366762027421</v>
      </c>
      <c r="AY39" s="34"/>
      <c r="AZ39" s="36"/>
    </row>
    <row r="40" spans="1:52">
      <c r="A40" s="9" t="s">
        <v>38</v>
      </c>
      <c r="B40" s="14">
        <v>0.91120000000000001</v>
      </c>
      <c r="C40" s="14">
        <v>0.39550000000000002</v>
      </c>
      <c r="D40" s="14">
        <v>0.51570000000000005</v>
      </c>
      <c r="E40">
        <v>0.55688716166885899</v>
      </c>
      <c r="F40">
        <v>8.1222916748158493E-3</v>
      </c>
      <c r="G40">
        <v>4.8200436359591703E-2</v>
      </c>
      <c r="H40">
        <v>5.0501009737921099E-2</v>
      </c>
      <c r="I40">
        <v>7.2135773757946803E-2</v>
      </c>
      <c r="J40">
        <v>8.5039760600343794E-2</v>
      </c>
      <c r="K40">
        <v>8.1670371228340699E-2</v>
      </c>
      <c r="L40">
        <v>7.9956309178870602E-2</v>
      </c>
      <c r="M40">
        <v>0.136740747795701</v>
      </c>
      <c r="N40">
        <v>0.138459569234333</v>
      </c>
      <c r="O40">
        <v>7.9956309178870602E-2</v>
      </c>
      <c r="P40">
        <v>0.13198928945552901</v>
      </c>
      <c r="Q40">
        <v>0.18785923337101801</v>
      </c>
      <c r="R40">
        <v>6.6022284735525599E-2</v>
      </c>
      <c r="S40">
        <v>7.1617131313057705E-2</v>
      </c>
      <c r="T40">
        <v>6.7138339457409005E-2</v>
      </c>
      <c r="U40">
        <v>6.6677318646382502E-2</v>
      </c>
      <c r="V40" s="5" t="str">
        <f>A40</f>
        <v>SangerDepmap_SU10</v>
      </c>
      <c r="W40" s="19">
        <f>F40/$E40</f>
        <v>1.4585165961584146E-2</v>
      </c>
      <c r="X40" s="19">
        <f>G40/$E40</f>
        <v>8.6553326557477828E-2</v>
      </c>
      <c r="Y40" s="19">
        <f>H40/$E40</f>
        <v>9.0684456769629107E-2</v>
      </c>
      <c r="Z40" s="19">
        <f>I40/$E40</f>
        <v>0.1295339140909138</v>
      </c>
      <c r="AA40" s="19">
        <f>J40/$E40</f>
        <v>0.15270555052032403</v>
      </c>
      <c r="AB40" s="19">
        <f>M40/E40</f>
        <v>0.24554480190550873</v>
      </c>
      <c r="AC40" s="19">
        <f>N40/E40</f>
        <v>0.24863128253738595</v>
      </c>
      <c r="AD40" s="19">
        <f>P40/E40</f>
        <v>0.23701262758507191</v>
      </c>
      <c r="AE40" s="19">
        <f>Q40/E40</f>
        <v>0.33733805751249202</v>
      </c>
      <c r="AF40" s="19">
        <f>R40/E40</f>
        <v>0.11855594684149737</v>
      </c>
      <c r="AG40" s="19">
        <f>S40/E40</f>
        <v>0.12860258997251456</v>
      </c>
      <c r="AH40" s="19">
        <f>T40/E40</f>
        <v>0.12056004174384501</v>
      </c>
      <c r="AI40" s="19"/>
      <c r="AJ40" s="41"/>
      <c r="AK40" s="40"/>
      <c r="AL40" s="23"/>
      <c r="AM40" s="23"/>
      <c r="AO40" s="9" t="str">
        <f t="shared" si="1"/>
        <v>SangerDepmap_SU10</v>
      </c>
      <c r="AP40" s="16">
        <f t="shared" si="1"/>
        <v>1.4585165961584146E-2</v>
      </c>
      <c r="AQ40" s="16">
        <f t="shared" si="1"/>
        <v>8.6553326557477828E-2</v>
      </c>
      <c r="AR40" s="16">
        <f t="shared" si="1"/>
        <v>9.0684456769629107E-2</v>
      </c>
      <c r="AS40" s="16">
        <f t="shared" si="1"/>
        <v>0.1295339140909138</v>
      </c>
      <c r="AT40" s="16">
        <f t="shared" si="1"/>
        <v>0.15270555052032403</v>
      </c>
      <c r="AU40" s="16">
        <f t="shared" si="2"/>
        <v>0.33733805751249202</v>
      </c>
      <c r="AV40" s="16">
        <f t="shared" si="2"/>
        <v>0.11855594684149737</v>
      </c>
      <c r="AW40" s="16">
        <f t="shared" si="2"/>
        <v>0.12860258997251456</v>
      </c>
      <c r="AX40" s="16">
        <f t="shared" si="2"/>
        <v>0.12056004174384501</v>
      </c>
      <c r="AY40" s="34"/>
      <c r="AZ40" s="36"/>
    </row>
    <row r="41" spans="1:52">
      <c r="A41" s="9" t="s">
        <v>39</v>
      </c>
      <c r="B41" s="14">
        <v>0.92169999999999996</v>
      </c>
      <c r="C41" s="14">
        <v>0.40799999999999997</v>
      </c>
      <c r="D41" s="14">
        <v>0.51370000000000005</v>
      </c>
      <c r="E41">
        <v>0.53551083206123795</v>
      </c>
      <c r="F41">
        <v>-8.4875971576795005E-4</v>
      </c>
      <c r="G41">
        <v>4.0201289378165701E-2</v>
      </c>
      <c r="H41">
        <v>2.1133115488264999E-2</v>
      </c>
      <c r="I41">
        <v>3.8842546171887198E-2</v>
      </c>
      <c r="J41">
        <v>4.6313903045865898E-2</v>
      </c>
      <c r="K41">
        <v>4.3857424943645203E-2</v>
      </c>
      <c r="L41">
        <v>6.8293815507668096E-2</v>
      </c>
      <c r="M41">
        <v>9.0726854058041206E-2</v>
      </c>
      <c r="N41">
        <v>8.3298189278287194E-2</v>
      </c>
      <c r="O41">
        <v>6.8293815507668096E-2</v>
      </c>
      <c r="P41">
        <v>0.15654826210918099</v>
      </c>
      <c r="Q41">
        <v>0.150891024391034</v>
      </c>
      <c r="R41">
        <v>3.03494978782935E-2</v>
      </c>
      <c r="S41">
        <v>9.2893892725119498E-2</v>
      </c>
      <c r="T41">
        <v>4.9923067692353502E-2</v>
      </c>
      <c r="U41">
        <v>2.79136104319486E-2</v>
      </c>
      <c r="V41" s="5" t="str">
        <f>A41</f>
        <v>SangerDepmap_SU8</v>
      </c>
      <c r="W41" s="19">
        <f>F41/$E41</f>
        <v>-1.5849534032784808E-3</v>
      </c>
      <c r="X41" s="19">
        <f>G41/$E41</f>
        <v>7.5070917283646121E-2</v>
      </c>
      <c r="Y41" s="19">
        <f>H41/$E41</f>
        <v>3.9463469687291662E-2</v>
      </c>
      <c r="Z41" s="19">
        <f>I41/$E41</f>
        <v>7.2533633021722679E-2</v>
      </c>
      <c r="AA41" s="19">
        <f>J41/$E41</f>
        <v>8.6485464481827146E-2</v>
      </c>
      <c r="AB41" s="19">
        <f>M41/E41</f>
        <v>0.16942113702690931</v>
      </c>
      <c r="AC41" s="19">
        <f>N41/E41</f>
        <v>0.15554902775292823</v>
      </c>
      <c r="AD41" s="19">
        <f>P41/E41</f>
        <v>0.29233444542402653</v>
      </c>
      <c r="AE41" s="19">
        <f>Q41/E41</f>
        <v>0.28177025628078978</v>
      </c>
      <c r="AF41" s="19">
        <f>R41/E41</f>
        <v>5.6673919669327819E-2</v>
      </c>
      <c r="AG41" s="19">
        <f>S41/E41</f>
        <v>0.17346781271923306</v>
      </c>
      <c r="AH41" s="19">
        <f>T41/E41</f>
        <v>9.3225131413671544E-2</v>
      </c>
      <c r="AI41" s="19"/>
      <c r="AJ41" s="41"/>
      <c r="AK41" s="40"/>
      <c r="AL41" s="23"/>
      <c r="AM41" s="23"/>
      <c r="AO41" s="9" t="str">
        <f t="shared" si="1"/>
        <v>SangerDepmap_SU8</v>
      </c>
      <c r="AP41" s="16">
        <f t="shared" si="1"/>
        <v>-1.5849534032784808E-3</v>
      </c>
      <c r="AQ41" s="16">
        <f t="shared" si="1"/>
        <v>7.5070917283646121E-2</v>
      </c>
      <c r="AR41" s="16">
        <f t="shared" si="1"/>
        <v>3.9463469687291662E-2</v>
      </c>
      <c r="AS41" s="16">
        <f t="shared" si="1"/>
        <v>7.2533633021722679E-2</v>
      </c>
      <c r="AT41" s="16">
        <f t="shared" si="1"/>
        <v>8.6485464481827146E-2</v>
      </c>
      <c r="AU41" s="16">
        <f t="shared" si="2"/>
        <v>0.28177025628078978</v>
      </c>
      <c r="AV41" s="16">
        <f t="shared" si="2"/>
        <v>5.6673919669327819E-2</v>
      </c>
      <c r="AW41" s="16">
        <f t="shared" si="2"/>
        <v>0.17346781271923306</v>
      </c>
      <c r="AX41" s="16">
        <f t="shared" si="2"/>
        <v>9.3225131413671544E-2</v>
      </c>
      <c r="AY41" s="34"/>
      <c r="AZ41" s="36"/>
    </row>
    <row r="42" spans="1:52">
      <c r="A42" s="9" t="s">
        <v>40</v>
      </c>
      <c r="B42" s="14">
        <v>0.92979999999999996</v>
      </c>
      <c r="C42" s="14">
        <v>0.42920000000000003</v>
      </c>
      <c r="D42" s="14">
        <v>0.50060000000000004</v>
      </c>
      <c r="E42">
        <v>0.51448507851275505</v>
      </c>
      <c r="F42" s="1">
        <v>5.2651131977470803E-5</v>
      </c>
      <c r="G42">
        <v>4.2985490877960199E-2</v>
      </c>
      <c r="H42">
        <v>2.7697725290763201E-2</v>
      </c>
      <c r="I42">
        <v>6.3582208690801403E-2</v>
      </c>
      <c r="J42">
        <v>5.9295418845728802E-2</v>
      </c>
      <c r="K42">
        <v>5.5306110339202998E-2</v>
      </c>
      <c r="L42">
        <v>7.4617006382411394E-2</v>
      </c>
      <c r="M42">
        <v>0.102206778990912</v>
      </c>
      <c r="N42">
        <v>0.10334207512048101</v>
      </c>
      <c r="O42">
        <v>7.4617006382411394E-2</v>
      </c>
      <c r="P42">
        <v>0.15235121838811899</v>
      </c>
      <c r="Q42">
        <v>0.16872471471128</v>
      </c>
      <c r="R42">
        <v>3.8866811380201399E-2</v>
      </c>
      <c r="S42">
        <v>9.7726333213117897E-2</v>
      </c>
      <c r="T42">
        <v>4.6941046774288099E-2</v>
      </c>
      <c r="U42">
        <v>3.9636940256716602E-2</v>
      </c>
      <c r="V42" s="5" t="str">
        <f>A42</f>
        <v>SangerDepmap_CAL27</v>
      </c>
      <c r="W42" s="19">
        <f>F42/$E42</f>
        <v>1.023375296513395E-4</v>
      </c>
      <c r="X42" s="19">
        <f>G42/$E42</f>
        <v>8.355051035147662E-2</v>
      </c>
      <c r="Y42" s="19">
        <f>H42/$E42</f>
        <v>5.3835818466942228E-2</v>
      </c>
      <c r="Z42" s="19">
        <f>I42/$E42</f>
        <v>0.12358416472369098</v>
      </c>
      <c r="AA42" s="19">
        <f>J42/$E42</f>
        <v>0.11525197002240903</v>
      </c>
      <c r="AB42" s="19">
        <f>M42/E42</f>
        <v>0.19865839313817554</v>
      </c>
      <c r="AC42" s="19">
        <f>N42/E42</f>
        <v>0.2008650579706151</v>
      </c>
      <c r="AD42" s="19">
        <f>P42/E42</f>
        <v>0.29612368706304848</v>
      </c>
      <c r="AE42" s="19">
        <f>Q42/E42</f>
        <v>0.32794870397217363</v>
      </c>
      <c r="AF42" s="19">
        <f>R42/E42</f>
        <v>7.554507021380566E-2</v>
      </c>
      <c r="AG42" s="19">
        <f>S42/E42</f>
        <v>0.18994979114966709</v>
      </c>
      <c r="AH42" s="19">
        <f>T42/E42</f>
        <v>9.1238888618466213E-2</v>
      </c>
      <c r="AI42" s="19"/>
      <c r="AJ42" s="41"/>
      <c r="AK42" s="40"/>
      <c r="AL42" s="23"/>
      <c r="AM42" s="23"/>
      <c r="AO42" s="9" t="str">
        <f t="shared" si="1"/>
        <v>SangerDepmap_CAL27</v>
      </c>
      <c r="AP42" s="16">
        <f t="shared" si="1"/>
        <v>1.023375296513395E-4</v>
      </c>
      <c r="AQ42" s="16">
        <f t="shared" si="1"/>
        <v>8.355051035147662E-2</v>
      </c>
      <c r="AR42" s="16">
        <f t="shared" si="1"/>
        <v>5.3835818466942228E-2</v>
      </c>
      <c r="AS42" s="16">
        <f t="shared" si="1"/>
        <v>0.12358416472369098</v>
      </c>
      <c r="AT42" s="16">
        <f t="shared" si="1"/>
        <v>0.11525197002240903</v>
      </c>
      <c r="AU42" s="16">
        <f t="shared" si="2"/>
        <v>0.32794870397217363</v>
      </c>
      <c r="AV42" s="16">
        <f t="shared" si="2"/>
        <v>7.554507021380566E-2</v>
      </c>
      <c r="AW42" s="16">
        <f t="shared" si="2"/>
        <v>0.18994979114966709</v>
      </c>
      <c r="AX42" s="16">
        <f t="shared" si="2"/>
        <v>9.1238888618466213E-2</v>
      </c>
      <c r="AY42" s="34"/>
      <c r="AZ42" s="36"/>
    </row>
    <row r="43" spans="1:52">
      <c r="A43" s="9" t="s">
        <v>84</v>
      </c>
      <c r="B43" s="14">
        <v>0.84750000000000003</v>
      </c>
      <c r="C43" s="14">
        <v>0.43340000000000001</v>
      </c>
      <c r="D43" s="14">
        <v>0.41410000000000002</v>
      </c>
      <c r="E43">
        <v>0.60390500701438599</v>
      </c>
      <c r="F43">
        <v>-5.3870871290504496E-3</v>
      </c>
      <c r="G43">
        <v>6.3765352949110898E-2</v>
      </c>
      <c r="H43">
        <v>-3.31174820140351E-3</v>
      </c>
      <c r="I43">
        <v>3.7108226276805198E-2</v>
      </c>
      <c r="J43">
        <v>6.36354945050399E-2</v>
      </c>
      <c r="K43">
        <v>5.2489089845680903E-2</v>
      </c>
      <c r="L43">
        <v>5.4943690611191399E-2</v>
      </c>
      <c r="M43">
        <v>0.12710063927163201</v>
      </c>
      <c r="N43">
        <v>0.12392825883342901</v>
      </c>
      <c r="O43">
        <v>5.4943690611191399E-2</v>
      </c>
      <c r="P43">
        <v>9.3178712334344202E-2</v>
      </c>
      <c r="Q43">
        <v>0.15735029468662101</v>
      </c>
      <c r="R43">
        <v>2.7159651533128701E-2</v>
      </c>
      <c r="S43">
        <v>1.7181040404669501E-2</v>
      </c>
      <c r="T43">
        <v>4.8273854075920997E-2</v>
      </c>
      <c r="U43">
        <v>6.1305609066768602E-2</v>
      </c>
      <c r="V43" s="5" t="str">
        <f>A43</f>
        <v>Tzelepis 2016 HL60 Exp3</v>
      </c>
      <c r="W43" s="19">
        <f>F43/$E43</f>
        <v>-8.9204213683926632E-3</v>
      </c>
      <c r="X43" s="19">
        <f>G43/$E43</f>
        <v>0.1055883826238783</v>
      </c>
      <c r="Y43" s="19">
        <f>H43/$E43</f>
        <v>-5.4838892920863278E-3</v>
      </c>
      <c r="Z43" s="19">
        <f>I43/$E43</f>
        <v>6.144712470635505E-2</v>
      </c>
      <c r="AA43" s="19">
        <f>J43/$E43</f>
        <v>0.10537335138127775</v>
      </c>
      <c r="AB43" s="19">
        <f>M43/E43</f>
        <v>0.21046462240808059</v>
      </c>
      <c r="AC43" s="19">
        <f>N43/E43</f>
        <v>0.20521151074092162</v>
      </c>
      <c r="AD43" s="19">
        <f>P43/E43</f>
        <v>0.15429365753234189</v>
      </c>
      <c r="AE43" s="19">
        <f>Q43/E43</f>
        <v>0.26055471118634504</v>
      </c>
      <c r="AF43" s="19">
        <f>R43/E43</f>
        <v>4.4973383591240396E-2</v>
      </c>
      <c r="AG43" s="19">
        <f>S43/E43</f>
        <v>2.8449905539962215E-2</v>
      </c>
      <c r="AH43" s="19">
        <f>T43/E43</f>
        <v>7.9936171277299961E-2</v>
      </c>
      <c r="AI43" s="19"/>
      <c r="AJ43" s="41"/>
      <c r="AK43" s="40"/>
      <c r="AL43" s="23"/>
      <c r="AM43" s="23"/>
      <c r="AO43" s="9" t="str">
        <f t="shared" si="1"/>
        <v>Tzelepis 2016 HL60 Exp3</v>
      </c>
      <c r="AP43" s="16">
        <f t="shared" si="1"/>
        <v>-8.9204213683926632E-3</v>
      </c>
      <c r="AQ43" s="16">
        <f t="shared" si="1"/>
        <v>0.1055883826238783</v>
      </c>
      <c r="AR43" s="16">
        <f t="shared" si="1"/>
        <v>-5.4838892920863278E-3</v>
      </c>
      <c r="AS43" s="16">
        <f t="shared" si="1"/>
        <v>6.144712470635505E-2</v>
      </c>
      <c r="AT43" s="16">
        <f t="shared" si="1"/>
        <v>0.10537335138127775</v>
      </c>
      <c r="AU43" s="16">
        <f t="shared" si="2"/>
        <v>0.26055471118634504</v>
      </c>
      <c r="AV43" s="16">
        <f t="shared" si="2"/>
        <v>4.4973383591240396E-2</v>
      </c>
      <c r="AW43" s="16">
        <f t="shared" si="2"/>
        <v>2.8449905539962215E-2</v>
      </c>
      <c r="AX43" s="16">
        <f t="shared" si="2"/>
        <v>7.9936171277299961E-2</v>
      </c>
      <c r="AY43" s="34"/>
      <c r="AZ43" s="36"/>
    </row>
    <row r="44" spans="1:52">
      <c r="A44" s="9" t="s">
        <v>85</v>
      </c>
      <c r="B44" s="14">
        <v>0.8851</v>
      </c>
      <c r="C44" s="14">
        <v>0.44009999999999999</v>
      </c>
      <c r="D44" s="14">
        <v>0.44500000000000001</v>
      </c>
      <c r="E44">
        <v>0.58127269194834796</v>
      </c>
      <c r="F44">
        <v>-1.4638571438046399E-3</v>
      </c>
      <c r="G44">
        <v>6.6047019698135603E-3</v>
      </c>
      <c r="H44">
        <v>1.4535219848153601E-3</v>
      </c>
      <c r="I44">
        <v>1.40515717495299E-2</v>
      </c>
      <c r="J44">
        <v>3.9269102921521901E-2</v>
      </c>
      <c r="K44">
        <v>3.63263395476255E-2</v>
      </c>
      <c r="L44">
        <v>4.6563653490832899E-2</v>
      </c>
      <c r="M44">
        <v>4.2361593200325801E-2</v>
      </c>
      <c r="N44">
        <v>5.2582866440210797E-2</v>
      </c>
      <c r="O44">
        <v>4.6563653490832899E-2</v>
      </c>
      <c r="P44">
        <v>9.3700756839528304E-2</v>
      </c>
      <c r="Q44">
        <v>9.4506768053801704E-2</v>
      </c>
      <c r="R44">
        <v>1.7245115423940499E-2</v>
      </c>
      <c r="S44">
        <v>5.2880143632426997E-2</v>
      </c>
      <c r="T44">
        <v>2.5958698152076101E-2</v>
      </c>
      <c r="U44">
        <v>1.91773160025774E-2</v>
      </c>
      <c r="V44" s="5" t="str">
        <f>A44</f>
        <v>Tzelepis 2016 HT1080 Exp4</v>
      </c>
      <c r="W44" s="19">
        <f>F44/$E44</f>
        <v>-2.5183655865511031E-3</v>
      </c>
      <c r="X44" s="19">
        <f>G44/$E44</f>
        <v>1.1362484529723023E-2</v>
      </c>
      <c r="Y44" s="19">
        <f>H44/$E44</f>
        <v>2.5005853619982552E-3</v>
      </c>
      <c r="Z44" s="19">
        <f>I44/$E44</f>
        <v>2.4173803352830699E-2</v>
      </c>
      <c r="AA44" s="19">
        <f>J44/$E44</f>
        <v>6.755710953820511E-2</v>
      </c>
      <c r="AB44" s="19">
        <f>M44/E44</f>
        <v>7.2877315220736469E-2</v>
      </c>
      <c r="AC44" s="19">
        <f>N44/E44</f>
        <v>9.046161495039462E-2</v>
      </c>
      <c r="AD44" s="19">
        <f>P44/E44</f>
        <v>0.16119930995804388</v>
      </c>
      <c r="AE44" s="19">
        <f>Q44/E44</f>
        <v>0.16258594178410088</v>
      </c>
      <c r="AF44" s="19">
        <f>R44/E44</f>
        <v>2.9667857552600981E-2</v>
      </c>
      <c r="AG44" s="19">
        <f>S44/E44</f>
        <v>9.0973039616190909E-2</v>
      </c>
      <c r="AH44" s="19">
        <f>T44/E44</f>
        <v>4.4658382393754012E-2</v>
      </c>
      <c r="AI44" s="19"/>
      <c r="AJ44" s="41"/>
      <c r="AK44" s="40"/>
      <c r="AL44" s="23"/>
      <c r="AM44" s="23"/>
      <c r="AO44" s="9" t="str">
        <f t="shared" si="1"/>
        <v>Tzelepis 2016 HT1080 Exp4</v>
      </c>
      <c r="AP44" s="16">
        <f t="shared" si="1"/>
        <v>-2.5183655865511031E-3</v>
      </c>
      <c r="AQ44" s="16">
        <f t="shared" si="1"/>
        <v>1.1362484529723023E-2</v>
      </c>
      <c r="AR44" s="16">
        <f t="shared" si="1"/>
        <v>2.5005853619982552E-3</v>
      </c>
      <c r="AS44" s="16">
        <f t="shared" si="1"/>
        <v>2.4173803352830699E-2</v>
      </c>
      <c r="AT44" s="16">
        <f t="shared" si="1"/>
        <v>6.755710953820511E-2</v>
      </c>
      <c r="AU44" s="16">
        <f t="shared" si="2"/>
        <v>0.16258594178410088</v>
      </c>
      <c r="AV44" s="16">
        <f t="shared" si="2"/>
        <v>2.9667857552600981E-2</v>
      </c>
      <c r="AW44" s="16">
        <f t="shared" si="2"/>
        <v>9.0973039616190909E-2</v>
      </c>
      <c r="AX44" s="16">
        <f t="shared" si="2"/>
        <v>4.4658382393754012E-2</v>
      </c>
      <c r="AY44" s="34"/>
      <c r="AZ44" s="36"/>
    </row>
    <row r="45" spans="1:52">
      <c r="A45" s="9" t="s">
        <v>86</v>
      </c>
      <c r="B45" s="14">
        <v>0.79390000000000005</v>
      </c>
      <c r="C45" s="14">
        <v>0.44640000000000002</v>
      </c>
      <c r="D45" s="14">
        <v>0.34749999999999998</v>
      </c>
      <c r="E45">
        <v>0.63251495710885597</v>
      </c>
      <c r="F45">
        <v>7.3190765882926098E-3</v>
      </c>
      <c r="G45">
        <v>2.0015653335046998E-2</v>
      </c>
      <c r="H45">
        <v>-2.7857101350523099E-2</v>
      </c>
      <c r="I45">
        <v>1.11564250888322E-2</v>
      </c>
      <c r="J45">
        <v>1.8757889056624299E-2</v>
      </c>
      <c r="K45">
        <v>4.5570687273529696E-3</v>
      </c>
      <c r="L45">
        <v>3.9110392800544097E-2</v>
      </c>
      <c r="M45">
        <v>7.2393781199073304E-2</v>
      </c>
      <c r="N45">
        <v>6.0101331956077503E-2</v>
      </c>
      <c r="O45">
        <v>3.9110392800544097E-2</v>
      </c>
      <c r="P45">
        <v>6.0533683118782197E-2</v>
      </c>
      <c r="Q45">
        <v>9.0683372237610804E-2</v>
      </c>
      <c r="R45">
        <v>-2.7102527802983899E-2</v>
      </c>
      <c r="S45">
        <v>2.0973081905860301E-2</v>
      </c>
      <c r="T45">
        <v>-1.0930374405046599E-3</v>
      </c>
      <c r="U45">
        <v>9.48378878609887E-3</v>
      </c>
      <c r="V45" s="5" t="str">
        <f>A45</f>
        <v>Tzelepis 2016 MV411 Exp2</v>
      </c>
      <c r="W45" s="19">
        <f>F45/$E45</f>
        <v>1.1571388954574548E-2</v>
      </c>
      <c r="X45" s="19">
        <f>G45/$E45</f>
        <v>3.1644553397655546E-2</v>
      </c>
      <c r="Y45" s="19">
        <f>H45/$E45</f>
        <v>-4.4041806501864088E-2</v>
      </c>
      <c r="Z45" s="19">
        <f>I45/$E45</f>
        <v>1.7638199640095113E-2</v>
      </c>
      <c r="AA45" s="19">
        <f>J45/$E45</f>
        <v>2.9656040297235314E-2</v>
      </c>
      <c r="AB45" s="19">
        <f>M45/E45</f>
        <v>0.1144538645061864</v>
      </c>
      <c r="AC45" s="19">
        <f>N45/E45</f>
        <v>9.5019621718975489E-2</v>
      </c>
      <c r="AD45" s="19">
        <f>P45/E45</f>
        <v>9.5703164705343624E-2</v>
      </c>
      <c r="AE45" s="19">
        <f>Q45/E45</f>
        <v>0.14336953018804927</v>
      </c>
      <c r="AF45" s="19">
        <f>R45/E45</f>
        <v>-4.2848833056637975E-2</v>
      </c>
      <c r="AG45" s="19">
        <f>S45/E45</f>
        <v>3.3158238663201806E-2</v>
      </c>
      <c r="AH45" s="19">
        <f>T45/E45</f>
        <v>-1.7280815705936704E-3</v>
      </c>
      <c r="AI45" s="19"/>
      <c r="AJ45" s="41"/>
      <c r="AK45" s="40"/>
      <c r="AL45" s="23"/>
      <c r="AM45" s="23"/>
      <c r="AO45" s="9" t="str">
        <f t="shared" si="1"/>
        <v>Tzelepis 2016 MV411 Exp2</v>
      </c>
      <c r="AP45" s="16">
        <f t="shared" si="1"/>
        <v>1.1571388954574548E-2</v>
      </c>
      <c r="AQ45" s="16">
        <f t="shared" si="1"/>
        <v>3.1644553397655546E-2</v>
      </c>
      <c r="AR45" s="16">
        <f t="shared" si="1"/>
        <v>-4.4041806501864088E-2</v>
      </c>
      <c r="AS45" s="16">
        <f t="shared" si="1"/>
        <v>1.7638199640095113E-2</v>
      </c>
      <c r="AT45" s="16">
        <f t="shared" si="1"/>
        <v>2.9656040297235314E-2</v>
      </c>
      <c r="AU45" s="16">
        <f t="shared" si="2"/>
        <v>0.14336953018804927</v>
      </c>
      <c r="AV45" s="16">
        <f t="shared" si="2"/>
        <v>-4.2848833056637975E-2</v>
      </c>
      <c r="AW45" s="16">
        <f t="shared" si="2"/>
        <v>3.3158238663201806E-2</v>
      </c>
      <c r="AX45" s="16">
        <f t="shared" si="2"/>
        <v>-1.7280815705936704E-3</v>
      </c>
      <c r="AY45" s="34"/>
      <c r="AZ45" s="36"/>
    </row>
    <row r="46" spans="1:52">
      <c r="A46" s="9" t="s">
        <v>87</v>
      </c>
      <c r="B46" s="14">
        <v>0.83720000000000006</v>
      </c>
      <c r="C46" s="14">
        <v>0.44009999999999999</v>
      </c>
      <c r="D46" s="14">
        <v>0.39710000000000001</v>
      </c>
      <c r="E46">
        <v>0.62377997598630996</v>
      </c>
      <c r="F46">
        <v>7.6909310048286605E-4</v>
      </c>
      <c r="G46">
        <v>2.48996416323049E-2</v>
      </c>
      <c r="H46">
        <v>-1.53939391963424E-2</v>
      </c>
      <c r="I46">
        <v>1.47741092009296E-2</v>
      </c>
      <c r="J46">
        <v>1.50950277556425E-2</v>
      </c>
      <c r="K46">
        <v>5.77108777978528E-3</v>
      </c>
      <c r="L46">
        <v>6.3084319198066396E-2</v>
      </c>
      <c r="M46">
        <v>7.6370057698650295E-2</v>
      </c>
      <c r="N46">
        <v>7.5131805570338397E-2</v>
      </c>
      <c r="O46">
        <v>6.3084319198066396E-2</v>
      </c>
      <c r="P46">
        <v>8.3572301247757802E-2</v>
      </c>
      <c r="Q46">
        <v>0.10557297929494</v>
      </c>
      <c r="R46">
        <v>-5.82882519052278E-3</v>
      </c>
      <c r="S46">
        <v>2.5961205859051401E-2</v>
      </c>
      <c r="T46">
        <v>7.26809021819976E-3</v>
      </c>
      <c r="U46">
        <v>9.1321001840921397E-3</v>
      </c>
      <c r="V46" s="5" t="str">
        <f>A46</f>
        <v>Tzelepis 2016 MOLM13 Exp12</v>
      </c>
      <c r="W46" s="19">
        <f>F46/$E46</f>
        <v>1.2329557377451714E-3</v>
      </c>
      <c r="X46" s="19">
        <f>G46/$E46</f>
        <v>3.9917346806354309E-2</v>
      </c>
      <c r="Y46" s="19">
        <f>H46/$E46</f>
        <v>-2.4678476047586769E-2</v>
      </c>
      <c r="Z46" s="19">
        <f>I46/$E46</f>
        <v>2.3684808377455589E-2</v>
      </c>
      <c r="AA46" s="19">
        <f>J46/$E46</f>
        <v>2.4199282337934152E-2</v>
      </c>
      <c r="AB46" s="19">
        <f>M46/E46</f>
        <v>0.12243108249490584</v>
      </c>
      <c r="AC46" s="19">
        <f>N46/E46</f>
        <v>0.12044600414038829</v>
      </c>
      <c r="AD46" s="19">
        <f>P46/E46</f>
        <v>0.13397721065927892</v>
      </c>
      <c r="AE46" s="19">
        <f>Q46/E46</f>
        <v>0.16924714379939795</v>
      </c>
      <c r="AF46" s="19">
        <f>R46/E46</f>
        <v>-9.3443608562559961E-3</v>
      </c>
      <c r="AG46" s="19">
        <f>S46/E46</f>
        <v>4.1619171596526477E-2</v>
      </c>
      <c r="AH46" s="19">
        <f>T46/E46</f>
        <v>1.165168889351984E-2</v>
      </c>
      <c r="AI46" s="19"/>
      <c r="AJ46" s="41"/>
      <c r="AK46" s="40"/>
      <c r="AL46" s="23"/>
      <c r="AM46" s="23"/>
      <c r="AO46" s="9" t="str">
        <f t="shared" si="1"/>
        <v>Tzelepis 2016 MOLM13 Exp12</v>
      </c>
      <c r="AP46" s="16">
        <f t="shared" si="1"/>
        <v>1.2329557377451714E-3</v>
      </c>
      <c r="AQ46" s="16">
        <f t="shared" si="1"/>
        <v>3.9917346806354309E-2</v>
      </c>
      <c r="AR46" s="16">
        <f t="shared" si="1"/>
        <v>-2.4678476047586769E-2</v>
      </c>
      <c r="AS46" s="16">
        <f t="shared" si="1"/>
        <v>2.3684808377455589E-2</v>
      </c>
      <c r="AT46" s="16">
        <f t="shared" si="1"/>
        <v>2.4199282337934152E-2</v>
      </c>
      <c r="AU46" s="16">
        <f t="shared" si="2"/>
        <v>0.16924714379939795</v>
      </c>
      <c r="AV46" s="16">
        <f t="shared" si="2"/>
        <v>-9.3443608562559961E-3</v>
      </c>
      <c r="AW46" s="16">
        <f t="shared" si="2"/>
        <v>4.1619171596526477E-2</v>
      </c>
      <c r="AX46" s="16">
        <f t="shared" si="2"/>
        <v>1.165168889351984E-2</v>
      </c>
      <c r="AY46" s="34"/>
      <c r="AZ46" s="36"/>
    </row>
    <row r="47" spans="1:52">
      <c r="A47" s="9" t="s">
        <v>88</v>
      </c>
      <c r="B47" s="14">
        <v>0.91839999999999999</v>
      </c>
      <c r="C47" s="14">
        <v>0.43190000000000001</v>
      </c>
      <c r="D47" s="14">
        <v>0.48649999999999999</v>
      </c>
      <c r="E47">
        <v>0.53709283737378999</v>
      </c>
      <c r="F47">
        <v>-1.4945519185978999E-4</v>
      </c>
      <c r="G47">
        <v>3.5281281885284302E-2</v>
      </c>
      <c r="H47">
        <v>-4.2873724326719003E-3</v>
      </c>
      <c r="I47">
        <v>2.5650066939455402E-2</v>
      </c>
      <c r="J47">
        <v>4.7973379258616403E-2</v>
      </c>
      <c r="K47">
        <v>3.7807696256208202E-2</v>
      </c>
      <c r="L47">
        <v>7.39447968845314E-2</v>
      </c>
      <c r="M47">
        <v>8.8389095259343797E-2</v>
      </c>
      <c r="N47">
        <v>8.7039935302334698E-2</v>
      </c>
      <c r="O47">
        <v>7.39447968845314E-2</v>
      </c>
      <c r="P47">
        <v>0.17214834252036501</v>
      </c>
      <c r="Q47">
        <v>0.17299668759702899</v>
      </c>
      <c r="R47">
        <v>1.130525555099E-2</v>
      </c>
      <c r="S47">
        <v>0.11301672133511299</v>
      </c>
      <c r="T47">
        <v>5.70795542398101E-2</v>
      </c>
      <c r="U47">
        <v>2.8133007330863199E-2</v>
      </c>
      <c r="V47" s="5" t="str">
        <f>A47</f>
        <v>Tzelepis 2016 HT29</v>
      </c>
      <c r="W47" s="19">
        <f>F47/$E47</f>
        <v>-2.7826696142621723E-4</v>
      </c>
      <c r="X47" s="19">
        <f>G47/$E47</f>
        <v>6.568935467059725E-2</v>
      </c>
      <c r="Y47" s="19">
        <f>H47/$E47</f>
        <v>-7.9825537306283268E-3</v>
      </c>
      <c r="Z47" s="19">
        <f>I47/$E47</f>
        <v>4.7757231440426429E-2</v>
      </c>
      <c r="AA47" s="19">
        <f>J47/$E47</f>
        <v>8.9320459928660917E-2</v>
      </c>
      <c r="AB47" s="19">
        <f>M47/E47</f>
        <v>0.16456949173170479</v>
      </c>
      <c r="AC47" s="19">
        <f>N47/E47</f>
        <v>0.1620575238499396</v>
      </c>
      <c r="AD47" s="19">
        <f>P47/E47</f>
        <v>0.32051878286464336</v>
      </c>
      <c r="AE47" s="19">
        <f>Q47/E47</f>
        <v>0.32209829578611915</v>
      </c>
      <c r="AF47" s="19">
        <f>R47/E47</f>
        <v>2.10489784340991E-2</v>
      </c>
      <c r="AG47" s="19">
        <f>S47/E47</f>
        <v>0.21042306556856755</v>
      </c>
      <c r="AH47" s="19">
        <f>T47/E47</f>
        <v>0.10627502410739759</v>
      </c>
      <c r="AI47" s="19"/>
      <c r="AJ47" s="41"/>
      <c r="AK47" s="40"/>
      <c r="AL47" s="23"/>
      <c r="AM47" s="23"/>
      <c r="AO47" s="9" t="str">
        <f t="shared" si="1"/>
        <v>Tzelepis 2016 HT29</v>
      </c>
      <c r="AP47" s="16">
        <f t="shared" si="1"/>
        <v>-2.7826696142621723E-4</v>
      </c>
      <c r="AQ47" s="16">
        <f t="shared" si="1"/>
        <v>6.568935467059725E-2</v>
      </c>
      <c r="AR47" s="16">
        <f t="shared" si="1"/>
        <v>-7.9825537306283268E-3</v>
      </c>
      <c r="AS47" s="16">
        <f t="shared" si="1"/>
        <v>4.7757231440426429E-2</v>
      </c>
      <c r="AT47" s="16">
        <f t="shared" si="1"/>
        <v>8.9320459928660917E-2</v>
      </c>
      <c r="AU47" s="16">
        <f t="shared" si="2"/>
        <v>0.32209829578611915</v>
      </c>
      <c r="AV47" s="16">
        <f t="shared" si="2"/>
        <v>2.10489784340991E-2</v>
      </c>
      <c r="AW47" s="16">
        <f t="shared" si="2"/>
        <v>0.21042306556856755</v>
      </c>
      <c r="AX47" s="16">
        <f t="shared" si="2"/>
        <v>0.10627502410739759</v>
      </c>
      <c r="AY47" s="34"/>
      <c r="AZ47" s="36"/>
    </row>
    <row r="48" spans="1:52">
      <c r="A48" s="9" t="s">
        <v>89</v>
      </c>
      <c r="B48" s="14">
        <v>0.88100000000000001</v>
      </c>
      <c r="C48" s="14">
        <v>0.42320000000000002</v>
      </c>
      <c r="D48" s="14">
        <v>0.45779999999999998</v>
      </c>
      <c r="E48">
        <v>0.57866079196928499</v>
      </c>
      <c r="F48">
        <v>1.14417917768843E-2</v>
      </c>
      <c r="G48">
        <v>7.1787391750144106E-2</v>
      </c>
      <c r="H48">
        <v>2.5502897646730201E-2</v>
      </c>
      <c r="I48">
        <v>7.0531645848597196E-2</v>
      </c>
      <c r="J48">
        <v>8.8544862486555298E-2</v>
      </c>
      <c r="K48">
        <v>8.6665572805531901E-2</v>
      </c>
      <c r="L48">
        <v>7.7652204932175395E-2</v>
      </c>
      <c r="M48">
        <v>0.14623418269288199</v>
      </c>
      <c r="N48">
        <v>0.148895156129592</v>
      </c>
      <c r="O48">
        <v>7.7652204932175395E-2</v>
      </c>
      <c r="P48">
        <v>0.10933811339638901</v>
      </c>
      <c r="Q48">
        <v>0.19819854953440899</v>
      </c>
      <c r="R48">
        <v>4.3140308314614899E-2</v>
      </c>
      <c r="S48">
        <v>6.9719817236071693E-2</v>
      </c>
      <c r="T48">
        <v>6.3214773908844904E-2</v>
      </c>
      <c r="U48">
        <v>6.2384646368598397E-2</v>
      </c>
      <c r="V48" s="5" t="str">
        <f>A48</f>
        <v>Tzelepis 2016 OCIAML2</v>
      </c>
      <c r="W48" s="19">
        <f>F48/$E48</f>
        <v>1.9772882378890504E-2</v>
      </c>
      <c r="X48" s="19">
        <f>G48/$E48</f>
        <v>0.12405781201425263</v>
      </c>
      <c r="Y48" s="19">
        <f>H48/$E48</f>
        <v>4.4072275157850824E-2</v>
      </c>
      <c r="Z48" s="19">
        <f>I48/$E48</f>
        <v>0.12188772218101306</v>
      </c>
      <c r="AA48" s="19">
        <f>J48/$E48</f>
        <v>0.15301686880360682</v>
      </c>
      <c r="AB48" s="19">
        <f>M48/E48</f>
        <v>0.25271140661737462</v>
      </c>
      <c r="AC48" s="19">
        <f>N48/E48</f>
        <v>0.25730990970180556</v>
      </c>
      <c r="AD48" s="19">
        <f>P48/E48</f>
        <v>0.18895027089064056</v>
      </c>
      <c r="AE48" s="19">
        <f>Q48/E48</f>
        <v>0.34251249140261308</v>
      </c>
      <c r="AF48" s="19">
        <f>R48/E48</f>
        <v>7.4551980907157714E-2</v>
      </c>
      <c r="AG48" s="19">
        <f>S48/E48</f>
        <v>0.12048477830820856</v>
      </c>
      <c r="AH48" s="19">
        <f>T48/E48</f>
        <v>0.10924322986133872</v>
      </c>
      <c r="AI48" s="19"/>
      <c r="AJ48" s="41"/>
      <c r="AK48" s="40"/>
      <c r="AL48" s="23"/>
      <c r="AM48" s="23"/>
      <c r="AO48" s="9" t="str">
        <f t="shared" si="1"/>
        <v>Tzelepis 2016 OCIAML2</v>
      </c>
      <c r="AP48" s="16">
        <f t="shared" si="1"/>
        <v>1.9772882378890504E-2</v>
      </c>
      <c r="AQ48" s="16">
        <f t="shared" si="1"/>
        <v>0.12405781201425263</v>
      </c>
      <c r="AR48" s="16">
        <f t="shared" si="1"/>
        <v>4.4072275157850824E-2</v>
      </c>
      <c r="AS48" s="16">
        <f t="shared" si="1"/>
        <v>0.12188772218101306</v>
      </c>
      <c r="AT48" s="16">
        <f t="shared" si="1"/>
        <v>0.15301686880360682</v>
      </c>
      <c r="AU48" s="16">
        <f t="shared" si="2"/>
        <v>0.34251249140261308</v>
      </c>
      <c r="AV48" s="16">
        <f t="shared" si="2"/>
        <v>7.4551980907157714E-2</v>
      </c>
      <c r="AW48" s="16">
        <f t="shared" si="2"/>
        <v>0.12048477830820856</v>
      </c>
      <c r="AX48" s="16">
        <f t="shared" si="2"/>
        <v>0.10924322986133872</v>
      </c>
      <c r="AY48" s="34"/>
      <c r="AZ48" s="36"/>
    </row>
    <row r="49" spans="1:52">
      <c r="A49" s="9" t="s">
        <v>90</v>
      </c>
      <c r="B49" s="14">
        <v>0.85309999999999997</v>
      </c>
      <c r="C49" s="14">
        <v>0.42709999999999998</v>
      </c>
      <c r="D49" s="14">
        <v>0.42599999999999999</v>
      </c>
      <c r="E49">
        <v>0.60746651265874596</v>
      </c>
      <c r="F49">
        <v>4.6085728542178501E-4</v>
      </c>
      <c r="G49">
        <v>5.2236157627235498E-2</v>
      </c>
      <c r="H49">
        <v>-2.4541601762058298E-3</v>
      </c>
      <c r="I49">
        <v>3.9961347307791703E-2</v>
      </c>
      <c r="J49">
        <v>4.5623442077265701E-2</v>
      </c>
      <c r="K49">
        <v>4.8836153873716898E-2</v>
      </c>
      <c r="L49">
        <v>5.9229665840750997E-2</v>
      </c>
      <c r="M49">
        <v>0.123592687125613</v>
      </c>
      <c r="N49">
        <v>0.114959513202993</v>
      </c>
      <c r="O49">
        <v>5.9229665840750997E-2</v>
      </c>
      <c r="P49">
        <v>8.1808083386405495E-2</v>
      </c>
      <c r="Q49">
        <v>0.153070035504864</v>
      </c>
      <c r="R49">
        <v>1.19143266938343E-2</v>
      </c>
      <c r="S49">
        <v>2.6114782678160101E-2</v>
      </c>
      <c r="T49">
        <v>4.8961640764558501E-2</v>
      </c>
      <c r="U49">
        <v>4.54771402296823E-2</v>
      </c>
      <c r="V49" s="5" t="str">
        <f>A49</f>
        <v>Tzelepis 2016 OCIAML3</v>
      </c>
      <c r="W49" s="19">
        <f>F49/$E49</f>
        <v>7.5865463497685668E-4</v>
      </c>
      <c r="X49" s="19">
        <f>G49/$E49</f>
        <v>8.5990184707646591E-2</v>
      </c>
      <c r="Y49" s="19">
        <f>H49/$E49</f>
        <v>-4.0399925346740776E-3</v>
      </c>
      <c r="Z49" s="19">
        <f>I49/$E49</f>
        <v>6.5783621771823703E-2</v>
      </c>
      <c r="AA49" s="19">
        <f>J49/$E49</f>
        <v>7.510445617418815E-2</v>
      </c>
      <c r="AB49" s="19">
        <f>M49/E49</f>
        <v>0.20345596761321916</v>
      </c>
      <c r="AC49" s="19">
        <f>N49/E49</f>
        <v>0.18924419833422709</v>
      </c>
      <c r="AD49" s="19">
        <f>P49/E49</f>
        <v>0.13467093523945819</v>
      </c>
      <c r="AE49" s="19">
        <f>Q49/E49</f>
        <v>0.25198102663290933</v>
      </c>
      <c r="AF49" s="19">
        <f>R49/E49</f>
        <v>1.9613141540408441E-2</v>
      </c>
      <c r="AG49" s="19">
        <f>S49/E49</f>
        <v>4.298966631734398E-2</v>
      </c>
      <c r="AH49" s="19">
        <f>T49/E49</f>
        <v>8.0599736354625168E-2</v>
      </c>
      <c r="AI49" s="19"/>
      <c r="AJ49" s="41"/>
      <c r="AK49" s="40"/>
      <c r="AL49" s="23"/>
      <c r="AM49" s="23"/>
      <c r="AO49" s="9" t="str">
        <f t="shared" si="1"/>
        <v>Tzelepis 2016 OCIAML3</v>
      </c>
      <c r="AP49" s="16">
        <f t="shared" si="1"/>
        <v>7.5865463497685668E-4</v>
      </c>
      <c r="AQ49" s="16">
        <f t="shared" si="1"/>
        <v>8.5990184707646591E-2</v>
      </c>
      <c r="AR49" s="16">
        <f t="shared" si="1"/>
        <v>-4.0399925346740776E-3</v>
      </c>
      <c r="AS49" s="16">
        <f t="shared" si="1"/>
        <v>6.5783621771823703E-2</v>
      </c>
      <c r="AT49" s="16">
        <f t="shared" si="1"/>
        <v>7.510445617418815E-2</v>
      </c>
      <c r="AU49" s="16">
        <f t="shared" si="2"/>
        <v>0.25198102663290933</v>
      </c>
      <c r="AV49" s="16">
        <f t="shared" si="2"/>
        <v>1.9613141540408441E-2</v>
      </c>
      <c r="AW49" s="16">
        <f t="shared" si="2"/>
        <v>4.298966631734398E-2</v>
      </c>
      <c r="AX49" s="16">
        <f t="shared" si="2"/>
        <v>8.0599736354625168E-2</v>
      </c>
      <c r="AY49" s="34"/>
      <c r="AZ49" s="36"/>
    </row>
    <row r="50" spans="1:52">
      <c r="A50" s="9" t="s">
        <v>91</v>
      </c>
      <c r="B50" s="14">
        <v>0.85529999999999995</v>
      </c>
      <c r="C50" s="14">
        <v>0.42670000000000002</v>
      </c>
      <c r="D50" s="14">
        <v>0.42859999999999998</v>
      </c>
      <c r="E50">
        <v>0.65655267703915998</v>
      </c>
      <c r="F50">
        <v>4.3044564321696697E-3</v>
      </c>
      <c r="G50">
        <v>0.124685674713768</v>
      </c>
      <c r="H50">
        <v>8.9015076261128104E-2</v>
      </c>
      <c r="I50">
        <v>0.128192920514726</v>
      </c>
      <c r="J50">
        <v>0.170392923163666</v>
      </c>
      <c r="K50">
        <v>0.16395079212810301</v>
      </c>
      <c r="L50">
        <v>8.9230694959470502E-2</v>
      </c>
      <c r="M50">
        <v>0.17071481685407799</v>
      </c>
      <c r="N50">
        <v>0.20643508295916799</v>
      </c>
      <c r="O50">
        <v>8.9230694959470502E-2</v>
      </c>
      <c r="P50">
        <v>0.12740867884377399</v>
      </c>
      <c r="Q50">
        <v>0.24547267522274199</v>
      </c>
      <c r="R50">
        <v>5.8747286431967298E-2</v>
      </c>
      <c r="S50">
        <v>6.5383592315876995E-2</v>
      </c>
      <c r="T50">
        <v>8.1202118017909095E-2</v>
      </c>
      <c r="U50">
        <v>9.5570969872077305E-2</v>
      </c>
      <c r="V50" s="5" t="str">
        <f>A50</f>
        <v>Munoz 2016 DLD1</v>
      </c>
      <c r="W50" s="19">
        <f>F50/$E50</f>
        <v>6.5561478655168613E-3</v>
      </c>
      <c r="X50" s="19">
        <f>G50/$E50</f>
        <v>0.18990962808355305</v>
      </c>
      <c r="Y50" s="19">
        <f>H50/$E50</f>
        <v>0.13557948870539571</v>
      </c>
      <c r="Z50" s="19">
        <f>I50/$E50</f>
        <v>0.19525153882980809</v>
      </c>
      <c r="AA50" s="19">
        <f>J50/$E50</f>
        <v>0.25952665966131294</v>
      </c>
      <c r="AB50" s="19">
        <f>M50/E50</f>
        <v>0.26001693820509048</v>
      </c>
      <c r="AC50" s="19">
        <f>N50/E50</f>
        <v>0.31442272673401223</v>
      </c>
      <c r="AD50" s="19">
        <f>P50/E50</f>
        <v>0.19405705482512978</v>
      </c>
      <c r="AE50" s="19">
        <f>Q50/E50</f>
        <v>0.37388115806601274</v>
      </c>
      <c r="AF50" s="19">
        <f>R50/E50</f>
        <v>8.9478405140161088E-2</v>
      </c>
      <c r="AG50" s="19">
        <f>S50/E50</f>
        <v>9.9586209305757206E-2</v>
      </c>
      <c r="AH50" s="19">
        <f>T50/E50</f>
        <v>0.12367951705582005</v>
      </c>
      <c r="AI50" s="19"/>
      <c r="AJ50" s="41"/>
      <c r="AK50" s="40"/>
      <c r="AL50" s="23"/>
      <c r="AM50" s="23"/>
      <c r="AO50" s="9" t="str">
        <f t="shared" si="1"/>
        <v>Munoz 2016 DLD1</v>
      </c>
      <c r="AP50" s="16">
        <f t="shared" si="1"/>
        <v>6.5561478655168613E-3</v>
      </c>
      <c r="AQ50" s="16">
        <f t="shared" si="1"/>
        <v>0.18990962808355305</v>
      </c>
      <c r="AR50" s="16">
        <f t="shared" si="1"/>
        <v>0.13557948870539571</v>
      </c>
      <c r="AS50" s="16">
        <f t="shared" si="1"/>
        <v>0.19525153882980809</v>
      </c>
      <c r="AT50" s="16">
        <f t="shared" si="1"/>
        <v>0.25952665966131294</v>
      </c>
      <c r="AU50" s="16">
        <f t="shared" si="2"/>
        <v>0.37388115806601274</v>
      </c>
      <c r="AV50" s="16">
        <f t="shared" si="2"/>
        <v>8.9478405140161088E-2</v>
      </c>
      <c r="AW50" s="16">
        <f t="shared" si="2"/>
        <v>9.9586209305757206E-2</v>
      </c>
      <c r="AX50" s="16">
        <f t="shared" si="2"/>
        <v>0.12367951705582005</v>
      </c>
      <c r="AY50" s="34"/>
      <c r="AZ50" s="36"/>
    </row>
    <row r="51" spans="1:52">
      <c r="A51" s="9" t="s">
        <v>92</v>
      </c>
      <c r="B51" s="14">
        <v>0.84530000000000005</v>
      </c>
      <c r="C51" s="14">
        <v>0.43020000000000003</v>
      </c>
      <c r="D51" s="14">
        <v>0.41510000000000002</v>
      </c>
      <c r="E51">
        <v>0.65764241967692205</v>
      </c>
      <c r="F51">
        <v>2.06908465289512E-3</v>
      </c>
      <c r="G51">
        <v>0.12166876412455301</v>
      </c>
      <c r="H51">
        <v>6.4128144118959604E-2</v>
      </c>
      <c r="I51">
        <v>7.7262843684852103E-2</v>
      </c>
      <c r="J51">
        <v>0.14249573413783501</v>
      </c>
      <c r="K51">
        <v>0.13792443260704501</v>
      </c>
      <c r="L51">
        <v>9.6786509170604801E-2</v>
      </c>
      <c r="M51">
        <v>0.15141440213170801</v>
      </c>
      <c r="N51">
        <v>0.17549307072273501</v>
      </c>
      <c r="O51">
        <v>9.6786509170604801E-2</v>
      </c>
      <c r="P51">
        <v>0.11736666587597799</v>
      </c>
      <c r="Q51">
        <v>0.222088107756751</v>
      </c>
      <c r="R51">
        <v>8.6115825399866106E-2</v>
      </c>
      <c r="S51">
        <v>4.1688011966109599E-2</v>
      </c>
      <c r="T51">
        <v>8.08167537323531E-2</v>
      </c>
      <c r="U51">
        <v>6.4687780044923607E-2</v>
      </c>
      <c r="V51" s="5" t="str">
        <f>A51</f>
        <v>Munoz 2016 HT1080</v>
      </c>
      <c r="W51" s="19">
        <f>F51/$E51</f>
        <v>3.1462153154773573E-3</v>
      </c>
      <c r="X51" s="19">
        <f>G51/$E51</f>
        <v>0.18500747592335184</v>
      </c>
      <c r="Y51" s="19">
        <f>H51/$E51</f>
        <v>9.7512177134898986E-2</v>
      </c>
      <c r="Z51" s="19">
        <f>I51/$E51</f>
        <v>0.11748458033289394</v>
      </c>
      <c r="AA51" s="19">
        <f>J51/$E51</f>
        <v>0.21667661615842609</v>
      </c>
      <c r="AB51" s="19">
        <f>M51/E51</f>
        <v>0.23023819267329637</v>
      </c>
      <c r="AC51" s="19">
        <f>N51/E51</f>
        <v>0.26685181106314426</v>
      </c>
      <c r="AD51" s="19">
        <f>P51/E51</f>
        <v>0.1784657776997359</v>
      </c>
      <c r="AE51" s="19">
        <f>Q51/E51</f>
        <v>0.33770344051993412</v>
      </c>
      <c r="AF51" s="19">
        <f>R51/E51</f>
        <v>0.13094627539715573</v>
      </c>
      <c r="AG51" s="19">
        <f>S51/E51</f>
        <v>6.3390089688237478E-2</v>
      </c>
      <c r="AH51" s="19">
        <f>T51/E51</f>
        <v>0.12288859616454743</v>
      </c>
      <c r="AI51" s="19"/>
      <c r="AJ51" s="41"/>
      <c r="AK51" s="40"/>
      <c r="AL51" s="23"/>
      <c r="AM51" s="23"/>
      <c r="AO51" s="9" t="str">
        <f t="shared" si="1"/>
        <v>Munoz 2016 HT1080</v>
      </c>
      <c r="AP51" s="16">
        <f t="shared" si="1"/>
        <v>3.1462153154773573E-3</v>
      </c>
      <c r="AQ51" s="16">
        <f t="shared" si="1"/>
        <v>0.18500747592335184</v>
      </c>
      <c r="AR51" s="16">
        <f t="shared" si="1"/>
        <v>9.7512177134898986E-2</v>
      </c>
      <c r="AS51" s="16">
        <f t="shared" si="1"/>
        <v>0.11748458033289394</v>
      </c>
      <c r="AT51" s="16">
        <f t="shared" si="1"/>
        <v>0.21667661615842609</v>
      </c>
      <c r="AU51" s="16">
        <f t="shared" si="2"/>
        <v>0.33770344051993412</v>
      </c>
      <c r="AV51" s="16">
        <f t="shared" si="2"/>
        <v>0.13094627539715573</v>
      </c>
      <c r="AW51" s="16">
        <f t="shared" si="2"/>
        <v>6.3390089688237478E-2</v>
      </c>
      <c r="AX51" s="16">
        <f t="shared" si="2"/>
        <v>0.12288859616454743</v>
      </c>
      <c r="AY51" s="34"/>
      <c r="AZ51" s="36"/>
    </row>
    <row r="52" spans="1:52">
      <c r="A52" s="9" t="s">
        <v>93</v>
      </c>
      <c r="B52" s="14">
        <v>0.79490000000000005</v>
      </c>
      <c r="C52" s="14">
        <v>0.40550000000000003</v>
      </c>
      <c r="D52" s="14">
        <v>0.38940000000000002</v>
      </c>
      <c r="E52">
        <v>0.67184651813324803</v>
      </c>
      <c r="F52">
        <v>-3.9071847522405504E-3</v>
      </c>
      <c r="G52">
        <v>0.108837299461959</v>
      </c>
      <c r="H52">
        <v>5.38370152005384E-2</v>
      </c>
      <c r="I52">
        <v>7.0695605528224695E-2</v>
      </c>
      <c r="J52">
        <v>0.11983695771889</v>
      </c>
      <c r="K52">
        <v>0.13196778762167999</v>
      </c>
      <c r="L52">
        <v>4.6345650491664302E-2</v>
      </c>
      <c r="M52">
        <v>0.13105636788588401</v>
      </c>
      <c r="N52">
        <v>0.15432762314026299</v>
      </c>
      <c r="O52">
        <v>4.6345650491664302E-2</v>
      </c>
      <c r="P52">
        <v>9.1240799812106005E-2</v>
      </c>
      <c r="Q52">
        <v>0.16901638625483301</v>
      </c>
      <c r="R52">
        <v>8.3607276244079598E-2</v>
      </c>
      <c r="S52">
        <v>3.0444509424619699E-2</v>
      </c>
      <c r="T52">
        <v>7.1517236416761498E-2</v>
      </c>
      <c r="U52">
        <v>8.4322112035083704E-2</v>
      </c>
      <c r="V52" s="5" t="str">
        <f>A52</f>
        <v>Munoz 2016 MKN45</v>
      </c>
      <c r="W52" s="19">
        <f>F52/$E52</f>
        <v>-5.8155912798310196E-3</v>
      </c>
      <c r="X52" s="19">
        <f>G52/$E52</f>
        <v>0.16199726652505056</v>
      </c>
      <c r="Y52" s="19">
        <f>H52/$E52</f>
        <v>8.0132907959583777E-2</v>
      </c>
      <c r="Z52" s="19">
        <f>I52/$E52</f>
        <v>0.10522582706040542</v>
      </c>
      <c r="AA52" s="19">
        <f>J52/$E52</f>
        <v>0.17836954495479368</v>
      </c>
      <c r="AB52" s="19">
        <f>M52/E52</f>
        <v>0.19506890986058734</v>
      </c>
      <c r="AC52" s="19">
        <f>N52/E52</f>
        <v>0.2297066651012323</v>
      </c>
      <c r="AD52" s="19">
        <f>P52/E52</f>
        <v>0.13580601722194252</v>
      </c>
      <c r="AE52" s="19">
        <f>Q52/E52</f>
        <v>0.25156993702140734</v>
      </c>
      <c r="AF52" s="19">
        <f>R52/E52</f>
        <v>0.12444401211810356</v>
      </c>
      <c r="AG52" s="19">
        <f>S52/E52</f>
        <v>4.5314679175849519E-2</v>
      </c>
      <c r="AH52" s="19">
        <f>T52/E52</f>
        <v>0.10644877138825538</v>
      </c>
      <c r="AI52" s="19"/>
      <c r="AJ52" s="41"/>
      <c r="AK52" s="40"/>
      <c r="AL52" s="23"/>
      <c r="AM52" s="23"/>
      <c r="AO52" s="9" t="str">
        <f t="shared" si="1"/>
        <v>Munoz 2016 MKN45</v>
      </c>
      <c r="AP52" s="16">
        <f t="shared" ref="AP52:AT63" si="5">W52</f>
        <v>-5.8155912798310196E-3</v>
      </c>
      <c r="AQ52" s="16">
        <f t="shared" si="5"/>
        <v>0.16199726652505056</v>
      </c>
      <c r="AR52" s="16">
        <f t="shared" si="5"/>
        <v>8.0132907959583777E-2</v>
      </c>
      <c r="AS52" s="16">
        <f t="shared" si="5"/>
        <v>0.10522582706040542</v>
      </c>
      <c r="AT52" s="16">
        <f t="shared" si="5"/>
        <v>0.17836954495479368</v>
      </c>
      <c r="AU52" s="16">
        <f t="shared" si="2"/>
        <v>0.25156993702140734</v>
      </c>
      <c r="AV52" s="16">
        <f t="shared" si="2"/>
        <v>0.12444401211810356</v>
      </c>
      <c r="AW52" s="16">
        <f t="shared" si="2"/>
        <v>4.5314679175849519E-2</v>
      </c>
      <c r="AX52" s="16">
        <f t="shared" si="2"/>
        <v>0.10644877138825538</v>
      </c>
      <c r="AY52" s="34"/>
      <c r="AZ52" s="36"/>
    </row>
    <row r="53" spans="1:52">
      <c r="A53" s="9" t="s">
        <v>71</v>
      </c>
      <c r="B53" s="14">
        <v>0.87180000000000002</v>
      </c>
      <c r="C53" s="14">
        <v>0.41370000000000001</v>
      </c>
      <c r="D53" s="14">
        <v>0.45810000000000001</v>
      </c>
      <c r="E53">
        <v>0.63990623597279594</v>
      </c>
      <c r="F53">
        <v>2.2654908181454899E-3</v>
      </c>
      <c r="G53">
        <v>0.111042764597984</v>
      </c>
      <c r="H53">
        <v>6.2301754260324201E-2</v>
      </c>
      <c r="I53">
        <v>6.9029907212153394E-2</v>
      </c>
      <c r="J53">
        <v>0.13840488616469299</v>
      </c>
      <c r="K53">
        <v>0.13562193266603501</v>
      </c>
      <c r="L53">
        <v>9.3497202028284307E-2</v>
      </c>
      <c r="M53">
        <v>0.12961802540529699</v>
      </c>
      <c r="N53">
        <v>0.16023413725031399</v>
      </c>
      <c r="O53">
        <v>9.3497202028284307E-2</v>
      </c>
      <c r="P53">
        <v>0.14205206405843801</v>
      </c>
      <c r="Q53">
        <v>0.21580837797525701</v>
      </c>
      <c r="R53">
        <v>7.0680227258869799E-2</v>
      </c>
      <c r="S53">
        <v>5.62397743232598E-2</v>
      </c>
      <c r="T53">
        <v>6.8827425338537807E-2</v>
      </c>
      <c r="U53">
        <v>6.4173326188919605E-2</v>
      </c>
      <c r="V53" s="5" t="str">
        <f>A53</f>
        <v>Munoz 2016 RKO</v>
      </c>
      <c r="W53" s="19">
        <f>F53/$E53</f>
        <v>3.5403480866246814E-3</v>
      </c>
      <c r="X53" s="19">
        <f>G53/$E53</f>
        <v>0.17352974288361944</v>
      </c>
      <c r="Y53" s="19">
        <f>H53/$E53</f>
        <v>9.7360754995006502E-2</v>
      </c>
      <c r="Z53" s="19">
        <f>I53/$E53</f>
        <v>0.10787503439033219</v>
      </c>
      <c r="AA53" s="19">
        <f>J53/$E53</f>
        <v>0.21628932237906326</v>
      </c>
      <c r="AB53" s="19">
        <f>M53/E53</f>
        <v>0.20255784069403471</v>
      </c>
      <c r="AC53" s="19">
        <f>N53/E53</f>
        <v>0.25040252499918747</v>
      </c>
      <c r="AD53" s="19">
        <f>P53/E53</f>
        <v>0.2219888728580495</v>
      </c>
      <c r="AE53" s="19">
        <f>Q53/E53</f>
        <v>0.33724999983346243</v>
      </c>
      <c r="AF53" s="19">
        <f>R53/E53</f>
        <v>0.11045403730348174</v>
      </c>
      <c r="AG53" s="19">
        <f>S53/E53</f>
        <v>8.7887523455312436E-2</v>
      </c>
      <c r="AH53" s="19">
        <f>T53/E53</f>
        <v>0.10755861010465889</v>
      </c>
      <c r="AI53" s="19"/>
      <c r="AJ53" s="41"/>
      <c r="AK53" s="40"/>
      <c r="AL53" s="23"/>
      <c r="AM53" s="23"/>
      <c r="AO53" s="9" t="str">
        <f t="shared" ref="AO53:AO63" si="6">V53</f>
        <v>Munoz 2016 RKO</v>
      </c>
      <c r="AP53" s="16">
        <f t="shared" si="5"/>
        <v>3.5403480866246814E-3</v>
      </c>
      <c r="AQ53" s="16">
        <f t="shared" si="5"/>
        <v>0.17352974288361944</v>
      </c>
      <c r="AR53" s="16">
        <f t="shared" si="5"/>
        <v>9.7360754995006502E-2</v>
      </c>
      <c r="AS53" s="16">
        <f t="shared" si="5"/>
        <v>0.10787503439033219</v>
      </c>
      <c r="AT53" s="16">
        <f t="shared" si="5"/>
        <v>0.21628932237906326</v>
      </c>
      <c r="AU53" s="16">
        <f t="shared" si="2"/>
        <v>0.33724999983346243</v>
      </c>
      <c r="AV53" s="16">
        <f t="shared" si="2"/>
        <v>0.11045403730348174</v>
      </c>
      <c r="AW53" s="16">
        <f t="shared" si="2"/>
        <v>8.7887523455312436E-2</v>
      </c>
      <c r="AX53" s="16">
        <f t="shared" si="2"/>
        <v>0.10755861010465889</v>
      </c>
      <c r="AY53" s="34"/>
      <c r="AZ53" s="36"/>
    </row>
    <row r="54" spans="1:52">
      <c r="A54" s="9" t="s">
        <v>94</v>
      </c>
      <c r="B54" s="14">
        <v>0.85860000000000003</v>
      </c>
      <c r="C54" s="14">
        <v>0.41980000000000001</v>
      </c>
      <c r="D54" s="14">
        <v>0.43880000000000002</v>
      </c>
      <c r="E54">
        <v>0.61200196473812096</v>
      </c>
      <c r="F54">
        <v>4.0962977423918898E-3</v>
      </c>
      <c r="G54">
        <v>0.114211519569827</v>
      </c>
      <c r="H54">
        <v>6.7291763610982699E-2</v>
      </c>
      <c r="I54">
        <v>8.7160177860506699E-2</v>
      </c>
      <c r="J54">
        <v>0.14989142236699299</v>
      </c>
      <c r="K54">
        <v>0.137319166537406</v>
      </c>
      <c r="L54">
        <v>6.3861998746868195E-2</v>
      </c>
      <c r="M54">
        <v>0.13934491494752299</v>
      </c>
      <c r="N54">
        <v>0.173483790910505</v>
      </c>
      <c r="O54">
        <v>6.3861998746868195E-2</v>
      </c>
      <c r="P54">
        <v>0.13496632205513701</v>
      </c>
      <c r="Q54">
        <v>0.21613670441032301</v>
      </c>
      <c r="R54">
        <v>7.2620368902279797E-2</v>
      </c>
      <c r="S54">
        <v>6.1133396754930298E-2</v>
      </c>
      <c r="T54">
        <v>6.5801147820697001E-2</v>
      </c>
      <c r="U54">
        <v>6.7736931906316106E-2</v>
      </c>
      <c r="V54" s="5" t="str">
        <f>A54</f>
        <v>Munoz 2016 SF268</v>
      </c>
      <c r="W54" s="19">
        <f>F54/$E54</f>
        <v>6.6932754768928206E-3</v>
      </c>
      <c r="X54" s="19">
        <f>G54/$E54</f>
        <v>0.18661953090085054</v>
      </c>
      <c r="Y54" s="19">
        <f>H54/$E54</f>
        <v>0.1099535091194964</v>
      </c>
      <c r="Z54" s="19">
        <f>I54/$E54</f>
        <v>0.14241813406236861</v>
      </c>
      <c r="AA54" s="19">
        <f>J54/$E54</f>
        <v>0.24491983850269558</v>
      </c>
      <c r="AB54" s="19">
        <f>M54/E54</f>
        <v>0.22768703856555339</v>
      </c>
      <c r="AC54" s="19">
        <f>N54/E54</f>
        <v>0.28346933654819179</v>
      </c>
      <c r="AD54" s="19">
        <f>P54/E54</f>
        <v>0.22053249798452829</v>
      </c>
      <c r="AE54" s="19">
        <f>Q54/E54</f>
        <v>0.35316341590963535</v>
      </c>
      <c r="AF54" s="19">
        <f>R54/E54</f>
        <v>0.11866035255843412</v>
      </c>
      <c r="AG54" s="19">
        <f>S54/E54</f>
        <v>9.9890850482954929E-2</v>
      </c>
      <c r="AH54" s="19">
        <f>T54/E54</f>
        <v>0.10751787022261224</v>
      </c>
      <c r="AI54" s="19"/>
      <c r="AJ54" s="41"/>
      <c r="AK54" s="40"/>
      <c r="AL54" s="23"/>
      <c r="AM54" s="23"/>
      <c r="AO54" s="9" t="str">
        <f t="shared" si="6"/>
        <v>Munoz 2016 SF268</v>
      </c>
      <c r="AP54" s="16">
        <f t="shared" si="5"/>
        <v>6.6932754768928206E-3</v>
      </c>
      <c r="AQ54" s="16">
        <f t="shared" si="5"/>
        <v>0.18661953090085054</v>
      </c>
      <c r="AR54" s="16">
        <f t="shared" si="5"/>
        <v>0.1099535091194964</v>
      </c>
      <c r="AS54" s="16">
        <f t="shared" si="5"/>
        <v>0.14241813406236861</v>
      </c>
      <c r="AT54" s="16">
        <f t="shared" si="5"/>
        <v>0.24491983850269558</v>
      </c>
      <c r="AU54" s="16">
        <f t="shared" si="2"/>
        <v>0.35316341590963535</v>
      </c>
      <c r="AV54" s="16">
        <f t="shared" si="2"/>
        <v>0.11866035255843412</v>
      </c>
      <c r="AW54" s="16">
        <f t="shared" si="2"/>
        <v>9.9890850482954929E-2</v>
      </c>
      <c r="AX54" s="16">
        <f t="shared" si="2"/>
        <v>0.10751787022261224</v>
      </c>
      <c r="AY54" s="34"/>
      <c r="AZ54" s="36"/>
    </row>
    <row r="55" spans="1:52">
      <c r="A55" s="9" t="s">
        <v>41</v>
      </c>
      <c r="B55" s="14">
        <v>0.91520000000000001</v>
      </c>
      <c r="C55" s="14">
        <v>0.40379999999999999</v>
      </c>
      <c r="D55" s="14">
        <v>0.51139999999999997</v>
      </c>
      <c r="E55">
        <v>0.46574212688572603</v>
      </c>
      <c r="F55">
        <v>3.1372171702122001E-3</v>
      </c>
      <c r="G55">
        <v>3.7840954558038799E-2</v>
      </c>
      <c r="H55">
        <v>3.7929012451414099E-2</v>
      </c>
      <c r="I55">
        <v>7.3291930932017704E-2</v>
      </c>
      <c r="J55">
        <v>7.9976787499283303E-2</v>
      </c>
      <c r="K55">
        <v>7.3169142293071504E-2</v>
      </c>
      <c r="L55">
        <v>5.2729871908562397E-2</v>
      </c>
      <c r="M55">
        <v>8.8751670140267497E-2</v>
      </c>
      <c r="N55">
        <v>0.1085806209564</v>
      </c>
      <c r="O55">
        <v>5.2729871908562397E-2</v>
      </c>
      <c r="P55">
        <v>0.124933124633807</v>
      </c>
      <c r="Q55">
        <v>0.17052528916882101</v>
      </c>
      <c r="R55">
        <v>1.3558062243941099E-2</v>
      </c>
      <c r="S55">
        <v>9.9861447461824099E-2</v>
      </c>
      <c r="T55">
        <v>4.5701522820086798E-2</v>
      </c>
      <c r="U55">
        <v>3.8497119443491101E-2</v>
      </c>
      <c r="V55" s="5" t="str">
        <f>A55</f>
        <v>Brunello A375</v>
      </c>
      <c r="W55" s="19">
        <f>F55/$E55</f>
        <v>6.7359532005185014E-3</v>
      </c>
      <c r="X55" s="19">
        <f>G55/$E55</f>
        <v>8.1248726223392312E-2</v>
      </c>
      <c r="Y55" s="19">
        <f>H55/$E55</f>
        <v>8.1437796286614031E-2</v>
      </c>
      <c r="Z55" s="19">
        <f>I55/$E55</f>
        <v>0.15736590422279007</v>
      </c>
      <c r="AA55" s="19">
        <f>J55/$E55</f>
        <v>0.17171903266312502</v>
      </c>
      <c r="AB55" s="19">
        <f>M55/E55</f>
        <v>0.19055967888007586</v>
      </c>
      <c r="AC55" s="19">
        <f>N55/E55</f>
        <v>0.23313463543108098</v>
      </c>
      <c r="AD55" s="19">
        <f>P55/E55</f>
        <v>0.26824527441654522</v>
      </c>
      <c r="AE55" s="19">
        <f>Q55/E55</f>
        <v>0.36613670811586452</v>
      </c>
      <c r="AF55" s="19">
        <f>R55/E55</f>
        <v>2.9110663307611188E-2</v>
      </c>
      <c r="AG55" s="19">
        <f>S55/E55</f>
        <v>0.21441360292994496</v>
      </c>
      <c r="AH55" s="19">
        <f>T55/E55</f>
        <v>9.8126238065855853E-2</v>
      </c>
      <c r="AI55" s="19"/>
      <c r="AJ55" s="41"/>
      <c r="AK55" s="40"/>
      <c r="AL55" s="23"/>
      <c r="AM55" s="23"/>
      <c r="AO55" s="9" t="str">
        <f t="shared" si="6"/>
        <v>Brunello A375</v>
      </c>
      <c r="AP55" s="16">
        <f t="shared" si="5"/>
        <v>6.7359532005185014E-3</v>
      </c>
      <c r="AQ55" s="16">
        <f t="shared" si="5"/>
        <v>8.1248726223392312E-2</v>
      </c>
      <c r="AR55" s="16">
        <f t="shared" si="5"/>
        <v>8.1437796286614031E-2</v>
      </c>
      <c r="AS55" s="16">
        <f t="shared" si="5"/>
        <v>0.15736590422279007</v>
      </c>
      <c r="AT55" s="16">
        <f t="shared" si="5"/>
        <v>0.17171903266312502</v>
      </c>
      <c r="AU55" s="16">
        <f t="shared" si="2"/>
        <v>0.36613670811586452</v>
      </c>
      <c r="AV55" s="16">
        <f t="shared" si="2"/>
        <v>2.9110663307611188E-2</v>
      </c>
      <c r="AW55" s="16">
        <f t="shared" si="2"/>
        <v>0.21441360292994496</v>
      </c>
      <c r="AX55" s="16">
        <f t="shared" si="2"/>
        <v>9.8126238065855853E-2</v>
      </c>
      <c r="AY55" s="34"/>
      <c r="AZ55" s="36"/>
    </row>
    <row r="56" spans="1:52">
      <c r="A56" s="9" t="s">
        <v>95</v>
      </c>
      <c r="B56" s="14">
        <v>0.90629999999999999</v>
      </c>
      <c r="C56" s="14">
        <v>0.4294</v>
      </c>
      <c r="D56" s="14">
        <v>0.47689999999999999</v>
      </c>
      <c r="E56">
        <v>0.47214801650898502</v>
      </c>
      <c r="F56">
        <v>2.2553997027279101E-3</v>
      </c>
      <c r="G56">
        <v>2.28527330518512E-2</v>
      </c>
      <c r="H56">
        <v>5.2043230936826397E-2</v>
      </c>
      <c r="I56">
        <v>5.5549466349773403E-2</v>
      </c>
      <c r="J56">
        <v>2.77309628691286E-2</v>
      </c>
      <c r="K56">
        <v>4.4737031219402902E-2</v>
      </c>
      <c r="L56">
        <v>6.2865316158466397E-2</v>
      </c>
      <c r="M56">
        <v>0.12681593630497401</v>
      </c>
      <c r="N56">
        <v>0.109549292932988</v>
      </c>
      <c r="O56">
        <v>6.2865316158466397E-2</v>
      </c>
      <c r="P56">
        <v>7.7810585643167507E-2</v>
      </c>
      <c r="Q56">
        <v>0.12961759575287801</v>
      </c>
      <c r="R56">
        <v>4.2922267442077798E-2</v>
      </c>
      <c r="S56">
        <v>3.1127832676651802E-2</v>
      </c>
      <c r="T56">
        <v>2.9262136335056602E-2</v>
      </c>
      <c r="U56">
        <v>5.0080809746152102E-2</v>
      </c>
      <c r="V56" s="5" t="str">
        <f>A56</f>
        <v>sgVBC_Hm KBM7</v>
      </c>
      <c r="W56" s="19">
        <f>F56/$E56</f>
        <v>4.776891194850523E-3</v>
      </c>
      <c r="X56" s="19">
        <f>G56/$E56</f>
        <v>4.8401628838392698E-2</v>
      </c>
      <c r="Y56" s="19">
        <f>H56/$E56</f>
        <v>0.11022651608626637</v>
      </c>
      <c r="Z56" s="19">
        <f>I56/$E56</f>
        <v>0.11765265215027391</v>
      </c>
      <c r="AA56" s="19">
        <f>J56/$E56</f>
        <v>5.8733621448139407E-2</v>
      </c>
      <c r="AB56" s="19">
        <f>M56/E56</f>
        <v>0.26859360173243613</v>
      </c>
      <c r="AC56" s="19">
        <f>N56/E56</f>
        <v>0.23202319845158825</v>
      </c>
      <c r="AD56" s="19">
        <f>P56/E56</f>
        <v>0.16480125495070624</v>
      </c>
      <c r="AE56" s="19">
        <f>Q56/E56</f>
        <v>0.274527460077578</v>
      </c>
      <c r="AF56" s="19">
        <f>R56/E56</f>
        <v>9.0908498905577811E-2</v>
      </c>
      <c r="AG56" s="19">
        <f>S56/E56</f>
        <v>6.5928123360144281E-2</v>
      </c>
      <c r="AH56" s="19">
        <f>T56/E56</f>
        <v>6.1976616043879412E-2</v>
      </c>
      <c r="AI56" s="19"/>
      <c r="AJ56" s="41"/>
      <c r="AK56" s="40"/>
      <c r="AL56" s="23"/>
      <c r="AM56" s="23"/>
      <c r="AO56" s="9" t="str">
        <f t="shared" si="6"/>
        <v>sgVBC_Hm KBM7</v>
      </c>
      <c r="AP56" s="16">
        <f t="shared" si="5"/>
        <v>4.776891194850523E-3</v>
      </c>
      <c r="AQ56" s="16">
        <f t="shared" si="5"/>
        <v>4.8401628838392698E-2</v>
      </c>
      <c r="AR56" s="16">
        <f t="shared" si="5"/>
        <v>0.11022651608626637</v>
      </c>
      <c r="AS56" s="16">
        <f t="shared" si="5"/>
        <v>0.11765265215027391</v>
      </c>
      <c r="AT56" s="16">
        <f t="shared" si="5"/>
        <v>5.8733621448139407E-2</v>
      </c>
      <c r="AU56" s="16">
        <f t="shared" si="2"/>
        <v>0.274527460077578</v>
      </c>
      <c r="AV56" s="16">
        <f t="shared" si="2"/>
        <v>9.0908498905577811E-2</v>
      </c>
      <c r="AW56" s="16">
        <f t="shared" si="2"/>
        <v>6.5928123360144281E-2</v>
      </c>
      <c r="AX56" s="16">
        <f t="shared" si="2"/>
        <v>6.1976616043879412E-2</v>
      </c>
      <c r="AY56" s="34"/>
      <c r="AZ56" s="36"/>
    </row>
    <row r="57" spans="1:52">
      <c r="A57" s="9" t="s">
        <v>96</v>
      </c>
      <c r="B57" s="14">
        <v>0.91220000000000001</v>
      </c>
      <c r="C57" s="14">
        <v>0.44059999999999999</v>
      </c>
      <c r="D57" s="14">
        <v>0.47160000000000002</v>
      </c>
      <c r="E57">
        <v>0.45599712368555101</v>
      </c>
      <c r="F57">
        <v>3.1033381887337098E-3</v>
      </c>
      <c r="G57">
        <v>-7.24724406252598E-3</v>
      </c>
      <c r="H57">
        <v>5.3887720270055901E-2</v>
      </c>
      <c r="I57">
        <v>5.4904110248636798E-2</v>
      </c>
      <c r="J57">
        <v>-5.1411186825868899E-3</v>
      </c>
      <c r="K57">
        <v>1.09824884259003E-2</v>
      </c>
      <c r="L57">
        <v>3.8708901851531301E-2</v>
      </c>
      <c r="M57">
        <v>0.11168612695578101</v>
      </c>
      <c r="N57">
        <v>8.0499971547252594E-2</v>
      </c>
      <c r="O57">
        <v>3.8708901851531301E-2</v>
      </c>
      <c r="P57">
        <v>0.102152774011375</v>
      </c>
      <c r="Q57">
        <v>0.108556473538148</v>
      </c>
      <c r="R57">
        <v>3.52374945997668E-2</v>
      </c>
      <c r="S57">
        <v>5.2058184684777097E-2</v>
      </c>
      <c r="T57">
        <v>1.31922524550947E-2</v>
      </c>
      <c r="U57">
        <v>3.0505776505433301E-2</v>
      </c>
      <c r="V57" s="5" t="str">
        <f>A57</f>
        <v>sgVBC_Hm RKO</v>
      </c>
      <c r="W57" s="19">
        <f>F57/$E57</f>
        <v>6.8056091311526051E-3</v>
      </c>
      <c r="X57" s="19">
        <f>G57/$E57</f>
        <v>-1.5893179334007322E-2</v>
      </c>
      <c r="Y57" s="19">
        <f>H57/$E57</f>
        <v>0.11817557057051985</v>
      </c>
      <c r="Z57" s="19">
        <f>I57/$E57</f>
        <v>0.12040451002164188</v>
      </c>
      <c r="AA57" s="19">
        <f>J57/$E57</f>
        <v>-1.1274454191803479E-2</v>
      </c>
      <c r="AB57" s="19">
        <f>M57/E57</f>
        <v>0.2449272619377269</v>
      </c>
      <c r="AC57" s="19">
        <f>N57/E57</f>
        <v>0.17653613886118327</v>
      </c>
      <c r="AD57" s="19">
        <f>P57/E57</f>
        <v>0.22402065430969267</v>
      </c>
      <c r="AE57" s="19">
        <f>Q57/E57</f>
        <v>0.23806394360725611</v>
      </c>
      <c r="AF57" s="19">
        <f>R57/E57</f>
        <v>7.7275694888080185E-2</v>
      </c>
      <c r="AG57" s="19">
        <f>S57/E57</f>
        <v>0.11416340582155879</v>
      </c>
      <c r="AH57" s="19">
        <f>T57/E57</f>
        <v>2.8930560676500856E-2</v>
      </c>
      <c r="AI57" s="19"/>
      <c r="AJ57" s="41"/>
      <c r="AK57" s="40"/>
      <c r="AL57" s="23"/>
      <c r="AM57" s="23"/>
      <c r="AO57" s="9" t="str">
        <f t="shared" si="6"/>
        <v>sgVBC_Hm RKO</v>
      </c>
      <c r="AP57" s="16">
        <f t="shared" si="5"/>
        <v>6.8056091311526051E-3</v>
      </c>
      <c r="AQ57" s="16">
        <f t="shared" si="5"/>
        <v>-1.5893179334007322E-2</v>
      </c>
      <c r="AR57" s="16">
        <f t="shared" si="5"/>
        <v>0.11817557057051985</v>
      </c>
      <c r="AS57" s="16">
        <f t="shared" si="5"/>
        <v>0.12040451002164188</v>
      </c>
      <c r="AT57" s="16">
        <f t="shared" si="5"/>
        <v>-1.1274454191803479E-2</v>
      </c>
      <c r="AU57" s="16">
        <f t="shared" si="2"/>
        <v>0.23806394360725611</v>
      </c>
      <c r="AV57" s="16">
        <f t="shared" si="2"/>
        <v>7.7275694888080185E-2</v>
      </c>
      <c r="AW57" s="16">
        <f t="shared" si="2"/>
        <v>0.11416340582155879</v>
      </c>
      <c r="AX57" s="16">
        <f t="shared" si="2"/>
        <v>2.8930560676500856E-2</v>
      </c>
      <c r="AY57" s="34"/>
      <c r="AZ57" s="36"/>
    </row>
    <row r="58" spans="1:52">
      <c r="A58" s="9" t="s">
        <v>97</v>
      </c>
      <c r="B58" s="14">
        <v>0.88109999999999999</v>
      </c>
      <c r="C58" s="14">
        <v>0.42070000000000002</v>
      </c>
      <c r="D58" s="14">
        <v>0.46039999999999998</v>
      </c>
      <c r="E58">
        <v>0.47438327147160497</v>
      </c>
      <c r="F58">
        <v>1.3307363641570499E-3</v>
      </c>
      <c r="G58">
        <v>-6.1882187972610104E-3</v>
      </c>
      <c r="H58">
        <v>5.5916850835459303E-2</v>
      </c>
      <c r="I58">
        <v>5.7285786555112399E-2</v>
      </c>
      <c r="J58">
        <v>1.3377363043268999E-2</v>
      </c>
      <c r="K58">
        <v>2.9478158311462301E-2</v>
      </c>
      <c r="L58">
        <v>4.4460621067653E-2</v>
      </c>
      <c r="M58">
        <v>0.105918042572784</v>
      </c>
      <c r="N58">
        <v>8.22544688587422E-2</v>
      </c>
      <c r="O58">
        <v>4.4460621067653E-2</v>
      </c>
      <c r="P58">
        <v>0.10882457137889499</v>
      </c>
      <c r="Q58">
        <v>0.122770145649939</v>
      </c>
      <c r="R58">
        <v>3.9831225342361498E-2</v>
      </c>
      <c r="S58">
        <v>7.0783498049411198E-2</v>
      </c>
      <c r="T58">
        <v>2.72643611712182E-2</v>
      </c>
      <c r="U58">
        <v>3.4399631748706201E-2</v>
      </c>
      <c r="V58" s="5" t="str">
        <f>A58</f>
        <v>sgVBC_Hm MIApaca2</v>
      </c>
      <c r="W58" s="19">
        <f>F58/$E58</f>
        <v>2.8051924344400145E-3</v>
      </c>
      <c r="X58" s="19">
        <f>G58/$E58</f>
        <v>-1.304476605607164E-2</v>
      </c>
      <c r="Y58" s="19">
        <f>H58/$E58</f>
        <v>0.11787272907410333</v>
      </c>
      <c r="Z58" s="19">
        <f>I58/$E58</f>
        <v>0.12075844575506145</v>
      </c>
      <c r="AA58" s="19">
        <f>J58/$E58</f>
        <v>2.8199483092585662E-2</v>
      </c>
      <c r="AB58" s="19">
        <f>M58/E58</f>
        <v>0.22327524797451445</v>
      </c>
      <c r="AC58" s="19">
        <f>N58/E58</f>
        <v>0.1733924314058905</v>
      </c>
      <c r="AD58" s="19">
        <f>P58/E58</f>
        <v>0.2294022110883159</v>
      </c>
      <c r="AE58" s="19">
        <f>Q58/E58</f>
        <v>0.25879948352539583</v>
      </c>
      <c r="AF58" s="19">
        <f>R58/E58</f>
        <v>8.3964228373397995E-2</v>
      </c>
      <c r="AG58" s="19">
        <f>S58/E58</f>
        <v>0.14921162339858787</v>
      </c>
      <c r="AH58" s="19">
        <f>T58/E58</f>
        <v>5.7473277012151464E-2</v>
      </c>
      <c r="AI58" s="19"/>
      <c r="AJ58" s="41"/>
      <c r="AK58" s="40"/>
      <c r="AL58" s="23"/>
      <c r="AM58" s="23"/>
      <c r="AO58" s="9" t="str">
        <f t="shared" si="6"/>
        <v>sgVBC_Hm MIApaca2</v>
      </c>
      <c r="AP58" s="16">
        <f t="shared" si="5"/>
        <v>2.8051924344400145E-3</v>
      </c>
      <c r="AQ58" s="16">
        <f t="shared" si="5"/>
        <v>-1.304476605607164E-2</v>
      </c>
      <c r="AR58" s="16">
        <f t="shared" si="5"/>
        <v>0.11787272907410333</v>
      </c>
      <c r="AS58" s="16">
        <f t="shared" si="5"/>
        <v>0.12075844575506145</v>
      </c>
      <c r="AT58" s="16">
        <f t="shared" si="5"/>
        <v>2.8199483092585662E-2</v>
      </c>
      <c r="AU58" s="16">
        <f t="shared" si="2"/>
        <v>0.25879948352539583</v>
      </c>
      <c r="AV58" s="16">
        <f t="shared" si="2"/>
        <v>8.3964228373397995E-2</v>
      </c>
      <c r="AW58" s="16">
        <f t="shared" si="2"/>
        <v>0.14921162339858787</v>
      </c>
      <c r="AX58" s="16">
        <f t="shared" si="2"/>
        <v>5.7473277012151464E-2</v>
      </c>
      <c r="AY58" s="34"/>
      <c r="AZ58" s="36"/>
    </row>
    <row r="59" spans="1:52">
      <c r="A59" s="28"/>
      <c r="B59" s="14"/>
      <c r="C59" s="14"/>
      <c r="D59" s="14"/>
      <c r="V59" s="5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41"/>
      <c r="AK59" s="26"/>
      <c r="AL59" s="23"/>
      <c r="AM59" s="23"/>
      <c r="AO59" s="9"/>
      <c r="AP59" s="16"/>
      <c r="AQ59" s="16"/>
      <c r="AR59" s="16"/>
      <c r="AS59" s="16"/>
      <c r="AT59" s="16"/>
      <c r="AU59" s="16"/>
      <c r="AV59" s="16"/>
      <c r="AW59" s="16"/>
      <c r="AX59" s="16"/>
      <c r="AY59" s="34"/>
      <c r="AZ59" s="12"/>
    </row>
    <row r="60" spans="1:52">
      <c r="A60" s="28" t="s">
        <v>98</v>
      </c>
      <c r="B60" s="14">
        <v>0.87719999999999998</v>
      </c>
      <c r="C60" s="14">
        <v>0.30309999999999998</v>
      </c>
      <c r="D60" s="14">
        <v>0.57410000000000005</v>
      </c>
      <c r="E60">
        <v>0.47972122778276999</v>
      </c>
      <c r="F60">
        <v>-1.07496075526641E-3</v>
      </c>
      <c r="G60">
        <v>-1.11254869694599E-2</v>
      </c>
      <c r="H60">
        <v>-1.8137614105641801E-2</v>
      </c>
      <c r="I60">
        <v>2.75754306530872E-2</v>
      </c>
      <c r="J60">
        <v>1.7039543223488999E-2</v>
      </c>
      <c r="K60">
        <v>1.6067024417255198E-2</v>
      </c>
      <c r="L60">
        <v>0.11113951326285</v>
      </c>
      <c r="M60">
        <v>7.1678583189974304E-2</v>
      </c>
      <c r="N60">
        <v>5.2935202165790202E-2</v>
      </c>
      <c r="O60">
        <v>0.11113951326285</v>
      </c>
      <c r="P60">
        <v>0.17181000504392299</v>
      </c>
      <c r="Q60">
        <v>0.17195201580266301</v>
      </c>
      <c r="R60">
        <v>2.3871790065276101E-2</v>
      </c>
      <c r="S60" t="s">
        <v>64</v>
      </c>
      <c r="T60">
        <v>2.23437543012855E-2</v>
      </c>
      <c r="U60" t="s">
        <v>64</v>
      </c>
      <c r="V60" s="5" t="str">
        <f>A60</f>
        <v>UMI mESC Data_2n</v>
      </c>
      <c r="W60" s="19">
        <f>F60/$E60</f>
        <v>-2.2408029768346623E-3</v>
      </c>
      <c r="X60" s="19">
        <f>G60/$E60</f>
        <v>-2.3191566945830057E-2</v>
      </c>
      <c r="Y60" s="19">
        <f>H60/$E60</f>
        <v>-3.7808654391785587E-2</v>
      </c>
      <c r="Z60" s="19">
        <f>I60/$E60</f>
        <v>5.7482198110220088E-2</v>
      </c>
      <c r="AA60" s="19">
        <f>J60/$E60</f>
        <v>3.5519677338950152E-2</v>
      </c>
      <c r="AB60" s="19">
        <f>M60/E60</f>
        <v>0.14941715946418821</v>
      </c>
      <c r="AC60" s="19">
        <f>N60/E60</f>
        <v>0.11034575728585563</v>
      </c>
      <c r="AD60" s="19">
        <f>P60/E60</f>
        <v>0.35814551263035405</v>
      </c>
      <c r="AE60" s="19">
        <f>Q60/E60</f>
        <v>0.3584415403033348</v>
      </c>
      <c r="AF60" s="19">
        <f>R60/E60</f>
        <v>4.9761796399149252E-2</v>
      </c>
      <c r="AG60" s="19" t="s">
        <v>65</v>
      </c>
      <c r="AH60" s="19">
        <f>T60/E60</f>
        <v>4.6576538637984395E-2</v>
      </c>
      <c r="AI60" s="19"/>
      <c r="AJ60" s="41"/>
      <c r="AK60" s="42" t="s">
        <v>53</v>
      </c>
      <c r="AL60" s="23"/>
      <c r="AM60" s="23"/>
      <c r="AO60" s="9" t="str">
        <f t="shared" si="6"/>
        <v>UMI mESC Data_2n</v>
      </c>
      <c r="AP60" s="16">
        <f t="shared" si="5"/>
        <v>-2.2408029768346623E-3</v>
      </c>
      <c r="AQ60" s="16">
        <f t="shared" si="5"/>
        <v>-2.3191566945830057E-2</v>
      </c>
      <c r="AR60" s="16">
        <f t="shared" si="5"/>
        <v>-3.7808654391785587E-2</v>
      </c>
      <c r="AS60" s="16">
        <f t="shared" si="5"/>
        <v>5.7482198110220088E-2</v>
      </c>
      <c r="AT60" s="16">
        <f t="shared" si="5"/>
        <v>3.5519677338950152E-2</v>
      </c>
      <c r="AU60" s="16">
        <f t="shared" si="2"/>
        <v>0.3584415403033348</v>
      </c>
      <c r="AV60" s="16">
        <f t="shared" si="2"/>
        <v>4.9761796399149252E-2</v>
      </c>
      <c r="AW60" s="16" t="str">
        <f t="shared" si="2"/>
        <v>na</v>
      </c>
      <c r="AX60" s="16">
        <f t="shared" si="2"/>
        <v>4.6576538637984395E-2</v>
      </c>
      <c r="AY60" s="34"/>
      <c r="AZ60" s="35" t="s">
        <v>53</v>
      </c>
    </row>
    <row r="61" spans="1:52">
      <c r="A61" s="28" t="s">
        <v>99</v>
      </c>
      <c r="B61" s="14">
        <v>0.88739999999999997</v>
      </c>
      <c r="C61" s="14">
        <v>0.30930000000000002</v>
      </c>
      <c r="D61" s="14">
        <v>0.57809999999999995</v>
      </c>
      <c r="E61">
        <v>0.48557996407016302</v>
      </c>
      <c r="F61">
        <v>-5.4407668691052301E-3</v>
      </c>
      <c r="G61">
        <v>-1.9797171828821299E-2</v>
      </c>
      <c r="H61">
        <v>-8.0543215370337592E-3</v>
      </c>
      <c r="I61">
        <v>1.6650902990109899E-2</v>
      </c>
      <c r="J61">
        <v>1.3940659160541199E-2</v>
      </c>
      <c r="K61">
        <v>8.8520731049210096E-3</v>
      </c>
      <c r="L61">
        <v>0.11529826208930199</v>
      </c>
      <c r="M61">
        <v>6.4999530850812795E-2</v>
      </c>
      <c r="N61">
        <v>4.5331028629714498E-2</v>
      </c>
      <c r="O61">
        <v>0.11529826208930199</v>
      </c>
      <c r="P61">
        <v>0.16380644026358299</v>
      </c>
      <c r="Q61">
        <v>0.168326504606302</v>
      </c>
      <c r="R61">
        <v>1.4154316693781499E-2</v>
      </c>
      <c r="S61" t="s">
        <v>64</v>
      </c>
      <c r="T61">
        <v>1.8579099542369699E-2</v>
      </c>
      <c r="U61" t="s">
        <v>64</v>
      </c>
      <c r="V61" s="5" t="str">
        <f>A61</f>
        <v>UMI mESC Data_n</v>
      </c>
      <c r="W61" s="19">
        <f>F61/$E61</f>
        <v>-1.1204677440766638E-2</v>
      </c>
      <c r="X61" s="19">
        <f>G61/$E61</f>
        <v>-4.0770157942432612E-2</v>
      </c>
      <c r="Y61" s="19">
        <f>H61/$E61</f>
        <v>-1.6587013742333824E-2</v>
      </c>
      <c r="Z61" s="19">
        <f>I61/$E61</f>
        <v>3.4290753783457084E-2</v>
      </c>
      <c r="AA61" s="19">
        <f>J61/$E61</f>
        <v>2.8709296495040039E-2</v>
      </c>
      <c r="AB61" s="19">
        <f>M61/E61</f>
        <v>0.13385958165568135</v>
      </c>
      <c r="AC61" s="19">
        <f>N61/E61</f>
        <v>9.3354405008285041E-2</v>
      </c>
      <c r="AD61" s="19">
        <f>P61/E61</f>
        <v>0.33734184353601965</v>
      </c>
      <c r="AE61" s="19">
        <f>Q61/E61</f>
        <v>0.34665043259894462</v>
      </c>
      <c r="AF61" s="19">
        <f>R61/E61</f>
        <v>2.9149301332656089E-2</v>
      </c>
      <c r="AG61" s="19" t="s">
        <v>65</v>
      </c>
      <c r="AH61" s="19">
        <f>T61/E61</f>
        <v>3.8261668349407321E-2</v>
      </c>
      <c r="AI61" s="19"/>
      <c r="AJ61" s="41"/>
      <c r="AK61" s="42"/>
      <c r="AL61" s="23"/>
      <c r="AM61" s="23"/>
      <c r="AO61" s="9" t="str">
        <f t="shared" si="6"/>
        <v>UMI mESC Data_n</v>
      </c>
      <c r="AP61" s="16">
        <f t="shared" si="5"/>
        <v>-1.1204677440766638E-2</v>
      </c>
      <c r="AQ61" s="16">
        <f t="shared" si="5"/>
        <v>-4.0770157942432612E-2</v>
      </c>
      <c r="AR61" s="16">
        <f t="shared" si="5"/>
        <v>-1.6587013742333824E-2</v>
      </c>
      <c r="AS61" s="16">
        <f t="shared" si="5"/>
        <v>3.4290753783457084E-2</v>
      </c>
      <c r="AT61" s="16">
        <f t="shared" si="5"/>
        <v>2.8709296495040039E-2</v>
      </c>
      <c r="AU61" s="16">
        <f t="shared" si="2"/>
        <v>0.34665043259894462</v>
      </c>
      <c r="AV61" s="16">
        <f t="shared" si="2"/>
        <v>2.9149301332656089E-2</v>
      </c>
      <c r="AW61" s="16" t="str">
        <f t="shared" si="2"/>
        <v>na</v>
      </c>
      <c r="AX61" s="16">
        <f t="shared" si="2"/>
        <v>3.8261668349407321E-2</v>
      </c>
      <c r="AY61" s="34"/>
      <c r="AZ61" s="35"/>
    </row>
    <row r="62" spans="1:52">
      <c r="A62" s="28" t="s">
        <v>100</v>
      </c>
      <c r="B62" s="14">
        <v>0.8881</v>
      </c>
      <c r="C62" s="14">
        <v>0.40579999999999999</v>
      </c>
      <c r="D62" s="14">
        <v>0.48230000000000001</v>
      </c>
      <c r="E62">
        <v>0.49516291671392998</v>
      </c>
      <c r="F62">
        <v>-1.5220519490084399E-3</v>
      </c>
      <c r="G62">
        <v>2.00164555410321E-2</v>
      </c>
      <c r="H62">
        <v>7.0242965677662306E-2</v>
      </c>
      <c r="I62">
        <v>8.6710474600710297E-2</v>
      </c>
      <c r="J62">
        <v>5.2783390517586501E-2</v>
      </c>
      <c r="K62">
        <v>5.5196690111640599E-2</v>
      </c>
      <c r="L62">
        <v>9.1456476822655994E-2</v>
      </c>
      <c r="M62">
        <v>0.108059451625326</v>
      </c>
      <c r="N62">
        <v>0.109135869434821</v>
      </c>
      <c r="O62">
        <v>9.1456476822655994E-2</v>
      </c>
      <c r="P62">
        <v>0.10827175958852001</v>
      </c>
      <c r="Q62">
        <v>0.15938231584215701</v>
      </c>
      <c r="R62">
        <v>6.5935910794858194E-2</v>
      </c>
      <c r="S62" t="s">
        <v>64</v>
      </c>
      <c r="T62">
        <v>2.6488025869446999E-2</v>
      </c>
      <c r="U62" t="s">
        <v>64</v>
      </c>
      <c r="V62" s="5" t="str">
        <f>A62</f>
        <v>sgVBC_Ms mESC Data_2n</v>
      </c>
      <c r="W62" s="19">
        <f>F62/$E62</f>
        <v>-3.0738407454041507E-3</v>
      </c>
      <c r="X62" s="19">
        <f>G62/$E62</f>
        <v>4.0423979392213226E-2</v>
      </c>
      <c r="Y62" s="19">
        <f>H62/$E62</f>
        <v>0.14185829210276607</v>
      </c>
      <c r="Z62" s="19">
        <f>I62/$E62</f>
        <v>0.17511504128005098</v>
      </c>
      <c r="AA62" s="19">
        <f>J62/$E62</f>
        <v>0.10659802811542328</v>
      </c>
      <c r="AB62" s="19">
        <f>M62/E62</f>
        <v>0.21823009756555556</v>
      </c>
      <c r="AC62" s="19">
        <f>N62/E62</f>
        <v>0.22040396352595193</v>
      </c>
      <c r="AD62" s="19">
        <f>P62/E62</f>
        <v>0.21865886142493937</v>
      </c>
      <c r="AE62" s="19">
        <f>Q62/E62</f>
        <v>0.32187853827962809</v>
      </c>
      <c r="AF62" s="19">
        <f>R62/E62</f>
        <v>0.13316003393879208</v>
      </c>
      <c r="AG62" s="19" t="s">
        <v>65</v>
      </c>
      <c r="AH62" s="19">
        <f>T62/E62</f>
        <v>5.3493557322972757E-2</v>
      </c>
      <c r="AI62" s="19"/>
      <c r="AJ62" s="41"/>
      <c r="AK62" s="42"/>
      <c r="AL62" s="23"/>
      <c r="AM62" s="23"/>
      <c r="AO62" s="9" t="str">
        <f t="shared" si="6"/>
        <v>sgVBC_Ms mESC Data_2n</v>
      </c>
      <c r="AP62" s="16">
        <f t="shared" si="5"/>
        <v>-3.0738407454041507E-3</v>
      </c>
      <c r="AQ62" s="16">
        <f t="shared" si="5"/>
        <v>4.0423979392213226E-2</v>
      </c>
      <c r="AR62" s="16">
        <f t="shared" si="5"/>
        <v>0.14185829210276607</v>
      </c>
      <c r="AS62" s="16">
        <f t="shared" si="5"/>
        <v>0.17511504128005098</v>
      </c>
      <c r="AT62" s="16">
        <f t="shared" si="5"/>
        <v>0.10659802811542328</v>
      </c>
      <c r="AU62" s="16">
        <f t="shared" si="2"/>
        <v>0.32187853827962809</v>
      </c>
      <c r="AV62" s="16">
        <f t="shared" si="2"/>
        <v>0.13316003393879208</v>
      </c>
      <c r="AW62" s="16" t="str">
        <f t="shared" si="2"/>
        <v>na</v>
      </c>
      <c r="AX62" s="16">
        <f t="shared" si="2"/>
        <v>5.3493557322972757E-2</v>
      </c>
      <c r="AY62" s="34"/>
      <c r="AZ62" s="35"/>
    </row>
    <row r="63" spans="1:52">
      <c r="A63" s="28" t="s">
        <v>101</v>
      </c>
      <c r="B63" s="14">
        <v>0.90210000000000001</v>
      </c>
      <c r="C63" s="14">
        <v>0.40389999999999998</v>
      </c>
      <c r="D63" s="14">
        <v>0.49819999999999998</v>
      </c>
      <c r="E63">
        <v>0.48870466708634103</v>
      </c>
      <c r="F63">
        <v>1.7080540300864499E-3</v>
      </c>
      <c r="G63">
        <v>6.6822635765742804E-3</v>
      </c>
      <c r="H63">
        <v>5.6520032506237702E-2</v>
      </c>
      <c r="I63">
        <v>7.3339997823602399E-2</v>
      </c>
      <c r="J63">
        <v>4.0111600841512697E-2</v>
      </c>
      <c r="K63">
        <v>4.3253485846351497E-2</v>
      </c>
      <c r="L63">
        <v>9.0946870074696304E-2</v>
      </c>
      <c r="M63">
        <v>9.8711710922856494E-2</v>
      </c>
      <c r="N63">
        <v>9.7096421149527198E-2</v>
      </c>
      <c r="O63">
        <v>9.0946870074696304E-2</v>
      </c>
      <c r="P63">
        <v>0.107964661561176</v>
      </c>
      <c r="Q63">
        <v>0.14869494227175301</v>
      </c>
      <c r="R63">
        <v>5.7550518004235003E-2</v>
      </c>
      <c r="S63" t="s">
        <v>64</v>
      </c>
      <c r="T63">
        <v>2.2084460928834398E-2</v>
      </c>
      <c r="U63" t="s">
        <v>64</v>
      </c>
      <c r="V63" s="5" t="str">
        <f>A63</f>
        <v>sgVBC_Hm mESC Data_n</v>
      </c>
      <c r="W63" s="19">
        <f>F63/$E63</f>
        <v>3.495063880338762E-3</v>
      </c>
      <c r="X63" s="19">
        <f>G63/$E63</f>
        <v>1.3673418787698427E-2</v>
      </c>
      <c r="Y63" s="19">
        <f>H63/$E63</f>
        <v>0.11565273735405544</v>
      </c>
      <c r="Z63" s="19">
        <f>I63/$E63</f>
        <v>0.15007018095582292</v>
      </c>
      <c r="AA63" s="19">
        <f>J63/$E63</f>
        <v>8.2077384447048984E-2</v>
      </c>
      <c r="AB63" s="19">
        <f>M63/E63</f>
        <v>0.20198642978258438</v>
      </c>
      <c r="AC63" s="19">
        <f>N63/E63</f>
        <v>0.19868118249906719</v>
      </c>
      <c r="AD63" s="19">
        <f>P63/E63</f>
        <v>0.22092005424229258</v>
      </c>
      <c r="AE63" s="19">
        <f>Q63/E63</f>
        <v>0.3042633972748261</v>
      </c>
      <c r="AF63" s="19">
        <f>R63/E63</f>
        <v>0.11776134315915458</v>
      </c>
      <c r="AG63" s="19" t="s">
        <v>65</v>
      </c>
      <c r="AH63" s="19">
        <f>T63/E63</f>
        <v>4.5189789286241185E-2</v>
      </c>
      <c r="AI63" s="19"/>
      <c r="AJ63" s="41"/>
      <c r="AK63" s="42"/>
      <c r="AL63" s="23"/>
      <c r="AM63" s="23"/>
      <c r="AO63" s="9" t="str">
        <f t="shared" si="6"/>
        <v>sgVBC_Hm mESC Data_n</v>
      </c>
      <c r="AP63" s="16">
        <f t="shared" si="5"/>
        <v>3.495063880338762E-3</v>
      </c>
      <c r="AQ63" s="16">
        <f t="shared" si="5"/>
        <v>1.3673418787698427E-2</v>
      </c>
      <c r="AR63" s="16">
        <f t="shared" si="5"/>
        <v>0.11565273735405544</v>
      </c>
      <c r="AS63" s="16">
        <f t="shared" si="5"/>
        <v>0.15007018095582292</v>
      </c>
      <c r="AT63" s="16">
        <f t="shared" si="5"/>
        <v>8.2077384447048984E-2</v>
      </c>
      <c r="AU63" s="16">
        <f t="shared" si="2"/>
        <v>0.3042633972748261</v>
      </c>
      <c r="AV63" s="16">
        <f t="shared" si="2"/>
        <v>0.11776134315915458</v>
      </c>
      <c r="AW63" s="16" t="str">
        <f t="shared" si="2"/>
        <v>na</v>
      </c>
      <c r="AX63" s="16">
        <f t="shared" si="2"/>
        <v>4.5189789286241185E-2</v>
      </c>
      <c r="AY63" s="34"/>
      <c r="AZ63" s="35"/>
    </row>
    <row r="72" spans="39:39">
      <c r="AM72" s="30"/>
    </row>
  </sheetData>
  <mergeCells count="12">
    <mergeCell ref="AY2:AY5"/>
    <mergeCell ref="AZ2:AZ4"/>
    <mergeCell ref="AY6:AY31"/>
    <mergeCell ref="AZ6:AZ58"/>
    <mergeCell ref="AY33:AY63"/>
    <mergeCell ref="AZ60:AZ63"/>
    <mergeCell ref="AJ2:AJ5"/>
    <mergeCell ref="AK2:AK4"/>
    <mergeCell ref="AJ6:AJ31"/>
    <mergeCell ref="AK6:AK58"/>
    <mergeCell ref="AJ33:AJ63"/>
    <mergeCell ref="AK60:AK63"/>
  </mergeCells>
  <conditionalFormatting sqref="B5:B32 B59:B6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C32 C59:C6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2:AJ2 AJ6 W3:AI63 AL8:AL13">
    <cfRule type="colorScale" priority="14">
      <colorScale>
        <cfvo type="min"/>
        <cfvo type="max"/>
        <color theme="4"/>
        <color rgb="FFFF0000"/>
      </colorScale>
    </cfRule>
  </conditionalFormatting>
  <conditionalFormatting sqref="W2:AI63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8:AL1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:B42 B59:B63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C42 C59:C6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:D63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B42 B59:B6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42 C59:C6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6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2 AY6 BA8:BA13">
    <cfRule type="colorScale" priority="5">
      <colorScale>
        <cfvo type="min"/>
        <cfvo type="max"/>
        <color theme="4"/>
        <color rgb="FFFF0000"/>
      </colorScale>
    </cfRule>
  </conditionalFormatting>
  <conditionalFormatting sqref="AP2:AX6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A8:BA1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C63 C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C5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R_lin</vt:lpstr>
      <vt:lpstr>ddAUC</vt:lpstr>
      <vt:lpstr>dAUC_best_worst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 Michlits</cp:lastModifiedBy>
  <dcterms:created xsi:type="dcterms:W3CDTF">2019-07-18T10:21:36Z</dcterms:created>
  <dcterms:modified xsi:type="dcterms:W3CDTF">2019-10-29T12:56:36Z</dcterms:modified>
</cp:coreProperties>
</file>