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720" yWindow="615" windowWidth="19635" windowHeight="7425" firstSheet="3" activeTab="6"/>
  </bookViews>
  <sheets>
    <sheet name="ABOBO AKEKOI 1" sheetId="5" r:id="rId1"/>
    <sheet name="ABOBO AKEKOI 2" sheetId="7" r:id="rId2"/>
    <sheet name="ABOBO AVOCATIER" sheetId="12" r:id="rId3"/>
    <sheet name="KOUMASSI" sheetId="8" r:id="rId4"/>
    <sheet name="YOPOUGON SELMER" sheetId="15" r:id="rId5"/>
    <sheet name="YOPOUGON CHU" sheetId="16" r:id="rId6"/>
    <sheet name="YOPOUGON WASSAKARA" sheetId="17" r:id="rId7"/>
    <sheet name="COMPTE CCGIM MEITE" sheetId="3" r:id="rId8"/>
  </sheets>
  <calcPr calcId="144525"/>
</workbook>
</file>

<file path=xl/calcChain.xml><?xml version="1.0" encoding="utf-8"?>
<calcChain xmlns="http://schemas.openxmlformats.org/spreadsheetml/2006/main">
  <c r="E10" i="5" l="1"/>
  <c r="F10" i="5"/>
  <c r="F11" i="7"/>
  <c r="E11" i="7"/>
  <c r="E14" i="17"/>
  <c r="E8" i="3" l="1"/>
  <c r="H8" i="3"/>
  <c r="B11" i="3"/>
  <c r="G7" i="3"/>
  <c r="H5" i="3"/>
  <c r="H6" i="3"/>
  <c r="H7" i="3"/>
  <c r="F5" i="3"/>
  <c r="F6" i="3"/>
  <c r="F7" i="3"/>
  <c r="E7" i="3"/>
  <c r="F14" i="17"/>
  <c r="F6" i="16" l="1"/>
  <c r="E6" i="16"/>
  <c r="F6" i="15"/>
  <c r="E5" i="12"/>
  <c r="E6" i="15"/>
  <c r="H3" i="3"/>
  <c r="H4" i="3"/>
  <c r="H9" i="3"/>
  <c r="H10" i="3"/>
  <c r="H2" i="3"/>
  <c r="G10" i="3"/>
  <c r="G9" i="3"/>
  <c r="F3" i="3"/>
  <c r="F4" i="3"/>
  <c r="F9" i="3"/>
  <c r="F10" i="3"/>
  <c r="F2" i="3"/>
  <c r="E3" i="3"/>
  <c r="E4" i="3"/>
  <c r="E5" i="3"/>
  <c r="E6" i="3"/>
  <c r="E9" i="3"/>
  <c r="E10" i="3"/>
  <c r="E2" i="3"/>
  <c r="D3" i="3"/>
  <c r="D4" i="3"/>
  <c r="D5" i="3"/>
  <c r="D6" i="3"/>
  <c r="D9" i="3"/>
  <c r="D10" i="3"/>
  <c r="D2" i="3"/>
  <c r="G3" i="3"/>
  <c r="G4" i="3"/>
  <c r="G5" i="3"/>
  <c r="G6" i="3"/>
  <c r="G2" i="3"/>
  <c r="C11" i="3"/>
  <c r="F5" i="12"/>
  <c r="F7" i="8"/>
  <c r="E7" i="8"/>
  <c r="G11" i="3" l="1"/>
  <c r="F11" i="3"/>
  <c r="B15" i="3" s="1"/>
  <c r="H11" i="3"/>
  <c r="E11" i="3"/>
  <c r="D11" i="3"/>
  <c r="B14" i="3" l="1"/>
  <c r="B16" i="3" s="1"/>
  <c r="B13" i="3"/>
</calcChain>
</file>

<file path=xl/sharedStrings.xml><?xml version="1.0" encoding="utf-8"?>
<sst xmlns="http://schemas.openxmlformats.org/spreadsheetml/2006/main" count="225" uniqueCount="146">
  <si>
    <t>N°</t>
  </si>
  <si>
    <t>NOM &amp; PRENOMS</t>
  </si>
  <si>
    <t>MONTANTS PAYES</t>
  </si>
  <si>
    <t>LOYERS</t>
  </si>
  <si>
    <t>ARRIERES</t>
  </si>
  <si>
    <t>SIGNATURES</t>
  </si>
  <si>
    <t>Mme MANGLE ELYSE MARCELLE</t>
  </si>
  <si>
    <t>M. AKA ANAUD ALAIN</t>
  </si>
  <si>
    <t>N° BAIL</t>
  </si>
  <si>
    <t>0019/12</t>
  </si>
  <si>
    <t>0020/12</t>
  </si>
  <si>
    <t>0021/12</t>
  </si>
  <si>
    <t>0022/12</t>
  </si>
  <si>
    <t>M. CHINWBA EMMANUEL M</t>
  </si>
  <si>
    <t>Mme NIE ZOAN RITA RAOUL</t>
  </si>
  <si>
    <t>0023/12</t>
  </si>
  <si>
    <t>Mme KASSI KANGAH CELESTINE</t>
  </si>
  <si>
    <t>0001/12</t>
  </si>
  <si>
    <t>0002/12</t>
  </si>
  <si>
    <t>M. EL MAHFOUDH OULD BOUGREINE</t>
  </si>
  <si>
    <t>0003/12</t>
  </si>
  <si>
    <t>M. N'CHO GUY PARFAIT GHISLAIN</t>
  </si>
  <si>
    <t>0004/12</t>
  </si>
  <si>
    <t>Mme JIMOH SIMBIATU</t>
  </si>
  <si>
    <t>0005/12</t>
  </si>
  <si>
    <t>0006/12</t>
  </si>
  <si>
    <t>Mme PANGNION CECILE</t>
  </si>
  <si>
    <t>0007/12</t>
  </si>
  <si>
    <t>0008/12</t>
  </si>
  <si>
    <t>TOTAL</t>
  </si>
  <si>
    <t>M. TANOH YAO KRA</t>
  </si>
  <si>
    <t>0009/12</t>
  </si>
  <si>
    <t>M. TROUE GUEI VINCENT</t>
  </si>
  <si>
    <t>0010/12</t>
  </si>
  <si>
    <t>M. DOUCOURE CHEICKNE</t>
  </si>
  <si>
    <t>0011/12</t>
  </si>
  <si>
    <t>LOYERS NP</t>
  </si>
  <si>
    <t>0014/12</t>
  </si>
  <si>
    <t>M. YOBOUA KOTIA</t>
  </si>
  <si>
    <t>0015/12</t>
  </si>
  <si>
    <t>M. FOFANA IBRAHIMA</t>
  </si>
  <si>
    <t>M. ANGA HILAIRE F3</t>
  </si>
  <si>
    <t>0012/12</t>
  </si>
  <si>
    <t>M. ANGA HILAIRE F2</t>
  </si>
  <si>
    <t>0013/12</t>
  </si>
  <si>
    <t>M. BAKAYOKO INZA</t>
  </si>
  <si>
    <t>0016/12</t>
  </si>
  <si>
    <t>M. MEITE LACINA</t>
  </si>
  <si>
    <t>0017/12</t>
  </si>
  <si>
    <t>M. KOUAKOU GASTON (LUCIE)</t>
  </si>
  <si>
    <t>QUARTIER</t>
  </si>
  <si>
    <t>LOYERS ENCAISSES</t>
  </si>
  <si>
    <t>BAUX</t>
  </si>
  <si>
    <t>ABOBO AKEKOI 1</t>
  </si>
  <si>
    <t>ABOBO AKEKOI 2</t>
  </si>
  <si>
    <t>KOUMASSI</t>
  </si>
  <si>
    <t>TOTAUX</t>
  </si>
  <si>
    <t>IMPOT</t>
  </si>
  <si>
    <t>AVOIRS BAUX</t>
  </si>
  <si>
    <t>AVOIRS LOYERS</t>
  </si>
  <si>
    <t>BILAN MEITE</t>
  </si>
  <si>
    <t>BILAN CCGIM</t>
  </si>
  <si>
    <t>BILAN IMPOT</t>
  </si>
  <si>
    <t>DATES</t>
  </si>
  <si>
    <t>SIB</t>
  </si>
  <si>
    <t>SGBCI</t>
  </si>
  <si>
    <t>ABOBO AVOCATIER</t>
  </si>
  <si>
    <t>CONTACTS</t>
  </si>
  <si>
    <t xml:space="preserve">M. TCHIMOU                       </t>
  </si>
  <si>
    <t>44 69 07 46</t>
  </si>
  <si>
    <t xml:space="preserve"> 01 07 73 44 </t>
  </si>
  <si>
    <t>05903363-05058282</t>
  </si>
  <si>
    <t xml:space="preserve">08058534-02878919  </t>
  </si>
  <si>
    <t>05624243-08829251</t>
  </si>
  <si>
    <t>07186676-09103019</t>
  </si>
  <si>
    <t>08043126-46990775</t>
  </si>
  <si>
    <t>66312290-06042896</t>
  </si>
  <si>
    <t>46239492-47515701</t>
  </si>
  <si>
    <t>66057883-05691924</t>
  </si>
  <si>
    <t>01128811-45850005</t>
  </si>
  <si>
    <t>07193947-01046175</t>
  </si>
  <si>
    <t>09636329-06496250</t>
  </si>
  <si>
    <t>05288329-07682139</t>
  </si>
  <si>
    <t>45137895-40063919</t>
  </si>
  <si>
    <t>OULD EL HADJ AHMED ZAYED</t>
  </si>
  <si>
    <t>AFFROMOU KOUAME MARCEL</t>
  </si>
  <si>
    <t>0027/12</t>
  </si>
  <si>
    <t>06061444-66717757</t>
  </si>
  <si>
    <t>COMPLEMENT</t>
  </si>
  <si>
    <t>SGT KOUAKOU KOUADIO BARTHELEMY 05 44 10 03</t>
  </si>
  <si>
    <t>M.  KOUA N'DA FRANCIS</t>
  </si>
  <si>
    <t>05 21 36 24</t>
  </si>
  <si>
    <t>09059221-01900490</t>
  </si>
  <si>
    <t>M. MELES KIBRIME FELIX 04263037</t>
  </si>
  <si>
    <t>06293849-06892596</t>
  </si>
  <si>
    <t>06 90 32 00</t>
  </si>
  <si>
    <t>05 90 21 99</t>
  </si>
  <si>
    <t>M. DELLY JOSE KOUAKOU</t>
  </si>
  <si>
    <t>4810004-03767581</t>
  </si>
  <si>
    <t>BAIL POLICE</t>
  </si>
  <si>
    <t>LOYERS PAYERS</t>
  </si>
  <si>
    <t>M. KONDE KOUAME DANIEL</t>
  </si>
  <si>
    <t>M. KOUTOUAN ANGE HONORE A.</t>
  </si>
  <si>
    <t>TOTAL A VERSER</t>
  </si>
  <si>
    <t>YOPOUGON SELMER</t>
  </si>
  <si>
    <t>YOPOUGON WASSAKARA</t>
  </si>
  <si>
    <t>Mme AMINATA TRAORE</t>
  </si>
  <si>
    <t>55 48 54 11</t>
  </si>
  <si>
    <t>Mme EFFOUME ASSEMLA ROSE</t>
  </si>
  <si>
    <t>M. TAKI OULD INEJIH</t>
  </si>
  <si>
    <t>47 58 11 55</t>
  </si>
  <si>
    <t>M. BIRO ADINGRA GERMAIN ROUSSEAU</t>
  </si>
  <si>
    <t>08 74 24 24</t>
  </si>
  <si>
    <t>TOURE GNENINHOGNAN</t>
  </si>
  <si>
    <t>01052486-44926936</t>
  </si>
  <si>
    <t>N° APPT</t>
  </si>
  <si>
    <t>TOKPA TROH ALEXANDRE</t>
  </si>
  <si>
    <t>TOURE OUOLLI BRAHIMA</t>
  </si>
  <si>
    <t>09455640-05528830</t>
  </si>
  <si>
    <t>AHMED DOSSO</t>
  </si>
  <si>
    <t>07041954</t>
  </si>
  <si>
    <t>COULIBALY PENANFANLAN MAXIM</t>
  </si>
  <si>
    <t>05754228-40761167</t>
  </si>
  <si>
    <t>BOYA ZEHI ANDRE</t>
  </si>
  <si>
    <t>TOURE BEHANSANI</t>
  </si>
  <si>
    <t>07627932-46756036</t>
  </si>
  <si>
    <t>SANGARE SOULEYMANE</t>
  </si>
  <si>
    <t>05867623</t>
  </si>
  <si>
    <t>07021131</t>
  </si>
  <si>
    <t>07892507</t>
  </si>
  <si>
    <t>A 14</t>
  </si>
  <si>
    <t>A 13</t>
  </si>
  <si>
    <t>012334 05-07201272</t>
  </si>
  <si>
    <t>OUMANI MAHAMADOU</t>
  </si>
  <si>
    <t>09991757-55062505</t>
  </si>
  <si>
    <t>08027469</t>
  </si>
  <si>
    <t>07669395</t>
  </si>
  <si>
    <t>TOTAL= 250 000 = (500000-20000)</t>
  </si>
  <si>
    <t>SOUMAÏLA YACHE</t>
  </si>
  <si>
    <t xml:space="preserve"> OUSSEÏNI IDRISSA</t>
  </si>
  <si>
    <t>COMPLEMENT BAIL WASSAKARA</t>
  </si>
  <si>
    <t>ORANGE MONEY</t>
  </si>
  <si>
    <t>05 50 03 85</t>
  </si>
  <si>
    <t>ORANGE</t>
  </si>
  <si>
    <t>25000+15000</t>
  </si>
  <si>
    <t>25000+40000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</si>
</sst>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Fill="1" applyBorder="1"/>
    <xf numFmtId="0" fontId="5" fillId="0" borderId="1" xfId="0" applyFont="1" applyBorder="1"/>
    <xf numFmtId="0" fontId="3" fillId="0" borderId="1" xfId="0" applyFont="1" applyBorder="1" applyAlignment="1">
      <alignment horizontal="center" vertical="center"/>
    </xf>
    <xf numFmtId="9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2" fillId="2" borderId="1" xfId="0" applyFont="1" applyFill="1" applyBorder="1"/>
    <xf numFmtId="0" fontId="0" fillId="2" borderId="0" xfId="0" applyFill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vertical="center"/>
    </xf>
    <xf numFmtId="49" fontId="1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1" xfId="0" applyFont="1" applyBorder="1"/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11" fillId="0" borderId="1" xfId="0" applyNumberFormat="1" applyFont="1" applyBorder="1" applyAlignment="1">
      <alignment vertical="center"/>
    </xf>
    <xf numFmtId="14" fontId="7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8" fillId="0" borderId="1" xfId="0" applyFont="1" applyBorder="1" applyAlignment="1">
      <alignment horizontal="left" vertical="center"/>
    </xf>
    <xf numFmtId="49" fontId="1" fillId="0" borderId="3" xfId="0" applyNumberFormat="1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164" fontId="0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14" fontId="7" fillId="0" borderId="1" xfId="0" applyNumberFormat="1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9" fillId="0" borderId="0" xfId="0" applyFont="1"/>
    <xf numFmtId="0" fontId="4" fillId="0" borderId="0" xfId="0" applyFont="1"/>
    <xf numFmtId="14" fontId="12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0" xfId="0" applyFont="1" applyFill="1" applyBorder="1"/>
    <xf numFmtId="0" fontId="8" fillId="0" borderId="1" xfId="0" applyFont="1" applyBorder="1"/>
    <xf numFmtId="0" fontId="0" fillId="0" borderId="1" xfId="0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view="pageLayout" zoomScaleNormal="100" workbookViewId="0">
      <selection activeCell="I9" sqref="I9"/>
    </sheetView>
  </sheetViews>
  <sheetFormatPr baseColWidth="10" defaultRowHeight="15.75" x14ac:dyDescent="0.25"/>
  <cols>
    <col min="1" max="1" width="5" customWidth="1"/>
    <col min="2" max="2" width="33.7109375" customWidth="1"/>
    <col min="3" max="3" width="18.5703125" customWidth="1"/>
    <col min="4" max="4" width="8.5703125" customWidth="1"/>
    <col min="5" max="5" width="9.140625" customWidth="1"/>
    <col min="6" max="6" width="9.5703125" customWidth="1"/>
    <col min="7" max="7" width="12" customWidth="1"/>
    <col min="8" max="8" width="9.7109375" customWidth="1"/>
    <col min="9" max="9" width="14.5703125" style="53" customWidth="1"/>
    <col min="10" max="10" width="9.140625" customWidth="1"/>
    <col min="11" max="11" width="12.7109375" customWidth="1"/>
  </cols>
  <sheetData>
    <row r="1" spans="1:11" x14ac:dyDescent="0.25">
      <c r="A1" s="7" t="s">
        <v>0</v>
      </c>
      <c r="B1" s="8" t="s">
        <v>1</v>
      </c>
      <c r="C1" s="8" t="s">
        <v>67</v>
      </c>
      <c r="D1" s="8" t="s">
        <v>8</v>
      </c>
      <c r="E1" s="26" t="s">
        <v>3</v>
      </c>
      <c r="F1" s="26" t="s">
        <v>36</v>
      </c>
      <c r="G1" s="25" t="s">
        <v>100</v>
      </c>
      <c r="H1" s="26" t="s">
        <v>4</v>
      </c>
      <c r="I1" s="25" t="s">
        <v>2</v>
      </c>
      <c r="J1" s="8" t="s">
        <v>63</v>
      </c>
      <c r="K1" s="8" t="s">
        <v>5</v>
      </c>
    </row>
    <row r="2" spans="1:11" ht="30" customHeight="1" x14ac:dyDescent="0.25">
      <c r="A2" s="2">
        <v>1</v>
      </c>
      <c r="B2" s="3" t="s">
        <v>16</v>
      </c>
      <c r="C2" s="3" t="s">
        <v>73</v>
      </c>
      <c r="D2" s="2" t="s">
        <v>17</v>
      </c>
      <c r="E2" s="27">
        <v>10000</v>
      </c>
      <c r="F2" s="27"/>
      <c r="G2" s="27">
        <v>10000</v>
      </c>
      <c r="H2" s="27"/>
      <c r="I2" s="7">
        <v>10000</v>
      </c>
      <c r="J2" s="36"/>
      <c r="K2" s="1"/>
    </row>
    <row r="3" spans="1:11" ht="30" customHeight="1" x14ac:dyDescent="0.25">
      <c r="A3" s="2">
        <v>2</v>
      </c>
      <c r="B3" s="3" t="s">
        <v>49</v>
      </c>
      <c r="C3" s="3" t="s">
        <v>74</v>
      </c>
      <c r="D3" s="2" t="s">
        <v>18</v>
      </c>
      <c r="E3" s="27">
        <v>10000</v>
      </c>
      <c r="F3" s="27">
        <v>97000</v>
      </c>
      <c r="G3" s="27"/>
      <c r="H3" s="2"/>
      <c r="I3" s="7"/>
      <c r="J3" s="36"/>
      <c r="K3" s="2"/>
    </row>
    <row r="4" spans="1:11" ht="30" customHeight="1" x14ac:dyDescent="0.25">
      <c r="A4" s="2">
        <v>3</v>
      </c>
      <c r="B4" s="3" t="s">
        <v>19</v>
      </c>
      <c r="C4" s="3" t="s">
        <v>91</v>
      </c>
      <c r="D4" s="2" t="s">
        <v>20</v>
      </c>
      <c r="E4" s="27">
        <v>18000</v>
      </c>
      <c r="F4" s="27"/>
      <c r="G4" s="27">
        <v>18000</v>
      </c>
      <c r="H4" s="27"/>
      <c r="I4" s="7">
        <v>18000</v>
      </c>
      <c r="J4" s="36"/>
      <c r="K4" s="2"/>
    </row>
    <row r="5" spans="1:11" ht="30" customHeight="1" x14ac:dyDescent="0.25">
      <c r="A5" s="2">
        <v>4</v>
      </c>
      <c r="B5" s="3" t="s">
        <v>21</v>
      </c>
      <c r="C5" s="3" t="s">
        <v>75</v>
      </c>
      <c r="D5" s="2" t="s">
        <v>22</v>
      </c>
      <c r="E5" s="27">
        <v>30000</v>
      </c>
      <c r="F5" s="27">
        <v>68000</v>
      </c>
      <c r="G5" s="27"/>
      <c r="H5" s="2"/>
      <c r="I5" s="7"/>
      <c r="J5" s="36"/>
      <c r="K5" s="2"/>
    </row>
    <row r="6" spans="1:11" ht="30" customHeight="1" x14ac:dyDescent="0.25">
      <c r="A6" s="2">
        <v>5</v>
      </c>
      <c r="B6" s="3" t="s">
        <v>23</v>
      </c>
      <c r="C6" s="3" t="s">
        <v>76</v>
      </c>
      <c r="D6" s="2" t="s">
        <v>24</v>
      </c>
      <c r="E6" s="27">
        <v>15000</v>
      </c>
      <c r="F6" s="27"/>
      <c r="G6" s="27">
        <v>15000</v>
      </c>
      <c r="H6" s="27"/>
      <c r="I6" s="7">
        <v>15000</v>
      </c>
      <c r="J6" s="36"/>
      <c r="K6" s="2"/>
    </row>
    <row r="7" spans="1:11" ht="30" customHeight="1" x14ac:dyDescent="0.25">
      <c r="A7" s="4">
        <v>6</v>
      </c>
      <c r="B7" s="5" t="s">
        <v>93</v>
      </c>
      <c r="C7" s="5" t="s">
        <v>92</v>
      </c>
      <c r="D7" s="4" t="s">
        <v>25</v>
      </c>
      <c r="E7" s="28">
        <v>15000</v>
      </c>
      <c r="F7" s="28">
        <v>110000</v>
      </c>
      <c r="G7" s="4"/>
      <c r="H7" s="28"/>
      <c r="I7" s="7"/>
      <c r="J7" s="36"/>
      <c r="K7" s="46"/>
    </row>
    <row r="8" spans="1:11" ht="30" customHeight="1" x14ac:dyDescent="0.25">
      <c r="A8" s="4">
        <v>7</v>
      </c>
      <c r="B8" s="5" t="s">
        <v>26</v>
      </c>
      <c r="C8" s="5" t="s">
        <v>71</v>
      </c>
      <c r="D8" s="4" t="s">
        <v>27</v>
      </c>
      <c r="E8" s="28">
        <v>30000</v>
      </c>
      <c r="F8" s="28"/>
      <c r="G8" s="28">
        <v>30000</v>
      </c>
      <c r="H8" s="1"/>
      <c r="I8" s="7">
        <v>30000</v>
      </c>
      <c r="J8" s="36"/>
      <c r="K8" s="1"/>
    </row>
    <row r="9" spans="1:11" ht="30" customHeight="1" x14ac:dyDescent="0.25">
      <c r="A9" s="4">
        <v>8</v>
      </c>
      <c r="B9" s="5" t="s">
        <v>101</v>
      </c>
      <c r="C9" s="21" t="s">
        <v>72</v>
      </c>
      <c r="D9" s="4" t="s">
        <v>28</v>
      </c>
      <c r="E9" s="28">
        <v>10000</v>
      </c>
      <c r="F9" s="28">
        <v>180000</v>
      </c>
      <c r="G9" s="4"/>
      <c r="H9" s="2"/>
      <c r="I9" s="7"/>
      <c r="J9" s="35"/>
      <c r="K9" s="46"/>
    </row>
    <row r="10" spans="1:11" ht="30" customHeight="1" x14ac:dyDescent="0.3">
      <c r="A10" s="66" t="s">
        <v>29</v>
      </c>
      <c r="B10" s="66"/>
      <c r="C10" s="66"/>
      <c r="D10" s="66"/>
      <c r="E10" s="29">
        <f>SUM(E2:E9)</f>
        <v>138000</v>
      </c>
      <c r="F10" s="29">
        <f>SUM(F2:F9)</f>
        <v>455000</v>
      </c>
      <c r="G10" s="7">
        <v>73000</v>
      </c>
      <c r="H10" s="7"/>
      <c r="I10" s="7">
        <v>73000</v>
      </c>
      <c r="J10" s="54"/>
      <c r="K10" s="6"/>
    </row>
  </sheetData>
  <mergeCells count="1">
    <mergeCell ref="A10:D10"/>
  </mergeCells>
  <printOptions horizontalCentered="1"/>
  <pageMargins left="0.23622047244094491" right="0.19685039370078741" top="1.0236220472440944" bottom="0.74803149606299213" header="0.31496062992125984" footer="0.31496062992125984"/>
  <pageSetup paperSize="9" orientation="landscape" verticalDpi="300" r:id="rId1"/>
  <headerFooter>
    <oddHeader>&amp;L&amp;"-,Gras"&amp;12CCGIM
M. MEITE DIAKARIDJA
01 72 43 24 - 55 10 14 81&amp;C&amp;"-,Gras"&amp;16FICHE D'ENCAISSEMENT 
ABOBO AKEKOI -1-&amp;R&amp;"-,Gras"&amp;14MOIS DE : AOUT 2013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view="pageLayout" topLeftCell="A2" zoomScaleNormal="100" workbookViewId="0">
      <selection activeCell="I11" sqref="I11"/>
    </sheetView>
  </sheetViews>
  <sheetFormatPr baseColWidth="10" defaultRowHeight="15" x14ac:dyDescent="0.25"/>
  <cols>
    <col min="1" max="1" width="4.42578125" customWidth="1"/>
    <col min="2" max="2" width="25" customWidth="1"/>
    <col min="3" max="3" width="18.7109375" customWidth="1"/>
    <col min="4" max="4" width="8.85546875" customWidth="1"/>
    <col min="5" max="5" width="8.28515625" customWidth="1"/>
    <col min="6" max="6" width="11" customWidth="1"/>
    <col min="7" max="7" width="14.28515625" customWidth="1"/>
    <col min="8" max="8" width="12.5703125" style="20" customWidth="1"/>
    <col min="9" max="9" width="17.42578125" style="52" customWidth="1"/>
    <col min="10" max="10" width="9.42578125" customWidth="1"/>
    <col min="11" max="11" width="12.5703125" customWidth="1"/>
  </cols>
  <sheetData>
    <row r="1" spans="1:11" x14ac:dyDescent="0.25">
      <c r="A1" s="29" t="s">
        <v>0</v>
      </c>
      <c r="B1" s="26" t="s">
        <v>1</v>
      </c>
      <c r="C1" s="26" t="s">
        <v>67</v>
      </c>
      <c r="D1" s="26" t="s">
        <v>8</v>
      </c>
      <c r="E1" s="26" t="s">
        <v>3</v>
      </c>
      <c r="F1" s="26" t="s">
        <v>36</v>
      </c>
      <c r="G1" s="26" t="s">
        <v>100</v>
      </c>
      <c r="H1" s="26" t="s">
        <v>4</v>
      </c>
      <c r="I1" s="26" t="s">
        <v>2</v>
      </c>
      <c r="J1" s="26" t="s">
        <v>63</v>
      </c>
      <c r="K1" s="26" t="s">
        <v>5</v>
      </c>
    </row>
    <row r="2" spans="1:11" ht="30" customHeight="1" x14ac:dyDescent="0.25">
      <c r="A2" s="2">
        <v>1</v>
      </c>
      <c r="B2" s="3" t="s">
        <v>30</v>
      </c>
      <c r="C2" s="3" t="s">
        <v>94</v>
      </c>
      <c r="D2" s="2" t="s">
        <v>31</v>
      </c>
      <c r="E2" s="2">
        <v>10000</v>
      </c>
      <c r="F2" s="2">
        <v>20000</v>
      </c>
      <c r="G2" s="2">
        <v>10000</v>
      </c>
      <c r="H2" s="2"/>
      <c r="I2" s="7">
        <v>10000</v>
      </c>
      <c r="J2" s="47"/>
      <c r="K2" s="2"/>
    </row>
    <row r="3" spans="1:11" ht="30" customHeight="1" x14ac:dyDescent="0.25">
      <c r="A3" s="2">
        <v>2</v>
      </c>
      <c r="B3" s="3" t="s">
        <v>32</v>
      </c>
      <c r="C3" s="3" t="s">
        <v>77</v>
      </c>
      <c r="D3" s="2" t="s">
        <v>33</v>
      </c>
      <c r="E3" s="2">
        <v>20000</v>
      </c>
      <c r="F3" s="2">
        <v>400000</v>
      </c>
      <c r="G3" s="2"/>
      <c r="H3" s="2"/>
      <c r="I3" s="7"/>
      <c r="J3" s="2"/>
      <c r="K3" s="2"/>
    </row>
    <row r="4" spans="1:11" ht="30" customHeight="1" x14ac:dyDescent="0.25">
      <c r="A4" s="2">
        <v>3</v>
      </c>
      <c r="B4" s="3" t="s">
        <v>34</v>
      </c>
      <c r="C4" s="3" t="s">
        <v>78</v>
      </c>
      <c r="D4" s="2" t="s">
        <v>35</v>
      </c>
      <c r="E4" s="2">
        <v>10000</v>
      </c>
      <c r="F4" s="2">
        <v>35000</v>
      </c>
      <c r="G4" s="2">
        <v>10000</v>
      </c>
      <c r="H4" s="2">
        <v>10000</v>
      </c>
      <c r="I4" s="7">
        <v>20000</v>
      </c>
      <c r="J4" s="47"/>
      <c r="K4" s="2"/>
    </row>
    <row r="5" spans="1:11" ht="30" customHeight="1" x14ac:dyDescent="0.25">
      <c r="A5" s="2">
        <v>4</v>
      </c>
      <c r="B5" s="3" t="s">
        <v>38</v>
      </c>
      <c r="C5" s="3" t="s">
        <v>79</v>
      </c>
      <c r="D5" s="2" t="s">
        <v>37</v>
      </c>
      <c r="E5" s="2">
        <v>25000</v>
      </c>
      <c r="F5" s="2">
        <v>275000</v>
      </c>
      <c r="G5" s="2"/>
      <c r="H5" s="2"/>
      <c r="I5" s="7"/>
      <c r="J5" s="47"/>
      <c r="K5" s="24"/>
    </row>
    <row r="6" spans="1:11" ht="30" customHeight="1" x14ac:dyDescent="0.25">
      <c r="A6" s="2">
        <v>5</v>
      </c>
      <c r="B6" s="3" t="s">
        <v>40</v>
      </c>
      <c r="C6" s="22" t="s">
        <v>142</v>
      </c>
      <c r="D6" s="2" t="s">
        <v>39</v>
      </c>
      <c r="E6" s="2">
        <v>25000</v>
      </c>
      <c r="F6" s="2">
        <v>255000</v>
      </c>
      <c r="G6" s="49">
        <v>25000</v>
      </c>
      <c r="H6" s="2" t="s">
        <v>144</v>
      </c>
      <c r="I6" s="7" t="s">
        <v>145</v>
      </c>
      <c r="J6" s="47">
        <v>41501</v>
      </c>
      <c r="K6" s="24" t="s">
        <v>141</v>
      </c>
    </row>
    <row r="7" spans="1:11" ht="30" customHeight="1" x14ac:dyDescent="0.25">
      <c r="A7" s="4">
        <v>6</v>
      </c>
      <c r="B7" s="5" t="s">
        <v>41</v>
      </c>
      <c r="C7" s="22" t="s">
        <v>96</v>
      </c>
      <c r="D7" s="4" t="s">
        <v>42</v>
      </c>
      <c r="E7" s="4">
        <v>25000</v>
      </c>
      <c r="F7" s="4">
        <v>50000</v>
      </c>
      <c r="G7" s="4">
        <v>25000</v>
      </c>
      <c r="H7" s="4">
        <v>5000</v>
      </c>
      <c r="I7" s="7">
        <v>30000</v>
      </c>
      <c r="J7" s="47"/>
      <c r="K7" s="46"/>
    </row>
    <row r="8" spans="1:11" ht="30" customHeight="1" x14ac:dyDescent="0.25">
      <c r="A8" s="4">
        <v>7</v>
      </c>
      <c r="B8" s="5" t="s">
        <v>43</v>
      </c>
      <c r="C8" s="22" t="s">
        <v>96</v>
      </c>
      <c r="D8" s="4" t="s">
        <v>44</v>
      </c>
      <c r="E8" s="4">
        <v>10000</v>
      </c>
      <c r="F8" s="4">
        <v>10000</v>
      </c>
      <c r="G8" s="4">
        <v>10000</v>
      </c>
      <c r="H8" s="4"/>
      <c r="I8" s="7">
        <v>10000</v>
      </c>
      <c r="J8" s="47"/>
      <c r="K8" s="46"/>
    </row>
    <row r="9" spans="1:11" ht="30" customHeight="1" x14ac:dyDescent="0.25">
      <c r="A9" s="4">
        <v>8</v>
      </c>
      <c r="B9" s="5" t="s">
        <v>45</v>
      </c>
      <c r="C9" s="5" t="s">
        <v>134</v>
      </c>
      <c r="D9" s="4" t="s">
        <v>46</v>
      </c>
      <c r="E9" s="4">
        <v>20000</v>
      </c>
      <c r="F9" s="4">
        <v>155000</v>
      </c>
      <c r="G9" s="4">
        <v>20000</v>
      </c>
      <c r="H9" s="34">
        <v>45000</v>
      </c>
      <c r="I9" s="7">
        <v>65000</v>
      </c>
      <c r="J9" s="47"/>
      <c r="K9" s="42"/>
    </row>
    <row r="10" spans="1:11" ht="30" customHeight="1" x14ac:dyDescent="0.25">
      <c r="A10" s="4">
        <v>9</v>
      </c>
      <c r="B10" s="5" t="s">
        <v>47</v>
      </c>
      <c r="C10" s="22" t="s">
        <v>95</v>
      </c>
      <c r="D10" s="4" t="s">
        <v>48</v>
      </c>
      <c r="E10" s="4">
        <v>15000</v>
      </c>
      <c r="F10" s="4">
        <v>195000</v>
      </c>
      <c r="G10" s="4">
        <v>15000</v>
      </c>
      <c r="H10" s="34"/>
      <c r="I10" s="7">
        <v>15000</v>
      </c>
      <c r="J10" s="47"/>
      <c r="K10" s="51"/>
    </row>
    <row r="11" spans="1:11" ht="30" customHeight="1" x14ac:dyDescent="0.3">
      <c r="A11" s="66" t="s">
        <v>29</v>
      </c>
      <c r="B11" s="66"/>
      <c r="C11" s="66"/>
      <c r="D11" s="66"/>
      <c r="E11" s="7">
        <f>SUM(E2:E10)</f>
        <v>160000</v>
      </c>
      <c r="F11" s="7">
        <f>SUM(F2:F10)</f>
        <v>1395000</v>
      </c>
      <c r="G11" s="7">
        <v>115000</v>
      </c>
      <c r="H11" s="7">
        <v>100000</v>
      </c>
      <c r="I11" s="7">
        <v>215000</v>
      </c>
      <c r="J11" s="47"/>
      <c r="K11" s="6"/>
    </row>
  </sheetData>
  <mergeCells count="1">
    <mergeCell ref="A11:D11"/>
  </mergeCells>
  <printOptions horizontalCentered="1"/>
  <pageMargins left="0.11811023622047245" right="0.11811023622047245" top="1.0625" bottom="0.35433070866141736" header="0.31496062992125984" footer="0.31496062992125984"/>
  <pageSetup paperSize="9" orientation="landscape" verticalDpi="300" r:id="rId1"/>
  <headerFooter>
    <oddHeader>&amp;L&amp;"-,Gras"&amp;12CCGIM
M. MEITE DIAKARIDJA
01 72 43 24 - 55 10 14 81&amp;C&amp;"-,Gras"&amp;16FICHE D'ENCAISSEMENT 
ABOBO AKEKOI -2-&amp;R&amp;"-,Gras"&amp;14MOIS DE : AOUT 2013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view="pageLayout" zoomScaleNormal="100" workbookViewId="0">
      <selection activeCell="J5" sqref="J5"/>
    </sheetView>
  </sheetViews>
  <sheetFormatPr baseColWidth="10" defaultRowHeight="15" x14ac:dyDescent="0.25"/>
  <cols>
    <col min="1" max="1" width="4.7109375" customWidth="1"/>
    <col min="2" max="2" width="23.85546875" customWidth="1"/>
    <col min="3" max="3" width="17.85546875" style="20" customWidth="1"/>
    <col min="4" max="4" width="9.42578125" customWidth="1"/>
    <col min="5" max="5" width="9.5703125" customWidth="1"/>
    <col min="6" max="6" width="11.5703125" customWidth="1"/>
    <col min="7" max="7" width="13.28515625" customWidth="1"/>
    <col min="8" max="8" width="9.5703125" customWidth="1"/>
    <col min="9" max="9" width="16.28515625" style="52" customWidth="1"/>
    <col min="10" max="10" width="9.85546875" customWidth="1"/>
    <col min="11" max="11" width="14.5703125" customWidth="1"/>
  </cols>
  <sheetData>
    <row r="1" spans="1:11" x14ac:dyDescent="0.25">
      <c r="A1" s="29" t="s">
        <v>0</v>
      </c>
      <c r="B1" s="26" t="s">
        <v>1</v>
      </c>
      <c r="C1" s="26" t="s">
        <v>67</v>
      </c>
      <c r="D1" s="26" t="s">
        <v>8</v>
      </c>
      <c r="E1" s="26" t="s">
        <v>3</v>
      </c>
      <c r="F1" s="26" t="s">
        <v>36</v>
      </c>
      <c r="G1" s="26" t="s">
        <v>100</v>
      </c>
      <c r="H1" s="26" t="s">
        <v>4</v>
      </c>
      <c r="I1" s="26" t="s">
        <v>2</v>
      </c>
      <c r="J1" s="30" t="s">
        <v>63</v>
      </c>
      <c r="K1" s="26" t="s">
        <v>5</v>
      </c>
    </row>
    <row r="2" spans="1:11" ht="30" customHeight="1" x14ac:dyDescent="0.25">
      <c r="A2" s="2">
        <v>1</v>
      </c>
      <c r="B2" s="3" t="s">
        <v>68</v>
      </c>
      <c r="C2" s="2" t="s">
        <v>69</v>
      </c>
      <c r="D2" s="2" t="s">
        <v>17</v>
      </c>
      <c r="E2" s="2">
        <v>40000</v>
      </c>
      <c r="F2" s="45">
        <v>180000</v>
      </c>
      <c r="G2" s="2"/>
      <c r="H2" s="45"/>
      <c r="I2" s="61"/>
      <c r="J2" s="36"/>
      <c r="K2" s="42"/>
    </row>
    <row r="3" spans="1:11" ht="30" customHeight="1" x14ac:dyDescent="0.25">
      <c r="A3" s="2">
        <v>2</v>
      </c>
      <c r="B3" s="3" t="s">
        <v>90</v>
      </c>
      <c r="C3" s="2" t="s">
        <v>70</v>
      </c>
      <c r="D3" s="2" t="s">
        <v>18</v>
      </c>
      <c r="E3" s="2">
        <v>40000</v>
      </c>
      <c r="F3" s="2">
        <v>260000</v>
      </c>
      <c r="G3" s="2"/>
      <c r="H3" s="2"/>
      <c r="I3" s="61"/>
      <c r="J3" s="36"/>
      <c r="K3" s="42"/>
    </row>
    <row r="4" spans="1:11" ht="30" customHeight="1" x14ac:dyDescent="0.25">
      <c r="A4" s="2">
        <v>3</v>
      </c>
      <c r="B4" s="3" t="s">
        <v>97</v>
      </c>
      <c r="C4" s="2" t="s">
        <v>98</v>
      </c>
      <c r="D4" s="24" t="s">
        <v>99</v>
      </c>
      <c r="E4" s="2">
        <v>50000</v>
      </c>
      <c r="F4" s="2"/>
      <c r="G4" s="2">
        <v>50000</v>
      </c>
      <c r="H4" s="2"/>
      <c r="I4" s="61">
        <v>50000</v>
      </c>
      <c r="J4" s="36"/>
      <c r="K4" s="42" t="s">
        <v>141</v>
      </c>
    </row>
    <row r="5" spans="1:11" ht="30" customHeight="1" x14ac:dyDescent="0.25">
      <c r="A5" s="66" t="s">
        <v>29</v>
      </c>
      <c r="B5" s="66"/>
      <c r="C5" s="66"/>
      <c r="D5" s="66"/>
      <c r="E5" s="12">
        <f>SUM(E2:E4)</f>
        <v>130000</v>
      </c>
      <c r="F5" s="12">
        <f>SUM(F2:F3)</f>
        <v>440000</v>
      </c>
      <c r="G5" s="61">
        <v>50000</v>
      </c>
      <c r="H5" s="61"/>
      <c r="I5" s="61">
        <v>50000</v>
      </c>
      <c r="J5" s="54"/>
      <c r="K5" s="1"/>
    </row>
  </sheetData>
  <mergeCells count="1">
    <mergeCell ref="A5:D5"/>
  </mergeCells>
  <printOptions horizontalCentered="1"/>
  <pageMargins left="0.11811023622047245" right="0.11811023622047245" top="1.0236220472440944" bottom="0.74803149606299213" header="0.31496062992125984" footer="0.31496062992125984"/>
  <pageSetup paperSize="9" orientation="landscape" verticalDpi="300" r:id="rId1"/>
  <headerFooter>
    <oddHeader>&amp;L&amp;"-,Gras"&amp;12CCGIM
M. MEITE DIAKARIDJA
01 72 43 24 - 55 10 14 81&amp;C&amp;"-,Gras"&amp;16FICHE D'ENCAISSEMENT 
ABOBO AVOCATIER&amp;R&amp;"-,Gras"&amp;14MOIS DE : AOUT 2013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view="pageLayout" zoomScaleNormal="100" workbookViewId="0">
      <selection activeCell="H7" sqref="H7"/>
    </sheetView>
  </sheetViews>
  <sheetFormatPr baseColWidth="10" defaultRowHeight="15" x14ac:dyDescent="0.25"/>
  <cols>
    <col min="1" max="1" width="4.140625" customWidth="1"/>
    <col min="2" max="2" width="30.7109375" customWidth="1"/>
    <col min="3" max="3" width="18.5703125" customWidth="1"/>
    <col min="4" max="4" width="8.5703125" customWidth="1"/>
    <col min="5" max="5" width="7.7109375" customWidth="1"/>
    <col min="6" max="6" width="10.28515625" customWidth="1"/>
    <col min="7" max="7" width="13.7109375" customWidth="1"/>
    <col min="8" max="8" width="9.28515625" customWidth="1"/>
    <col min="9" max="9" width="15.85546875" customWidth="1"/>
    <col min="10" max="10" width="9.28515625" customWidth="1"/>
    <col min="11" max="11" width="11.5703125" customWidth="1"/>
  </cols>
  <sheetData>
    <row r="1" spans="1:11" s="31" customFormat="1" x14ac:dyDescent="0.25">
      <c r="A1" s="29" t="s">
        <v>0</v>
      </c>
      <c r="B1" s="26" t="s">
        <v>1</v>
      </c>
      <c r="C1" s="26" t="s">
        <v>67</v>
      </c>
      <c r="D1" s="26" t="s">
        <v>8</v>
      </c>
      <c r="E1" s="26" t="s">
        <v>3</v>
      </c>
      <c r="F1" s="26" t="s">
        <v>36</v>
      </c>
      <c r="G1" s="26" t="s">
        <v>100</v>
      </c>
      <c r="H1" s="26" t="s">
        <v>4</v>
      </c>
      <c r="I1" s="26" t="s">
        <v>2</v>
      </c>
      <c r="J1" s="26" t="s">
        <v>63</v>
      </c>
      <c r="K1" s="26" t="s">
        <v>5</v>
      </c>
    </row>
    <row r="2" spans="1:11" ht="30" customHeight="1" x14ac:dyDescent="0.25">
      <c r="A2" s="2">
        <v>1</v>
      </c>
      <c r="B2" s="3" t="s">
        <v>6</v>
      </c>
      <c r="C2" s="3" t="s">
        <v>80</v>
      </c>
      <c r="D2" s="2" t="s">
        <v>9</v>
      </c>
      <c r="E2" s="2">
        <v>50000</v>
      </c>
      <c r="F2" s="2"/>
      <c r="G2" s="2"/>
      <c r="H2" s="2"/>
      <c r="I2" s="2"/>
      <c r="J2" s="36"/>
      <c r="K2" s="23"/>
    </row>
    <row r="3" spans="1:11" ht="30" customHeight="1" x14ac:dyDescent="0.25">
      <c r="A3" s="2">
        <v>2</v>
      </c>
      <c r="B3" s="3" t="s">
        <v>102</v>
      </c>
      <c r="C3" s="3" t="s">
        <v>83</v>
      </c>
      <c r="D3" s="2" t="s">
        <v>10</v>
      </c>
      <c r="E3" s="2">
        <v>70000</v>
      </c>
      <c r="F3" s="2">
        <v>366000</v>
      </c>
      <c r="G3" s="2"/>
      <c r="H3" s="2">
        <v>140000</v>
      </c>
      <c r="I3" s="2">
        <v>140000</v>
      </c>
      <c r="J3" s="36">
        <v>41515</v>
      </c>
      <c r="K3" s="2" t="s">
        <v>143</v>
      </c>
    </row>
    <row r="4" spans="1:11" ht="30" customHeight="1" x14ac:dyDescent="0.25">
      <c r="A4" s="2">
        <v>3</v>
      </c>
      <c r="B4" s="3" t="s">
        <v>7</v>
      </c>
      <c r="C4" s="3" t="s">
        <v>82</v>
      </c>
      <c r="D4" s="2" t="s">
        <v>11</v>
      </c>
      <c r="E4" s="2">
        <v>70000</v>
      </c>
      <c r="F4" s="2">
        <v>70000</v>
      </c>
      <c r="G4" s="2">
        <v>70000</v>
      </c>
      <c r="H4" s="2"/>
      <c r="I4" s="2">
        <v>70000</v>
      </c>
      <c r="J4" s="36"/>
      <c r="K4" s="2"/>
    </row>
    <row r="5" spans="1:11" ht="30" customHeight="1" x14ac:dyDescent="0.25">
      <c r="A5" s="2">
        <v>4</v>
      </c>
      <c r="B5" s="3" t="s">
        <v>13</v>
      </c>
      <c r="C5" s="3">
        <v>5900285</v>
      </c>
      <c r="D5" s="2" t="s">
        <v>12</v>
      </c>
      <c r="E5" s="2">
        <v>70000</v>
      </c>
      <c r="F5" s="2">
        <v>210000</v>
      </c>
      <c r="G5" s="2"/>
      <c r="H5" s="2"/>
      <c r="I5" s="2"/>
      <c r="J5" s="36"/>
      <c r="K5" s="23"/>
    </row>
    <row r="6" spans="1:11" ht="30" customHeight="1" x14ac:dyDescent="0.25">
      <c r="A6" s="2">
        <v>5</v>
      </c>
      <c r="B6" s="3" t="s">
        <v>14</v>
      </c>
      <c r="C6" s="3" t="s">
        <v>81</v>
      </c>
      <c r="D6" s="2" t="s">
        <v>15</v>
      </c>
      <c r="E6" s="2">
        <v>60000</v>
      </c>
      <c r="F6" s="2">
        <v>120000</v>
      </c>
      <c r="G6" s="2"/>
      <c r="H6" s="2">
        <v>60000</v>
      </c>
      <c r="I6" s="2">
        <v>60000</v>
      </c>
      <c r="J6" s="36">
        <v>41500</v>
      </c>
      <c r="K6" s="2" t="s">
        <v>143</v>
      </c>
    </row>
    <row r="7" spans="1:11" ht="30" customHeight="1" x14ac:dyDescent="0.25">
      <c r="A7" s="67" t="s">
        <v>29</v>
      </c>
      <c r="B7" s="67"/>
      <c r="C7" s="67"/>
      <c r="D7" s="67"/>
      <c r="E7" s="7">
        <f>SUM(E2:E6)</f>
        <v>320000</v>
      </c>
      <c r="F7" s="7">
        <f>SUM(F2:F6)</f>
        <v>766000</v>
      </c>
      <c r="G7" s="7">
        <v>70000</v>
      </c>
      <c r="H7" s="7">
        <v>200000</v>
      </c>
      <c r="I7" s="7">
        <v>270000</v>
      </c>
      <c r="J7" s="36"/>
      <c r="K7" s="32"/>
    </row>
  </sheetData>
  <mergeCells count="1">
    <mergeCell ref="A7:D7"/>
  </mergeCells>
  <printOptions horizontalCentered="1"/>
  <pageMargins left="0.11811023622047245" right="0.11811023622047245" top="1.0236220472440944" bottom="0.74803149606299213" header="0.31496062992125984" footer="0.31496062992125984"/>
  <pageSetup paperSize="9" orientation="landscape" verticalDpi="300" r:id="rId1"/>
  <headerFooter>
    <oddHeader>&amp;L&amp;"-,Gras"&amp;12CCGIM
M. MEITE DIAKARIDJA
01 72 43 24 - 55 10 14 81&amp;C&amp;"-,Gras"&amp;16FICHE D'ENCAISSEMENT 
KOUMASSI&amp;R&amp;"-,Gras"&amp;14MOIS DE : AOUT 2013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view="pageLayout" zoomScaleNormal="100" workbookViewId="0">
      <selection activeCell="H6" sqref="H6"/>
    </sheetView>
  </sheetViews>
  <sheetFormatPr baseColWidth="10" defaultRowHeight="15" x14ac:dyDescent="0.25"/>
  <cols>
    <col min="1" max="1" width="4.7109375" customWidth="1"/>
    <col min="2" max="2" width="27.85546875" customWidth="1"/>
    <col min="3" max="3" width="18.140625" customWidth="1"/>
    <col min="4" max="5" width="9.7109375" customWidth="1"/>
    <col min="6" max="6" width="9.5703125" customWidth="1"/>
    <col min="7" max="7" width="13.5703125" customWidth="1"/>
    <col min="8" max="8" width="8.5703125" customWidth="1"/>
    <col min="9" max="9" width="17" style="49" customWidth="1"/>
    <col min="10" max="10" width="9.140625" customWidth="1"/>
    <col min="11" max="11" width="14.28515625" customWidth="1"/>
  </cols>
  <sheetData>
    <row r="1" spans="1:11" x14ac:dyDescent="0.25">
      <c r="A1" s="29" t="s">
        <v>0</v>
      </c>
      <c r="B1" s="26" t="s">
        <v>1</v>
      </c>
      <c r="C1" s="26" t="s">
        <v>67</v>
      </c>
      <c r="D1" s="26" t="s">
        <v>8</v>
      </c>
      <c r="E1" s="26" t="s">
        <v>3</v>
      </c>
      <c r="F1" s="26" t="s">
        <v>36</v>
      </c>
      <c r="G1" s="26" t="s">
        <v>100</v>
      </c>
      <c r="H1" s="26" t="s">
        <v>4</v>
      </c>
      <c r="I1" s="48" t="s">
        <v>2</v>
      </c>
      <c r="J1" s="30" t="s">
        <v>63</v>
      </c>
      <c r="K1" s="26" t="s">
        <v>5</v>
      </c>
    </row>
    <row r="2" spans="1:11" ht="30" customHeight="1" x14ac:dyDescent="0.25">
      <c r="A2" s="2">
        <v>1</v>
      </c>
      <c r="B2" s="3" t="s">
        <v>84</v>
      </c>
      <c r="C2" s="22" t="s">
        <v>135</v>
      </c>
      <c r="D2" s="2" t="s">
        <v>17</v>
      </c>
      <c r="E2" s="2">
        <v>60000</v>
      </c>
      <c r="F2" s="2"/>
      <c r="G2" s="2">
        <v>60000</v>
      </c>
      <c r="H2" s="2"/>
      <c r="I2" s="59">
        <v>60000</v>
      </c>
      <c r="J2" s="47"/>
      <c r="K2" s="1"/>
    </row>
    <row r="3" spans="1:11" ht="30" customHeight="1" x14ac:dyDescent="0.25">
      <c r="A3" s="2">
        <v>2</v>
      </c>
      <c r="B3" s="3" t="s">
        <v>84</v>
      </c>
      <c r="C3" s="22" t="s">
        <v>135</v>
      </c>
      <c r="D3" s="2" t="s">
        <v>18</v>
      </c>
      <c r="E3" s="2">
        <v>70000</v>
      </c>
      <c r="F3" s="2"/>
      <c r="G3" s="2">
        <v>70000</v>
      </c>
      <c r="H3" s="2"/>
      <c r="I3" s="65">
        <v>70000</v>
      </c>
      <c r="J3" s="47"/>
      <c r="K3" s="1"/>
    </row>
    <row r="4" spans="1:11" ht="30" customHeight="1" x14ac:dyDescent="0.25">
      <c r="A4" s="2">
        <v>3</v>
      </c>
      <c r="B4" s="3" t="s">
        <v>85</v>
      </c>
      <c r="C4" s="3" t="s">
        <v>87</v>
      </c>
      <c r="D4" s="2" t="s">
        <v>86</v>
      </c>
      <c r="E4" s="2">
        <v>40000</v>
      </c>
      <c r="F4" s="2"/>
      <c r="G4" s="2">
        <v>40000</v>
      </c>
      <c r="H4" s="2"/>
      <c r="I4" s="65">
        <v>40000</v>
      </c>
      <c r="J4" s="36"/>
      <c r="K4" s="46"/>
    </row>
    <row r="5" spans="1:11" ht="30" customHeight="1" x14ac:dyDescent="0.25">
      <c r="A5" s="2">
        <v>4</v>
      </c>
      <c r="B5" s="68" t="s">
        <v>89</v>
      </c>
      <c r="C5" s="69"/>
      <c r="D5" s="23" t="s">
        <v>88</v>
      </c>
      <c r="E5" s="2">
        <v>20000</v>
      </c>
      <c r="F5" s="2">
        <v>80000</v>
      </c>
      <c r="G5" s="2"/>
      <c r="H5" s="2"/>
      <c r="I5" s="65"/>
      <c r="J5" s="36"/>
      <c r="K5" s="1"/>
    </row>
    <row r="6" spans="1:11" ht="30" customHeight="1" x14ac:dyDescent="0.25">
      <c r="A6" s="67" t="s">
        <v>29</v>
      </c>
      <c r="B6" s="67"/>
      <c r="C6" s="67"/>
      <c r="D6" s="67"/>
      <c r="E6" s="7">
        <f>SUM(E2:E5)</f>
        <v>190000</v>
      </c>
      <c r="F6" s="7">
        <f>SUM(F2:F5)</f>
        <v>80000</v>
      </c>
      <c r="G6" s="7">
        <v>170000</v>
      </c>
      <c r="H6" s="7"/>
      <c r="I6" s="65">
        <v>170000</v>
      </c>
      <c r="J6" s="47"/>
      <c r="K6" s="32"/>
    </row>
  </sheetData>
  <mergeCells count="2">
    <mergeCell ref="A6:D6"/>
    <mergeCell ref="B5:C5"/>
  </mergeCells>
  <printOptions horizontalCentered="1"/>
  <pageMargins left="0.11811023622047245" right="0.11811023622047245" top="1.0236220472440944" bottom="0.74803149606299213" header="0.31496062992125984" footer="0.31496062992125984"/>
  <pageSetup paperSize="9" orientation="landscape" verticalDpi="300" r:id="rId1"/>
  <headerFooter>
    <oddHeader>&amp;L&amp;"-,Gras"&amp;12CCGIM
M. MEITE DIAKARIDJA
01 72 43 24 - 55 10 14 81&amp;C&amp;"-,Gras"&amp;16FICHE D'ENCAISSEMENT 
YOPOUGON SELMER&amp;R&amp;"-,Gras"&amp;14MOIS DE : AOUT 2013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view="pageLayout" zoomScaleNormal="100" workbookViewId="0">
      <selection activeCell="F5" sqref="F5"/>
    </sheetView>
  </sheetViews>
  <sheetFormatPr baseColWidth="10" defaultRowHeight="15" x14ac:dyDescent="0.25"/>
  <cols>
    <col min="1" max="1" width="4.7109375" customWidth="1"/>
    <col min="2" max="2" width="29.42578125" customWidth="1"/>
    <col min="3" max="3" width="19.140625" customWidth="1"/>
    <col min="4" max="4" width="8.5703125" customWidth="1"/>
    <col min="5" max="5" width="9.7109375" customWidth="1"/>
    <col min="6" max="6" width="10" customWidth="1"/>
    <col min="7" max="7" width="13.5703125" style="52" customWidth="1"/>
    <col min="8" max="8" width="10.140625" customWidth="1"/>
    <col min="9" max="9" width="15" style="52" customWidth="1"/>
    <col min="10" max="10" width="9.85546875" customWidth="1"/>
    <col min="11" max="11" width="14.28515625" customWidth="1"/>
  </cols>
  <sheetData>
    <row r="1" spans="1:11" x14ac:dyDescent="0.25">
      <c r="A1" s="33" t="s">
        <v>0</v>
      </c>
      <c r="B1" s="26" t="s">
        <v>1</v>
      </c>
      <c r="C1" s="26" t="s">
        <v>67</v>
      </c>
      <c r="D1" s="26" t="s">
        <v>8</v>
      </c>
      <c r="E1" s="26" t="s">
        <v>3</v>
      </c>
      <c r="F1" s="26" t="s">
        <v>36</v>
      </c>
      <c r="G1" s="26" t="s">
        <v>100</v>
      </c>
      <c r="H1" s="26" t="s">
        <v>4</v>
      </c>
      <c r="I1" s="25" t="s">
        <v>2</v>
      </c>
      <c r="J1" s="30" t="s">
        <v>63</v>
      </c>
      <c r="K1" s="26" t="s">
        <v>5</v>
      </c>
    </row>
    <row r="2" spans="1:11" ht="30" customHeight="1" x14ac:dyDescent="0.25">
      <c r="A2" s="2">
        <v>1</v>
      </c>
      <c r="B2" s="3" t="s">
        <v>106</v>
      </c>
      <c r="C2" s="3" t="s">
        <v>107</v>
      </c>
      <c r="D2" s="2"/>
      <c r="E2" s="38">
        <v>125000</v>
      </c>
      <c r="F2" s="38">
        <v>625000</v>
      </c>
      <c r="G2" s="50"/>
      <c r="H2" s="55"/>
      <c r="I2" s="50"/>
      <c r="J2" s="1"/>
      <c r="K2" s="1"/>
    </row>
    <row r="3" spans="1:11" ht="30" customHeight="1" x14ac:dyDescent="0.25">
      <c r="A3" s="2">
        <v>2</v>
      </c>
      <c r="B3" s="3" t="s">
        <v>108</v>
      </c>
      <c r="C3" s="3" t="s">
        <v>132</v>
      </c>
      <c r="D3" s="2"/>
      <c r="E3" s="38">
        <v>525000</v>
      </c>
      <c r="F3" s="44">
        <v>2900000</v>
      </c>
      <c r="G3" s="50"/>
      <c r="H3" s="56"/>
      <c r="I3" s="50"/>
      <c r="J3" s="23"/>
      <c r="K3" s="1"/>
    </row>
    <row r="4" spans="1:11" ht="30" customHeight="1" x14ac:dyDescent="0.25">
      <c r="A4" s="2">
        <v>3</v>
      </c>
      <c r="B4" s="3" t="s">
        <v>109</v>
      </c>
      <c r="C4" s="3" t="s">
        <v>110</v>
      </c>
      <c r="D4" s="2"/>
      <c r="E4" s="38">
        <v>125000</v>
      </c>
      <c r="F4" s="38"/>
      <c r="G4" s="38"/>
      <c r="H4" s="56"/>
      <c r="I4" s="50"/>
      <c r="J4" s="36"/>
      <c r="K4" s="1"/>
    </row>
    <row r="5" spans="1:11" ht="30" customHeight="1" x14ac:dyDescent="0.25">
      <c r="A5" s="2">
        <v>4</v>
      </c>
      <c r="B5" s="40" t="s">
        <v>111</v>
      </c>
      <c r="C5" s="37" t="s">
        <v>112</v>
      </c>
      <c r="D5" s="2"/>
      <c r="E5" s="38">
        <v>125000</v>
      </c>
      <c r="F5" s="38"/>
      <c r="G5" s="38"/>
      <c r="I5" s="50"/>
      <c r="J5" s="36"/>
      <c r="K5" s="1"/>
    </row>
    <row r="6" spans="1:11" ht="30" customHeight="1" x14ac:dyDescent="0.25">
      <c r="A6" s="67" t="s">
        <v>137</v>
      </c>
      <c r="B6" s="67"/>
      <c r="C6" s="67"/>
      <c r="D6" s="67"/>
      <c r="E6" s="7">
        <f>SUM(E2:E5)</f>
        <v>900000</v>
      </c>
      <c r="F6" s="57">
        <f>SUM(F2:F5)</f>
        <v>3525000</v>
      </c>
      <c r="G6" s="60"/>
      <c r="H6" s="60"/>
      <c r="I6" s="50"/>
      <c r="J6" s="54"/>
      <c r="K6" s="32"/>
    </row>
  </sheetData>
  <mergeCells count="1">
    <mergeCell ref="A6:D6"/>
  </mergeCells>
  <printOptions horizontalCentered="1"/>
  <pageMargins left="0.11811023622047245" right="0.11811023622047245" top="1.0236220472440944" bottom="0.74803149606299213" header="0.31496062992125984" footer="0.31496062992125984"/>
  <pageSetup paperSize="9" orientation="landscape" verticalDpi="300" r:id="rId1"/>
  <headerFooter>
    <oddHeader>&amp;L&amp;"-,Gras"&amp;12CCGIM
M. MEITE DIAKARIDJA
01 72 43 24 - 55 10 14 81&amp;C&amp;"-,Gras"&amp;16FICHE D'ENCAISSEMENT 
YOPOUGON CHU&amp;R&amp;"-,Gras"&amp;14MOIS DE : JUILLET 2013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view="pageLayout" zoomScaleNormal="100" workbookViewId="0">
      <selection activeCell="H9" sqref="H9"/>
    </sheetView>
  </sheetViews>
  <sheetFormatPr baseColWidth="10" defaultRowHeight="15" x14ac:dyDescent="0.25"/>
  <cols>
    <col min="1" max="1" width="4.7109375" customWidth="1"/>
    <col min="2" max="2" width="25.7109375" customWidth="1"/>
    <col min="3" max="3" width="19.140625" customWidth="1"/>
    <col min="4" max="4" width="8.42578125" customWidth="1"/>
    <col min="5" max="5" width="9.7109375" customWidth="1"/>
    <col min="6" max="6" width="9.5703125" customWidth="1"/>
    <col min="7" max="7" width="13.5703125" customWidth="1"/>
    <col min="8" max="8" width="8.5703125" customWidth="1"/>
    <col min="9" max="9" width="16.140625" customWidth="1"/>
    <col min="10" max="10" width="9" customWidth="1"/>
    <col min="11" max="11" width="17.7109375" customWidth="1"/>
  </cols>
  <sheetData>
    <row r="1" spans="1:11" x14ac:dyDescent="0.25">
      <c r="A1" s="33" t="s">
        <v>0</v>
      </c>
      <c r="B1" s="26" t="s">
        <v>1</v>
      </c>
      <c r="C1" s="26" t="s">
        <v>67</v>
      </c>
      <c r="D1" s="26" t="s">
        <v>115</v>
      </c>
      <c r="E1" s="26" t="s">
        <v>3</v>
      </c>
      <c r="F1" s="26" t="s">
        <v>36</v>
      </c>
      <c r="G1" s="26" t="s">
        <v>100</v>
      </c>
      <c r="H1" s="26" t="s">
        <v>4</v>
      </c>
      <c r="I1" s="26" t="s">
        <v>2</v>
      </c>
      <c r="J1" s="30" t="s">
        <v>63</v>
      </c>
      <c r="K1" s="26" t="s">
        <v>5</v>
      </c>
    </row>
    <row r="2" spans="1:11" ht="30" customHeight="1" x14ac:dyDescent="0.25">
      <c r="A2" s="2">
        <v>1</v>
      </c>
      <c r="B2" s="42" t="s">
        <v>133</v>
      </c>
      <c r="C2" s="3"/>
      <c r="D2" s="2">
        <v>1</v>
      </c>
      <c r="E2" s="38">
        <v>30000</v>
      </c>
      <c r="F2" s="38"/>
      <c r="G2" s="38">
        <v>30000</v>
      </c>
      <c r="H2" s="2"/>
      <c r="I2" s="50">
        <v>30000</v>
      </c>
      <c r="J2" s="47"/>
      <c r="K2" s="1"/>
    </row>
    <row r="3" spans="1:11" ht="30" customHeight="1" x14ac:dyDescent="0.25">
      <c r="A3" s="2">
        <v>2</v>
      </c>
      <c r="B3" s="43" t="s">
        <v>139</v>
      </c>
      <c r="C3" s="64">
        <v>49271346</v>
      </c>
      <c r="D3" s="34">
        <v>2</v>
      </c>
      <c r="E3" s="38">
        <v>35000</v>
      </c>
      <c r="F3" s="38"/>
      <c r="G3" s="38">
        <v>35000</v>
      </c>
      <c r="H3" s="2"/>
      <c r="I3" s="50">
        <v>35000</v>
      </c>
      <c r="J3" s="47"/>
      <c r="K3" s="1"/>
    </row>
    <row r="4" spans="1:11" ht="30" customHeight="1" x14ac:dyDescent="0.25">
      <c r="A4" s="2">
        <v>3</v>
      </c>
      <c r="B4" s="3" t="s">
        <v>113</v>
      </c>
      <c r="C4" s="3" t="s">
        <v>114</v>
      </c>
      <c r="D4" s="2">
        <v>3</v>
      </c>
      <c r="E4" s="38">
        <v>40000</v>
      </c>
      <c r="F4" s="38"/>
      <c r="G4" s="38">
        <v>40000</v>
      </c>
      <c r="H4" s="38"/>
      <c r="I4" s="50">
        <v>40000</v>
      </c>
      <c r="J4" s="47"/>
      <c r="K4" s="1"/>
    </row>
    <row r="5" spans="1:11" ht="30" customHeight="1" x14ac:dyDescent="0.25">
      <c r="A5" s="2">
        <v>4</v>
      </c>
      <c r="B5" s="3" t="s">
        <v>116</v>
      </c>
      <c r="C5" s="41" t="s">
        <v>129</v>
      </c>
      <c r="D5" s="2">
        <v>4</v>
      </c>
      <c r="E5" s="38">
        <v>25000</v>
      </c>
      <c r="F5" s="38"/>
      <c r="G5" s="38">
        <v>25000</v>
      </c>
      <c r="H5" s="2"/>
      <c r="I5" s="50">
        <v>25000</v>
      </c>
      <c r="J5" s="47"/>
      <c r="K5" s="1"/>
    </row>
    <row r="6" spans="1:11" ht="30" customHeight="1" x14ac:dyDescent="0.25">
      <c r="A6" s="2">
        <v>5</v>
      </c>
      <c r="B6" s="3" t="s">
        <v>117</v>
      </c>
      <c r="C6" s="37" t="s">
        <v>118</v>
      </c>
      <c r="D6" s="2">
        <v>5</v>
      </c>
      <c r="E6" s="38">
        <v>25000</v>
      </c>
      <c r="F6" s="38"/>
      <c r="G6" s="38">
        <v>25000</v>
      </c>
      <c r="H6" s="38"/>
      <c r="I6" s="50">
        <v>25000</v>
      </c>
      <c r="J6" s="47"/>
      <c r="K6" s="1"/>
    </row>
    <row r="7" spans="1:11" ht="30" customHeight="1" x14ac:dyDescent="0.25">
      <c r="A7" s="2">
        <v>6</v>
      </c>
      <c r="B7" s="3" t="s">
        <v>119</v>
      </c>
      <c r="C7" s="41" t="s">
        <v>120</v>
      </c>
      <c r="D7" s="2">
        <v>6</v>
      </c>
      <c r="E7" s="38">
        <v>25000</v>
      </c>
      <c r="F7" s="38"/>
      <c r="G7" s="38">
        <v>20000</v>
      </c>
      <c r="H7" s="2"/>
      <c r="I7" s="50">
        <v>20000</v>
      </c>
      <c r="J7" s="47"/>
      <c r="K7" s="1"/>
    </row>
    <row r="8" spans="1:11" ht="30" customHeight="1" x14ac:dyDescent="0.25">
      <c r="A8" s="2">
        <v>7</v>
      </c>
      <c r="B8" s="40" t="s">
        <v>121</v>
      </c>
      <c r="C8" s="37" t="s">
        <v>122</v>
      </c>
      <c r="D8" s="2">
        <v>7</v>
      </c>
      <c r="E8" s="38">
        <v>25000</v>
      </c>
      <c r="F8" s="38"/>
      <c r="G8" s="38">
        <v>25000</v>
      </c>
      <c r="H8" s="2"/>
      <c r="I8" s="50">
        <v>25000</v>
      </c>
      <c r="J8" s="47"/>
      <c r="K8" s="1"/>
    </row>
    <row r="9" spans="1:11" ht="30" customHeight="1" x14ac:dyDescent="0.25">
      <c r="A9" s="2">
        <v>8</v>
      </c>
      <c r="B9" s="3" t="s">
        <v>123</v>
      </c>
      <c r="C9" s="41" t="s">
        <v>127</v>
      </c>
      <c r="D9" s="2">
        <v>8</v>
      </c>
      <c r="E9" s="38">
        <v>25000</v>
      </c>
      <c r="F9" s="38">
        <v>25000</v>
      </c>
      <c r="G9" s="38">
        <v>25000</v>
      </c>
      <c r="H9" s="2">
        <v>15000</v>
      </c>
      <c r="I9" s="50">
        <v>40000</v>
      </c>
      <c r="J9" s="47"/>
      <c r="K9" s="58"/>
    </row>
    <row r="10" spans="1:11" ht="30" customHeight="1" x14ac:dyDescent="0.25">
      <c r="A10" s="2">
        <v>9</v>
      </c>
      <c r="B10" s="3" t="s">
        <v>124</v>
      </c>
      <c r="C10" s="37" t="s">
        <v>125</v>
      </c>
      <c r="D10" s="2">
        <v>9</v>
      </c>
      <c r="E10" s="38">
        <v>25000</v>
      </c>
      <c r="F10" s="38"/>
      <c r="G10" s="38">
        <v>25000</v>
      </c>
      <c r="H10" s="2"/>
      <c r="I10" s="50">
        <v>25000</v>
      </c>
      <c r="J10" s="47"/>
      <c r="K10" s="1"/>
    </row>
    <row r="11" spans="1:11" ht="30" customHeight="1" x14ac:dyDescent="0.25">
      <c r="A11" s="2">
        <v>10</v>
      </c>
      <c r="B11" s="3" t="s">
        <v>126</v>
      </c>
      <c r="C11" s="41" t="s">
        <v>128</v>
      </c>
      <c r="D11" s="2">
        <v>10</v>
      </c>
      <c r="E11" s="38">
        <v>80000</v>
      </c>
      <c r="F11" s="38"/>
      <c r="G11" s="38">
        <v>80000</v>
      </c>
      <c r="H11" s="2"/>
      <c r="I11" s="50">
        <v>80000</v>
      </c>
      <c r="J11" s="47"/>
      <c r="K11" s="1"/>
    </row>
    <row r="12" spans="1:11" ht="30" customHeight="1" x14ac:dyDescent="0.25">
      <c r="A12" s="2">
        <v>11</v>
      </c>
      <c r="B12" s="3"/>
      <c r="C12" s="37"/>
      <c r="D12" s="2" t="s">
        <v>130</v>
      </c>
      <c r="E12" s="38"/>
      <c r="F12" s="38"/>
      <c r="G12" s="38"/>
      <c r="H12" s="1"/>
      <c r="I12" s="50"/>
      <c r="J12" s="2"/>
      <c r="K12" s="1"/>
    </row>
    <row r="13" spans="1:11" ht="30" customHeight="1" x14ac:dyDescent="0.25">
      <c r="A13" s="2">
        <v>13</v>
      </c>
      <c r="B13" s="3" t="s">
        <v>138</v>
      </c>
      <c r="C13" s="22" t="s">
        <v>136</v>
      </c>
      <c r="D13" s="2" t="s">
        <v>131</v>
      </c>
      <c r="E13" s="38">
        <v>80000</v>
      </c>
      <c r="F13" s="38"/>
      <c r="G13" s="38">
        <v>80000</v>
      </c>
      <c r="H13" s="38"/>
      <c r="I13" s="50">
        <v>80000</v>
      </c>
      <c r="J13" s="47"/>
      <c r="K13" s="58"/>
    </row>
    <row r="14" spans="1:11" ht="30" customHeight="1" x14ac:dyDescent="0.25">
      <c r="A14" s="67" t="s">
        <v>29</v>
      </c>
      <c r="B14" s="67"/>
      <c r="C14" s="67"/>
      <c r="D14" s="67"/>
      <c r="E14" s="50">
        <f>SUM(E2:E13)</f>
        <v>415000</v>
      </c>
      <c r="F14" s="7">
        <f>SUM(F2:F13)</f>
        <v>25000</v>
      </c>
      <c r="G14" s="50">
        <v>405000</v>
      </c>
      <c r="H14" s="50">
        <v>15000</v>
      </c>
      <c r="I14" s="50">
        <v>420000</v>
      </c>
      <c r="J14" s="47"/>
      <c r="K14" s="32"/>
    </row>
  </sheetData>
  <mergeCells count="1">
    <mergeCell ref="A14:D14"/>
  </mergeCells>
  <printOptions horizontalCentered="1"/>
  <pageMargins left="0.11811023622047245" right="0.11811023622047245" top="1.0236220472440944" bottom="0.74803149606299213" header="0.31496062992125984" footer="0.31496062992125984"/>
  <pageSetup paperSize="9" orientation="landscape" verticalDpi="300" r:id="rId1"/>
  <headerFooter>
    <oddHeader>&amp;L&amp;"-,Gras"&amp;12CCGIM
M. MEITE DIAKARIDJA
01 72 43 24 - 55 10 14 81&amp;C&amp;"-,Gras"&amp;16FICHE D'ENCAISSEMENT 
YOPOUGON WASSAKARA&amp;R&amp;"-,Gras"&amp;14MOIS DE : AOUT 2013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view="pageLayout" zoomScaleNormal="100" workbookViewId="0">
      <selection activeCell="C10" sqref="C10"/>
    </sheetView>
  </sheetViews>
  <sheetFormatPr baseColWidth="10" defaultRowHeight="15" x14ac:dyDescent="0.25"/>
  <cols>
    <col min="1" max="1" width="26.7109375" customWidth="1"/>
    <col min="2" max="2" width="26.5703125" customWidth="1"/>
    <col min="3" max="3" width="14" customWidth="1"/>
    <col min="4" max="4" width="13" customWidth="1"/>
    <col min="6" max="6" width="12.28515625" customWidth="1"/>
    <col min="7" max="7" width="16.140625" customWidth="1"/>
    <col min="8" max="8" width="18" customWidth="1"/>
  </cols>
  <sheetData>
    <row r="1" spans="1:8" ht="18.75" x14ac:dyDescent="0.3">
      <c r="A1" s="9" t="s">
        <v>50</v>
      </c>
      <c r="B1" s="9" t="s">
        <v>51</v>
      </c>
      <c r="C1" s="9" t="s">
        <v>52</v>
      </c>
      <c r="D1" s="13">
        <v>0.05</v>
      </c>
      <c r="E1" s="13">
        <v>0.1</v>
      </c>
      <c r="F1" s="14" t="s">
        <v>57</v>
      </c>
      <c r="G1" s="14" t="s">
        <v>58</v>
      </c>
      <c r="H1" s="15" t="s">
        <v>59</v>
      </c>
    </row>
    <row r="2" spans="1:8" ht="18.75" x14ac:dyDescent="0.3">
      <c r="A2" s="6" t="s">
        <v>53</v>
      </c>
      <c r="B2" s="6">
        <v>73000</v>
      </c>
      <c r="C2" s="6">
        <v>0</v>
      </c>
      <c r="D2" s="16">
        <f>C2*0.05</f>
        <v>0</v>
      </c>
      <c r="E2" s="16">
        <f>B2*0.1</f>
        <v>7300</v>
      </c>
      <c r="F2" s="16">
        <f>(B2+C2)*0.15</f>
        <v>10950</v>
      </c>
      <c r="G2" s="16">
        <f>C2*0.15</f>
        <v>0</v>
      </c>
      <c r="H2" s="16">
        <f>B2*0.75</f>
        <v>54750</v>
      </c>
    </row>
    <row r="3" spans="1:8" ht="18.75" x14ac:dyDescent="0.3">
      <c r="A3" s="6" t="s">
        <v>54</v>
      </c>
      <c r="B3" s="6">
        <v>215000</v>
      </c>
      <c r="C3" s="6">
        <v>0</v>
      </c>
      <c r="D3" s="16">
        <f t="shared" ref="D3:D10" si="0">C3*0.05</f>
        <v>0</v>
      </c>
      <c r="E3" s="16">
        <f t="shared" ref="E3:E10" si="1">B3*0.1</f>
        <v>21500</v>
      </c>
      <c r="F3" s="16">
        <f t="shared" ref="F3:F10" si="2">(B3+C3)*0.15</f>
        <v>32250</v>
      </c>
      <c r="G3" s="16">
        <f t="shared" ref="G3:G7" si="3">C3*0.15</f>
        <v>0</v>
      </c>
      <c r="H3" s="16">
        <f t="shared" ref="H3:H10" si="4">B3*0.75</f>
        <v>161250</v>
      </c>
    </row>
    <row r="4" spans="1:8" ht="18.75" x14ac:dyDescent="0.3">
      <c r="A4" s="6" t="s">
        <v>66</v>
      </c>
      <c r="B4" s="6">
        <v>50000</v>
      </c>
      <c r="C4" s="6"/>
      <c r="D4" s="16">
        <f t="shared" si="0"/>
        <v>0</v>
      </c>
      <c r="E4" s="16">
        <f t="shared" si="1"/>
        <v>5000</v>
      </c>
      <c r="F4" s="16">
        <f t="shared" si="2"/>
        <v>7500</v>
      </c>
      <c r="G4" s="16">
        <f t="shared" si="3"/>
        <v>0</v>
      </c>
      <c r="H4" s="16">
        <f t="shared" si="4"/>
        <v>37500</v>
      </c>
    </row>
    <row r="5" spans="1:8" ht="18.75" x14ac:dyDescent="0.3">
      <c r="A5" s="6" t="s">
        <v>55</v>
      </c>
      <c r="B5" s="6">
        <v>270000</v>
      </c>
      <c r="C5" s="6">
        <v>0</v>
      </c>
      <c r="D5" s="16">
        <f t="shared" si="0"/>
        <v>0</v>
      </c>
      <c r="E5" s="16">
        <f t="shared" si="1"/>
        <v>27000</v>
      </c>
      <c r="F5" s="16">
        <f t="shared" si="2"/>
        <v>40500</v>
      </c>
      <c r="G5" s="16">
        <f t="shared" si="3"/>
        <v>0</v>
      </c>
      <c r="H5" s="16">
        <f t="shared" si="4"/>
        <v>202500</v>
      </c>
    </row>
    <row r="6" spans="1:8" ht="18.75" x14ac:dyDescent="0.3">
      <c r="A6" s="6" t="s">
        <v>104</v>
      </c>
      <c r="B6" s="6">
        <v>170000</v>
      </c>
      <c r="C6" s="6">
        <v>0</v>
      </c>
      <c r="D6" s="16">
        <f t="shared" si="0"/>
        <v>0</v>
      </c>
      <c r="E6" s="16">
        <f t="shared" si="1"/>
        <v>17000</v>
      </c>
      <c r="F6" s="16">
        <f t="shared" si="2"/>
        <v>25500</v>
      </c>
      <c r="G6" s="16">
        <f t="shared" si="3"/>
        <v>0</v>
      </c>
      <c r="H6" s="16">
        <f t="shared" si="4"/>
        <v>127500</v>
      </c>
    </row>
    <row r="7" spans="1:8" ht="18.75" x14ac:dyDescent="0.3">
      <c r="A7" s="39" t="s">
        <v>105</v>
      </c>
      <c r="B7" s="6">
        <v>420000</v>
      </c>
      <c r="C7" s="6">
        <v>0</v>
      </c>
      <c r="D7" s="16"/>
      <c r="E7" s="16">
        <f t="shared" si="1"/>
        <v>42000</v>
      </c>
      <c r="F7" s="16">
        <f t="shared" si="2"/>
        <v>63000</v>
      </c>
      <c r="G7" s="16">
        <f t="shared" si="3"/>
        <v>0</v>
      </c>
      <c r="H7" s="16">
        <f t="shared" si="4"/>
        <v>315000</v>
      </c>
    </row>
    <row r="8" spans="1:8" ht="18.75" x14ac:dyDescent="0.3">
      <c r="A8" s="63" t="s">
        <v>140</v>
      </c>
      <c r="B8" s="6">
        <v>105000</v>
      </c>
      <c r="C8" s="6"/>
      <c r="D8" s="16"/>
      <c r="E8" s="16">
        <f t="shared" si="1"/>
        <v>10500</v>
      </c>
      <c r="F8" s="16"/>
      <c r="G8" s="16"/>
      <c r="H8" s="16">
        <f t="shared" si="4"/>
        <v>78750</v>
      </c>
    </row>
    <row r="9" spans="1:8" ht="18.75" x14ac:dyDescent="0.3">
      <c r="A9" s="6" t="s">
        <v>64</v>
      </c>
      <c r="B9" s="6"/>
      <c r="C9" s="6">
        <v>1380000</v>
      </c>
      <c r="D9" s="16">
        <f t="shared" si="0"/>
        <v>69000</v>
      </c>
      <c r="E9" s="16">
        <f t="shared" si="1"/>
        <v>0</v>
      </c>
      <c r="F9" s="16">
        <f t="shared" si="2"/>
        <v>207000</v>
      </c>
      <c r="G9" s="16">
        <f>C9*0.8</f>
        <v>1104000</v>
      </c>
      <c r="H9" s="16">
        <f t="shared" si="4"/>
        <v>0</v>
      </c>
    </row>
    <row r="10" spans="1:8" ht="18.75" x14ac:dyDescent="0.3">
      <c r="A10" s="6" t="s">
        <v>65</v>
      </c>
      <c r="B10" s="6"/>
      <c r="C10" s="6">
        <v>2370000</v>
      </c>
      <c r="D10" s="16">
        <f t="shared" si="0"/>
        <v>118500</v>
      </c>
      <c r="E10" s="16">
        <f t="shared" si="1"/>
        <v>0</v>
      </c>
      <c r="F10" s="16">
        <f t="shared" si="2"/>
        <v>355500</v>
      </c>
      <c r="G10" s="16">
        <f>C10*0.8</f>
        <v>1896000</v>
      </c>
      <c r="H10" s="16">
        <f t="shared" si="4"/>
        <v>0</v>
      </c>
    </row>
    <row r="11" spans="1:8" ht="18.75" x14ac:dyDescent="0.3">
      <c r="A11" s="9" t="s">
        <v>56</v>
      </c>
      <c r="B11" s="9">
        <f>SUM(B2:B10)</f>
        <v>1303000</v>
      </c>
      <c r="C11" s="9">
        <f t="shared" ref="C11:E11" si="5">SUM(C2:C10)</f>
        <v>3750000</v>
      </c>
      <c r="D11" s="14">
        <f t="shared" si="5"/>
        <v>187500</v>
      </c>
      <c r="E11" s="14">
        <f t="shared" si="5"/>
        <v>130300</v>
      </c>
      <c r="F11" s="14">
        <f>SUM(F2:F10)</f>
        <v>742200</v>
      </c>
      <c r="G11" s="16">
        <f>SUM(G9:G10)</f>
        <v>3000000</v>
      </c>
      <c r="H11" s="16">
        <f>SUM(H2:H10)</f>
        <v>977250</v>
      </c>
    </row>
    <row r="12" spans="1:8" x14ac:dyDescent="0.25">
      <c r="D12" s="17"/>
      <c r="E12" s="17"/>
      <c r="F12" s="17"/>
      <c r="G12" s="17"/>
      <c r="H12" s="17"/>
    </row>
    <row r="13" spans="1:8" ht="21" x14ac:dyDescent="0.35">
      <c r="A13" s="10" t="s">
        <v>60</v>
      </c>
      <c r="B13" s="11">
        <f>G11+H11</f>
        <v>3977250</v>
      </c>
    </row>
    <row r="14" spans="1:8" ht="21" x14ac:dyDescent="0.35">
      <c r="A14" s="10" t="s">
        <v>61</v>
      </c>
      <c r="B14" s="11">
        <f>D11+E11</f>
        <v>317800</v>
      </c>
    </row>
    <row r="15" spans="1:8" ht="21" x14ac:dyDescent="0.35">
      <c r="A15" s="10" t="s">
        <v>62</v>
      </c>
      <c r="B15" s="11">
        <f>F11</f>
        <v>742200</v>
      </c>
    </row>
    <row r="16" spans="1:8" ht="21" x14ac:dyDescent="0.35">
      <c r="A16" s="10" t="s">
        <v>103</v>
      </c>
      <c r="B16" s="10">
        <f>B11-B14</f>
        <v>985200</v>
      </c>
    </row>
    <row r="17" spans="1:6" ht="21" x14ac:dyDescent="0.35">
      <c r="A17" s="19"/>
      <c r="B17" s="18"/>
    </row>
    <row r="18" spans="1:6" ht="15.75" x14ac:dyDescent="0.25">
      <c r="A18" s="62"/>
      <c r="B18" s="53"/>
      <c r="C18" s="53"/>
      <c r="D18" s="53"/>
      <c r="E18" s="53"/>
      <c r="F18" s="53"/>
    </row>
    <row r="19" spans="1:6" ht="15.75" x14ac:dyDescent="0.25">
      <c r="A19" s="62"/>
      <c r="B19" s="53"/>
      <c r="C19" s="70"/>
      <c r="D19" s="53"/>
      <c r="E19" s="53"/>
      <c r="F19" s="53"/>
    </row>
    <row r="20" spans="1:6" x14ac:dyDescent="0.25">
      <c r="A20" s="52"/>
      <c r="C20" s="70"/>
    </row>
  </sheetData>
  <mergeCells count="1">
    <mergeCell ref="C19:C20"/>
  </mergeCells>
  <pageMargins left="0.11811023622047245" right="0.11811023622047245" top="0.94488188976377963" bottom="0.74803149606299213" header="0.31496062992125984" footer="0.31496062992125984"/>
  <pageSetup paperSize="9" orientation="landscape" verticalDpi="300" r:id="rId1"/>
  <headerFooter>
    <oddHeader>&amp;L&amp;"-,Gras"&amp;12CCGIM
M. MEITE DIAKARIDJA
01 72 43 24 - 55 10 14 81&amp;C&amp;"-,Gras"&amp;16COMPTE CCGIM MEITE&amp;R&amp;"-,Gras"&amp;12MOIS DE: AOUT 2013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ABOBO AKEKOI 1</vt:lpstr>
      <vt:lpstr>ABOBO AKEKOI 2</vt:lpstr>
      <vt:lpstr>ABOBO AVOCATIER</vt:lpstr>
      <vt:lpstr>KOUMASSI</vt:lpstr>
      <vt:lpstr>YOPOUGON SELMER</vt:lpstr>
      <vt:lpstr>YOPOUGON CHU</vt:lpstr>
      <vt:lpstr>YOPOUGON WASSAKARA</vt:lpstr>
      <vt:lpstr>COMPTE CCGIM MEITE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TOSHIBA</cp:lastModifiedBy>
  <cp:lastPrinted>2013-09-07T21:00:58Z</cp:lastPrinted>
  <dcterms:created xsi:type="dcterms:W3CDTF">2012-08-29T16:17:20Z</dcterms:created>
  <dcterms:modified xsi:type="dcterms:W3CDTF">2013-10-08T22:37:32Z</dcterms:modified>
</cp:coreProperties>
</file>