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2" activeTab="6"/>
  </bookViews>
  <sheets>
    <sheet name="ABOBO AKEKOI 1" sheetId="5" r:id="rId1"/>
    <sheet name="ABOBO AKEKOI 2" sheetId="7" r:id="rId2"/>
    <sheet name="KOUMASSI" sheetId="8" r:id="rId3"/>
    <sheet name="ABOBO AVOCATIER" sheetId="12" r:id="rId4"/>
    <sheet name="YOPOUGON SERMER" sheetId="15" r:id="rId5"/>
    <sheet name="YOPOUGON CHU" sheetId="16" r:id="rId6"/>
    <sheet name="YOPOUGON WASSAKARA" sheetId="17" r:id="rId7"/>
    <sheet name="COMPTE CCGIM MEITE" sheetId="3" r:id="rId8"/>
  </sheets>
  <calcPr calcId="125725"/>
</workbook>
</file>

<file path=xl/calcChain.xml><?xml version="1.0" encoding="utf-8"?>
<calcChain xmlns="http://schemas.openxmlformats.org/spreadsheetml/2006/main">
  <c r="B18" i="3"/>
  <c r="B16"/>
  <c r="I2" i="8"/>
  <c r="I3"/>
  <c r="I3" i="16"/>
  <c r="I4"/>
  <c r="I5"/>
  <c r="I6"/>
  <c r="I2"/>
  <c r="I3" i="12"/>
  <c r="I4"/>
  <c r="I2"/>
  <c r="I4" i="8"/>
  <c r="I7" s="1"/>
  <c r="I5"/>
  <c r="I6"/>
  <c r="I3" i="7"/>
  <c r="I5"/>
  <c r="I7"/>
  <c r="I8"/>
  <c r="I9"/>
  <c r="I10"/>
  <c r="I3" i="5"/>
  <c r="I4"/>
  <c r="I5"/>
  <c r="I6"/>
  <c r="I7"/>
  <c r="I8"/>
  <c r="I9"/>
  <c r="I2"/>
  <c r="H15" i="17"/>
  <c r="G15"/>
  <c r="H5" i="12"/>
  <c r="G5"/>
  <c r="I5" s="1"/>
  <c r="H11" i="7"/>
  <c r="G11"/>
  <c r="H10" i="5"/>
  <c r="G10"/>
  <c r="I10" s="1"/>
  <c r="I3" i="17"/>
  <c r="I4"/>
  <c r="I5"/>
  <c r="I6"/>
  <c r="I7"/>
  <c r="I8"/>
  <c r="I9"/>
  <c r="I10"/>
  <c r="I11"/>
  <c r="I12"/>
  <c r="I13"/>
  <c r="I14"/>
  <c r="I2"/>
  <c r="I3" i="15"/>
  <c r="I4"/>
  <c r="I5"/>
  <c r="I2"/>
  <c r="G6"/>
  <c r="H6"/>
  <c r="H7" i="8"/>
  <c r="G7"/>
  <c r="G6" i="16"/>
  <c r="G7" i="3"/>
  <c r="G8"/>
  <c r="H5"/>
  <c r="H6"/>
  <c r="H7"/>
  <c r="H8"/>
  <c r="F5"/>
  <c r="F6"/>
  <c r="F7"/>
  <c r="F8"/>
  <c r="E7"/>
  <c r="E8"/>
  <c r="F15" i="17"/>
  <c r="E15"/>
  <c r="I6" i="15" l="1"/>
  <c r="I11" i="7"/>
  <c r="I15" i="17"/>
  <c r="F6" i="16"/>
  <c r="E6"/>
  <c r="F6" i="15"/>
  <c r="E5" i="12"/>
  <c r="E6" i="15"/>
  <c r="H3" i="3"/>
  <c r="H4"/>
  <c r="H9"/>
  <c r="H10"/>
  <c r="H2"/>
  <c r="G10"/>
  <c r="G9"/>
  <c r="F3"/>
  <c r="F4"/>
  <c r="F9"/>
  <c r="F10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B11"/>
  <c r="F5" i="12"/>
  <c r="F7" i="8"/>
  <c r="F10" i="5"/>
  <c r="F11" i="7"/>
  <c r="E11"/>
  <c r="E7" i="8"/>
  <c r="E10" i="5"/>
  <c r="G11" i="3" l="1"/>
  <c r="F11"/>
  <c r="B15" s="1"/>
  <c r="H11"/>
  <c r="E11"/>
  <c r="D11"/>
  <c r="B13" l="1"/>
  <c r="B14"/>
</calcChain>
</file>

<file path=xl/sharedStrings.xml><?xml version="1.0" encoding="utf-8"?>
<sst xmlns="http://schemas.openxmlformats.org/spreadsheetml/2006/main" count="218" uniqueCount="143">
  <si>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</si>
  <si>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</si>
  <si>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</si>
  <si>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</si>
  <si>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</si>
  <si>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</si>
  <si>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</si>
  <si>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</si>
  <si>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</si>
  <si>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</si>
  <si>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</si>
  <si>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</si>
  <si>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</si>
  <si>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</si>
  <si>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</si>
  <si>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</si>
  <si>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</si>
  <si>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</si>
  <si>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</si>
  <si>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</si>
  <si>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</si>
  <si>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</si>
  <si>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</si>
  <si>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</si>
  <si>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</si>
  <si>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</si>
  <si>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</si>
  <si>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</si>
  <si>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</si>
  <si>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</si>
  <si>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</si>
  <si>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</si>
  <si>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</si>
  <si>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</si>
  <si>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</si>
  <si>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</si>
  <si>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</si>
  <si>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</si>
  <si>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</si>
  <si>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</si>
  <si>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</si>
  <si>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</si>
  <si>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</si>
  <si>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</si>
  <si>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</si>
  <si>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</si>
  <si>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</si>
  <si>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</si>
  <si>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</si>
  <si>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</si>
  <si>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</si>
  <si>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</si>
  <si>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</si>
  <si>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</si>
  <si>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</si>
  <si>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</si>
  <si>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</si>
  <si>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</si>
  <si>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</si>
  <si>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</si>
  <si>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</si>
  <si>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</si>
  <si>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</si>
  <si>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</si>
  <si>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</si>
  <si>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</si>
  <si>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</si>
  <si>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</si>
  <si>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</si>
  <si>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</si>
  <si>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</si>
  <si>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</si>
  <si>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</si>
  <si>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</si>
  <si>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</si>
  <si>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</si>
  <si>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</si>
  <si>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</si>
  <si>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</si>
  <si>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</si>
  <si>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05500385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</si>
  <si>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</si>
  <si>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</si>
  <si>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</si>
  <si>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</si>
  <si>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</si>
  <si>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</si>
  <si>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</si>
  <si>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</si>
  <si>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</si>
  <si>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</si>
  <si>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</si>
  <si>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</si>
  <si>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</si>
  <si>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</si>
  <si>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</si>
  <si>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09 99 17 57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</si>
  <si>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</si>
  <si>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</si>
  <si>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</si>
  <si>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</si>
  <si>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</si>
  <si>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</si>
  <si>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</si>
  <si>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</si>
  <si>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</si>
  <si>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</si>
  <si>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CHU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</si>
  <si>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</si>
  <si>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</si>
  <si>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</si>
  <si>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</si>
  <si>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</si>
  <si>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</si>
  <si>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</si>
  <si>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</si>
  <si>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</si>
  <si>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</si>
  <si>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</si>
  <si>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</si>
  <si>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</si>
  <si>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</si>
  <si>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</si>
  <si>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</si>
  <si>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</si>
  <si>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</si>
  <si>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</si>
  <si>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</si>
  <si>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</si>
  <si>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</si>
  <si>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</si>
  <si>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</si>
  <si>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</si>
  <si>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A 13</t>
  </si>
  <si>
    <t>OUMANI MAHAMADOU</t>
  </si>
  <si>
    <t>DRISSA OUSSEÏNI</t>
  </si>
  <si>
    <t>ORANGE MONEY</t>
  </si>
  <si>
    <t>TOTAL VERSE</t>
  </si>
  <si>
    <t>01233405-07201272</t>
  </si>
  <si>
    <t>OBSEVATIONS</t>
  </si>
  <si>
    <t>OBSERVATIONS</t>
  </si>
  <si>
    <t>SOUMAÏLA YACHE</t>
  </si>
  <si>
    <t>07669395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</si>
</sst>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9" fillId="0" borderId="1" xfId="0" applyFont="1" applyBorder="1" applyAlignment="1">
      <alignment horizontal="center" vertical="center"/>
    </xf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3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6" fontId="9" fillId="0" borderId="1" xfId="0" applyNumberFormat="1" applyFont="1" applyBorder="1" applyAlignment="1">
      <alignment horizontal="center" vertical="center"/>
    </xf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0" xfId="0" applyNumberFormat="1"/>
    <xf numFmtId="3" fontId="5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view="pageLayout" zoomScaleNormal="100" workbookViewId="0">
      <selection activeCell="C6" sqref="C6"/>
    </sheetView>
  </sheetViews>
  <sheetFormatPr baseColWidth="10" defaultRowHeight="15.7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" customWidth="1"/>
    <col min="9" max="9" width="16" style="63" customWidth="1"/>
    <col min="10" max="10" width="9.140625" customWidth="1"/>
    <col min="11" max="11" width="12.7109375" customWidth="1"/>
  </cols>
  <sheetData>
    <row r="1" spans="1:11">
      <c r="A1" s="7" t="s">
        <v>0</v>
      </c>
      <c r="B1" s="8" t="s">
        <v>1</v>
      </c>
      <c r="C1" s="8" t="s">
        <v>67</v>
      </c>
      <c r="D1" s="8" t="s">
        <v>8</v>
      </c>
      <c r="E1" s="27" t="s">
        <v>3</v>
      </c>
      <c r="F1" s="27" t="s">
        <v>36</v>
      </c>
      <c r="G1" s="26" t="s">
        <v>102</v>
      </c>
      <c r="H1" s="27" t="s">
        <v>4</v>
      </c>
      <c r="I1" s="26" t="s">
        <v>2</v>
      </c>
      <c r="J1" s="8" t="s">
        <v>63</v>
      </c>
      <c r="K1" s="8" t="s">
        <v>5</v>
      </c>
    </row>
    <row r="2" spans="1:11" ht="30" customHeight="1">
      <c r="A2" s="2">
        <v>1</v>
      </c>
      <c r="B2" s="3" t="s">
        <v>16</v>
      </c>
      <c r="C2" s="3" t="s">
        <v>73</v>
      </c>
      <c r="D2" s="2" t="s">
        <v>17</v>
      </c>
      <c r="E2" s="28">
        <v>10000</v>
      </c>
      <c r="F2" s="28">
        <v>30000</v>
      </c>
      <c r="G2" s="2"/>
      <c r="H2" s="2"/>
      <c r="I2" s="7">
        <f t="shared" ref="I2:I10" si="0">G2+H2</f>
        <v>0</v>
      </c>
      <c r="J2" s="38"/>
      <c r="K2" s="1"/>
    </row>
    <row r="3" spans="1:11" ht="30" customHeight="1">
      <c r="A3" s="2">
        <v>2</v>
      </c>
      <c r="B3" s="3" t="s">
        <v>49</v>
      </c>
      <c r="C3" s="3" t="s">
        <v>74</v>
      </c>
      <c r="D3" s="2" t="s">
        <v>18</v>
      </c>
      <c r="E3" s="28">
        <v>10000</v>
      </c>
      <c r="F3" s="28">
        <v>67000</v>
      </c>
      <c r="G3" s="28"/>
      <c r="H3" s="2"/>
      <c r="I3" s="7">
        <f t="shared" si="0"/>
        <v>0</v>
      </c>
      <c r="J3" s="52"/>
      <c r="K3" s="2"/>
    </row>
    <row r="4" spans="1:11" ht="30" customHeight="1">
      <c r="A4" s="2">
        <v>3</v>
      </c>
      <c r="B4" s="3" t="s">
        <v>19</v>
      </c>
      <c r="C4" s="3" t="s">
        <v>92</v>
      </c>
      <c r="D4" s="2" t="s">
        <v>20</v>
      </c>
      <c r="E4" s="28">
        <v>18000</v>
      </c>
      <c r="F4" s="28">
        <v>18000</v>
      </c>
      <c r="G4" s="2"/>
      <c r="H4" s="2"/>
      <c r="I4" s="7">
        <f t="shared" si="0"/>
        <v>0</v>
      </c>
      <c r="J4" s="52"/>
      <c r="K4" s="2"/>
    </row>
    <row r="5" spans="1:11" ht="30" customHeight="1">
      <c r="A5" s="2">
        <v>4</v>
      </c>
      <c r="B5" s="3" t="s">
        <v>21</v>
      </c>
      <c r="C5" s="3" t="s">
        <v>75</v>
      </c>
      <c r="D5" s="2" t="s">
        <v>22</v>
      </c>
      <c r="E5" s="28">
        <v>30000</v>
      </c>
      <c r="F5" s="28">
        <v>113000</v>
      </c>
      <c r="G5" s="28"/>
      <c r="H5" s="2"/>
      <c r="I5" s="7">
        <f t="shared" si="0"/>
        <v>0</v>
      </c>
      <c r="J5" s="38"/>
      <c r="K5" s="2"/>
    </row>
    <row r="6" spans="1:11" ht="30" customHeight="1">
      <c r="A6" s="2">
        <v>5</v>
      </c>
      <c r="B6" s="3" t="s">
        <v>23</v>
      </c>
      <c r="C6" s="3" t="s">
        <v>76</v>
      </c>
      <c r="D6" s="2" t="s">
        <v>24</v>
      </c>
      <c r="E6" s="28">
        <v>15000</v>
      </c>
      <c r="F6" s="28">
        <v>30000</v>
      </c>
      <c r="G6" s="28"/>
      <c r="H6" s="2"/>
      <c r="I6" s="7">
        <f t="shared" si="0"/>
        <v>0</v>
      </c>
      <c r="J6" s="38"/>
      <c r="K6" s="2"/>
    </row>
    <row r="7" spans="1:11" ht="30" customHeight="1">
      <c r="A7" s="4">
        <v>6</v>
      </c>
      <c r="B7" s="5" t="s">
        <v>94</v>
      </c>
      <c r="C7" s="5" t="s">
        <v>93</v>
      </c>
      <c r="D7" s="4" t="s">
        <v>25</v>
      </c>
      <c r="E7" s="29">
        <v>15000</v>
      </c>
      <c r="F7" s="29">
        <v>120000</v>
      </c>
      <c r="G7" s="4"/>
      <c r="H7" s="50"/>
      <c r="I7" s="7">
        <f t="shared" si="0"/>
        <v>0</v>
      </c>
      <c r="J7" s="37"/>
      <c r="K7" s="51"/>
    </row>
    <row r="8" spans="1:11" ht="30" customHeight="1">
      <c r="A8" s="4">
        <v>7</v>
      </c>
      <c r="B8" s="5" t="s">
        <v>26</v>
      </c>
      <c r="C8" s="5" t="s">
        <v>71</v>
      </c>
      <c r="D8" s="4" t="s">
        <v>27</v>
      </c>
      <c r="E8" s="29">
        <v>30000</v>
      </c>
      <c r="F8" s="29">
        <v>0</v>
      </c>
      <c r="G8" s="29"/>
      <c r="H8" s="1"/>
      <c r="I8" s="7">
        <f t="shared" si="0"/>
        <v>0</v>
      </c>
      <c r="J8" s="38"/>
      <c r="K8" s="1"/>
    </row>
    <row r="9" spans="1:11" ht="30" customHeight="1">
      <c r="A9" s="4">
        <v>8</v>
      </c>
      <c r="B9" s="5" t="s">
        <v>103</v>
      </c>
      <c r="C9" s="21" t="s">
        <v>72</v>
      </c>
      <c r="D9" s="4" t="s">
        <v>28</v>
      </c>
      <c r="E9" s="29">
        <v>10000</v>
      </c>
      <c r="F9" s="29">
        <v>155000</v>
      </c>
      <c r="G9" s="4"/>
      <c r="H9" s="1"/>
      <c r="I9" s="7">
        <f t="shared" si="0"/>
        <v>0</v>
      </c>
      <c r="J9" s="1"/>
      <c r="K9" s="1"/>
    </row>
    <row r="10" spans="1:11" ht="30" customHeight="1">
      <c r="A10" s="70" t="s">
        <v>29</v>
      </c>
      <c r="B10" s="70"/>
      <c r="C10" s="70"/>
      <c r="D10" s="70"/>
      <c r="E10" s="30">
        <f>SUM(E2:E9)</f>
        <v>138000</v>
      </c>
      <c r="F10" s="30">
        <f>SUM(F2:F9)</f>
        <v>533000</v>
      </c>
      <c r="G10" s="24">
        <f>SUM(G2:G9)</f>
        <v>0</v>
      </c>
      <c r="H10" s="57">
        <f t="shared" ref="H10" si="1">SUM(H2:H9)</f>
        <v>0</v>
      </c>
      <c r="I10" s="7">
        <f t="shared" si="0"/>
        <v>0</v>
      </c>
      <c r="J10" s="64"/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DIAKARIDJA&amp;C&amp;"-,Gras"&amp;16ETAT D'ENCAISSEMENT 
ABOBO AKEKOI -1-&amp;R&amp;"-,Gras"&amp;14MOIS DE : AVRIL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view="pageLayout" zoomScaleNormal="100" workbookViewId="0">
      <selection activeCell="H4" sqref="H4"/>
    </sheetView>
  </sheetViews>
  <sheetFormatPr baseColWidth="10" defaultRowHeight="15"/>
  <cols>
    <col min="1" max="1" width="4.42578125" customWidth="1"/>
    <col min="2" max="2" width="25" customWidth="1"/>
    <col min="3" max="3" width="18.7109375" customWidth="1"/>
    <col min="4" max="4" width="9.7109375" customWidth="1"/>
    <col min="5" max="5" width="8.7109375" customWidth="1"/>
    <col min="6" max="6" width="11" customWidth="1"/>
    <col min="7" max="7" width="14.28515625" customWidth="1"/>
    <col min="8" max="8" width="9.5703125" style="20" customWidth="1"/>
    <col min="9" max="9" width="16.85546875" style="59" customWidth="1"/>
    <col min="10" max="10" width="9.5703125" customWidth="1"/>
    <col min="11" max="11" width="15.285156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27" t="s">
        <v>63</v>
      </c>
      <c r="K1" s="27" t="s">
        <v>5</v>
      </c>
    </row>
    <row r="2" spans="1:11" ht="30" customHeight="1">
      <c r="A2" s="2">
        <v>1</v>
      </c>
      <c r="B2" s="3" t="s">
        <v>30</v>
      </c>
      <c r="C2" s="3" t="s">
        <v>95</v>
      </c>
      <c r="D2" s="2" t="s">
        <v>31</v>
      </c>
      <c r="E2" s="28">
        <v>10000</v>
      </c>
      <c r="F2" s="28">
        <v>10000</v>
      </c>
      <c r="G2" s="28"/>
      <c r="H2" s="2"/>
      <c r="I2" s="7"/>
      <c r="J2" s="53"/>
      <c r="K2" s="2"/>
    </row>
    <row r="3" spans="1:11" ht="30" customHeight="1">
      <c r="A3" s="2">
        <v>2</v>
      </c>
      <c r="B3" s="3" t="s">
        <v>32</v>
      </c>
      <c r="C3" s="3" t="s">
        <v>77</v>
      </c>
      <c r="D3" s="2" t="s">
        <v>33</v>
      </c>
      <c r="E3" s="28">
        <v>20000</v>
      </c>
      <c r="F3" s="28">
        <v>320000</v>
      </c>
      <c r="G3" s="2"/>
      <c r="H3" s="2"/>
      <c r="I3" s="7">
        <f t="shared" ref="I3:I11" si="0">G3+H3</f>
        <v>0</v>
      </c>
      <c r="J3" s="2"/>
      <c r="K3" s="2"/>
    </row>
    <row r="4" spans="1:11" ht="30" customHeight="1">
      <c r="A4" s="2">
        <v>3</v>
      </c>
      <c r="B4" s="3" t="s">
        <v>34</v>
      </c>
      <c r="C4" s="3" t="s">
        <v>78</v>
      </c>
      <c r="D4" s="2" t="s">
        <v>35</v>
      </c>
      <c r="E4" s="28">
        <v>10000</v>
      </c>
      <c r="F4" s="28">
        <v>35000</v>
      </c>
      <c r="G4" s="28"/>
      <c r="H4" s="2"/>
      <c r="I4" s="7"/>
      <c r="J4" s="53"/>
      <c r="K4" s="2"/>
    </row>
    <row r="5" spans="1:11" ht="30" customHeight="1">
      <c r="A5" s="2">
        <v>4</v>
      </c>
      <c r="B5" s="3" t="s">
        <v>38</v>
      </c>
      <c r="C5" s="3" t="s">
        <v>79</v>
      </c>
      <c r="D5" s="2" t="s">
        <v>37</v>
      </c>
      <c r="E5" s="28">
        <v>25000</v>
      </c>
      <c r="F5" s="28">
        <v>250000</v>
      </c>
      <c r="G5" s="28">
        <v>25000</v>
      </c>
      <c r="H5" s="2"/>
      <c r="I5" s="7">
        <f t="shared" si="0"/>
        <v>25000</v>
      </c>
      <c r="J5" s="53">
        <v>41407</v>
      </c>
      <c r="K5" s="2" t="s">
        <v>136</v>
      </c>
    </row>
    <row r="6" spans="1:11" ht="30" customHeight="1">
      <c r="A6" s="2">
        <v>5</v>
      </c>
      <c r="B6" s="3" t="s">
        <v>40</v>
      </c>
      <c r="C6" s="22" t="s">
        <v>80</v>
      </c>
      <c r="D6" s="2" t="s">
        <v>39</v>
      </c>
      <c r="E6" s="28">
        <v>25000</v>
      </c>
      <c r="F6" s="28">
        <v>215000</v>
      </c>
      <c r="G6" s="28"/>
      <c r="H6" s="2"/>
      <c r="I6" s="7"/>
      <c r="J6" s="53"/>
      <c r="K6" s="2"/>
    </row>
    <row r="7" spans="1:11" ht="30" customHeight="1">
      <c r="A7" s="4">
        <v>6</v>
      </c>
      <c r="B7" s="5" t="s">
        <v>41</v>
      </c>
      <c r="C7" s="22" t="s">
        <v>98</v>
      </c>
      <c r="D7" s="4" t="s">
        <v>42</v>
      </c>
      <c r="E7" s="29">
        <v>25000</v>
      </c>
      <c r="F7" s="29">
        <v>60000</v>
      </c>
      <c r="G7" s="29"/>
      <c r="H7" s="36"/>
      <c r="I7" s="7">
        <f t="shared" si="0"/>
        <v>0</v>
      </c>
      <c r="J7" s="53"/>
      <c r="K7" s="1"/>
    </row>
    <row r="8" spans="1:11" ht="30" customHeight="1">
      <c r="A8" s="4">
        <v>7</v>
      </c>
      <c r="B8" s="5" t="s">
        <v>43</v>
      </c>
      <c r="C8" s="22" t="s">
        <v>98</v>
      </c>
      <c r="D8" s="4" t="s">
        <v>44</v>
      </c>
      <c r="E8" s="29">
        <v>10000</v>
      </c>
      <c r="F8" s="29">
        <v>30000</v>
      </c>
      <c r="G8" s="29"/>
      <c r="H8" s="36"/>
      <c r="I8" s="7">
        <f t="shared" si="0"/>
        <v>0</v>
      </c>
      <c r="J8" s="53"/>
      <c r="K8" s="1"/>
    </row>
    <row r="9" spans="1:11" ht="30" customHeight="1">
      <c r="A9" s="4">
        <v>8</v>
      </c>
      <c r="B9" s="5" t="s">
        <v>45</v>
      </c>
      <c r="C9" s="5" t="s">
        <v>96</v>
      </c>
      <c r="D9" s="4" t="s">
        <v>46</v>
      </c>
      <c r="E9" s="29">
        <v>20000</v>
      </c>
      <c r="F9" s="29">
        <v>125000</v>
      </c>
      <c r="G9" s="21"/>
      <c r="H9" s="36"/>
      <c r="I9" s="7">
        <f t="shared" si="0"/>
        <v>0</v>
      </c>
      <c r="J9" s="53"/>
      <c r="K9" s="1"/>
    </row>
    <row r="10" spans="1:11" ht="30" customHeight="1">
      <c r="A10" s="4">
        <v>9</v>
      </c>
      <c r="B10" s="5" t="s">
        <v>47</v>
      </c>
      <c r="C10" s="22" t="s">
        <v>97</v>
      </c>
      <c r="D10" s="4" t="s">
        <v>48</v>
      </c>
      <c r="E10" s="29">
        <v>15000</v>
      </c>
      <c r="F10" s="29">
        <v>195000</v>
      </c>
      <c r="G10" s="29"/>
      <c r="H10" s="36"/>
      <c r="I10" s="7">
        <f t="shared" si="0"/>
        <v>0</v>
      </c>
      <c r="J10" s="53"/>
      <c r="K10" s="58"/>
    </row>
    <row r="11" spans="1:11" ht="30" customHeight="1">
      <c r="A11" s="70" t="s">
        <v>29</v>
      </c>
      <c r="B11" s="70"/>
      <c r="C11" s="70"/>
      <c r="D11" s="70"/>
      <c r="E11" s="30">
        <f>SUM(E2:E10)</f>
        <v>160000</v>
      </c>
      <c r="F11" s="30">
        <f t="shared" ref="F11" si="1">SUM(F2:F10)</f>
        <v>1240000</v>
      </c>
      <c r="G11" s="24">
        <f>SUM(G2:G10)</f>
        <v>25000</v>
      </c>
      <c r="H11" s="57">
        <f t="shared" ref="H11" si="2">SUM(H2:H10)</f>
        <v>0</v>
      </c>
      <c r="I11" s="7">
        <f t="shared" si="0"/>
        <v>25000</v>
      </c>
      <c r="J11" s="64"/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verticalDpi="300" r:id="rId1"/>
  <headerFooter>
    <oddHeader>&amp;L&amp;"-,Gras"&amp;12CCGIM
M. MEITE DIAKARIDJA&amp;C&amp;"-,Gras"&amp;16ETAT D'ENCAISSEMENT 
ABOBO AKEKOI -2-&amp;R&amp;"-,Gras"&amp;14MOIS DE :AVRIL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view="pageLayout" zoomScaleNormal="100" workbookViewId="0">
      <selection activeCell="G5" sqref="G5"/>
    </sheetView>
  </sheetViews>
  <sheetFormatPr baseColWidth="10" defaultRowHeight="1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32" customFormat="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27" t="s">
        <v>63</v>
      </c>
      <c r="K1" s="27" t="s">
        <v>5</v>
      </c>
    </row>
    <row r="2" spans="1:11" ht="30" customHeight="1">
      <c r="A2" s="2">
        <v>1</v>
      </c>
      <c r="B2" s="3" t="s">
        <v>6</v>
      </c>
      <c r="C2" s="3" t="s">
        <v>81</v>
      </c>
      <c r="D2" s="2" t="s">
        <v>9</v>
      </c>
      <c r="E2" s="2">
        <v>50000</v>
      </c>
      <c r="F2" s="2">
        <v>0</v>
      </c>
      <c r="G2" s="2"/>
      <c r="H2" s="2"/>
      <c r="I2" s="7">
        <f t="shared" ref="I2:I6" si="0">SUM(G2:H2)</f>
        <v>0</v>
      </c>
      <c r="J2" s="38"/>
      <c r="K2" s="23"/>
    </row>
    <row r="3" spans="1:11" ht="30" customHeight="1">
      <c r="A3" s="2">
        <v>2</v>
      </c>
      <c r="B3" s="3" t="s">
        <v>104</v>
      </c>
      <c r="C3" s="3" t="s">
        <v>84</v>
      </c>
      <c r="D3" s="2" t="s">
        <v>10</v>
      </c>
      <c r="E3" s="2">
        <v>70000</v>
      </c>
      <c r="F3" s="2">
        <v>300000</v>
      </c>
      <c r="G3" s="2"/>
      <c r="H3" s="2"/>
      <c r="I3" s="7">
        <f t="shared" si="0"/>
        <v>0</v>
      </c>
      <c r="J3" s="38"/>
      <c r="K3" s="23"/>
    </row>
    <row r="4" spans="1:11" ht="30" customHeight="1">
      <c r="A4" s="2">
        <v>3</v>
      </c>
      <c r="B4" s="3" t="s">
        <v>7</v>
      </c>
      <c r="C4" s="3" t="s">
        <v>83</v>
      </c>
      <c r="D4" s="2" t="s">
        <v>11</v>
      </c>
      <c r="E4" s="2">
        <v>70000</v>
      </c>
      <c r="F4" s="2">
        <v>70000</v>
      </c>
      <c r="G4" s="2"/>
      <c r="H4" s="2"/>
      <c r="I4" s="7">
        <f t="shared" si="0"/>
        <v>0</v>
      </c>
      <c r="J4" s="2"/>
      <c r="K4" s="2"/>
    </row>
    <row r="5" spans="1:11" ht="30" customHeight="1">
      <c r="A5" s="2">
        <v>4</v>
      </c>
      <c r="B5" s="3" t="s">
        <v>13</v>
      </c>
      <c r="C5" s="3">
        <v>5900285</v>
      </c>
      <c r="D5" s="2" t="s">
        <v>12</v>
      </c>
      <c r="E5" s="2">
        <v>70000</v>
      </c>
      <c r="F5" s="2">
        <v>210000</v>
      </c>
      <c r="G5" s="2"/>
      <c r="H5" s="2"/>
      <c r="I5" s="7">
        <f t="shared" si="0"/>
        <v>0</v>
      </c>
      <c r="J5" s="38"/>
      <c r="K5" s="2"/>
    </row>
    <row r="6" spans="1:11" ht="30" customHeight="1">
      <c r="A6" s="2">
        <v>5</v>
      </c>
      <c r="B6" s="3" t="s">
        <v>14</v>
      </c>
      <c r="C6" s="3" t="s">
        <v>82</v>
      </c>
      <c r="D6" s="2" t="s">
        <v>15</v>
      </c>
      <c r="E6" s="2">
        <v>60000</v>
      </c>
      <c r="F6" s="2">
        <v>0</v>
      </c>
      <c r="G6" s="2"/>
      <c r="H6" s="2"/>
      <c r="I6" s="7">
        <f t="shared" si="0"/>
        <v>0</v>
      </c>
      <c r="J6" s="2"/>
      <c r="K6" s="2"/>
    </row>
    <row r="7" spans="1:11" ht="30" customHeight="1">
      <c r="A7" s="71" t="s">
        <v>29</v>
      </c>
      <c r="B7" s="71"/>
      <c r="C7" s="71"/>
      <c r="D7" s="71"/>
      <c r="E7" s="30">
        <f>SUM(E2:E6)</f>
        <v>320000</v>
      </c>
      <c r="F7" s="30">
        <f>SUM(F2:F6)</f>
        <v>580000</v>
      </c>
      <c r="G7" s="30">
        <f>SUM(G2:G6)</f>
        <v>0</v>
      </c>
      <c r="H7" s="54">
        <f>SUM(H2:H6)</f>
        <v>0</v>
      </c>
      <c r="I7" s="7">
        <f>SUM(I2:I6)</f>
        <v>0</v>
      </c>
      <c r="J7" s="64"/>
      <c r="K7" s="34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DIAKARIDJA&amp;C&amp;"-,Gras"&amp;16ETAT D'ENCAISSEMENT 
KOUMASSI&amp;R&amp;"-,Gras"&amp;14MOIS DE :AVRIL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view="pageLayout" zoomScaleNormal="100" workbookViewId="0">
      <selection activeCell="I5" sqref="I5"/>
    </sheetView>
  </sheetViews>
  <sheetFormatPr baseColWidth="10" defaultRowHeight="15"/>
  <cols>
    <col min="1" max="1" width="4.7109375" customWidth="1"/>
    <col min="2" max="2" width="23.85546875" customWidth="1"/>
    <col min="3" max="3" width="17.85546875" style="20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59" customWidth="1"/>
    <col min="10" max="10" width="9.85546875" customWidth="1"/>
    <col min="11" max="11" width="14.57031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31" t="s">
        <v>63</v>
      </c>
      <c r="K1" s="27" t="s">
        <v>5</v>
      </c>
    </row>
    <row r="2" spans="1:11" ht="30" customHeight="1">
      <c r="A2" s="2">
        <v>1</v>
      </c>
      <c r="B2" s="3" t="s">
        <v>68</v>
      </c>
      <c r="C2" s="2" t="s">
        <v>69</v>
      </c>
      <c r="D2" s="2" t="s">
        <v>17</v>
      </c>
      <c r="E2" s="2">
        <v>40000</v>
      </c>
      <c r="F2" s="49">
        <v>140000</v>
      </c>
      <c r="G2" s="49"/>
      <c r="H2" s="49"/>
      <c r="I2" s="61">
        <f>SUM(G2:H2)</f>
        <v>0</v>
      </c>
      <c r="J2" s="38"/>
      <c r="K2" s="45"/>
    </row>
    <row r="3" spans="1:11" ht="30" customHeight="1">
      <c r="A3" s="2">
        <v>2</v>
      </c>
      <c r="B3" s="3" t="s">
        <v>91</v>
      </c>
      <c r="C3" s="2" t="s">
        <v>70</v>
      </c>
      <c r="D3" s="2" t="s">
        <v>18</v>
      </c>
      <c r="E3" s="2">
        <v>40000</v>
      </c>
      <c r="F3" s="2">
        <v>140000</v>
      </c>
      <c r="G3" s="2"/>
      <c r="H3" s="2"/>
      <c r="I3" s="61">
        <f t="shared" ref="I3:I5" si="0">SUM(G3:H3)</f>
        <v>0</v>
      </c>
      <c r="J3" s="2"/>
      <c r="K3" s="1"/>
    </row>
    <row r="4" spans="1:11" ht="30" customHeight="1">
      <c r="A4" s="2">
        <v>3</v>
      </c>
      <c r="B4" s="3" t="s">
        <v>99</v>
      </c>
      <c r="C4" s="2" t="s">
        <v>100</v>
      </c>
      <c r="D4" s="25" t="s">
        <v>101</v>
      </c>
      <c r="E4" s="2">
        <v>50000</v>
      </c>
      <c r="F4" s="2"/>
      <c r="G4" s="2"/>
      <c r="H4" s="2"/>
      <c r="I4" s="61">
        <f t="shared" si="0"/>
        <v>0</v>
      </c>
      <c r="J4" s="38"/>
      <c r="K4" s="51"/>
    </row>
    <row r="5" spans="1:11" ht="30" customHeight="1">
      <c r="A5" s="70" t="s">
        <v>29</v>
      </c>
      <c r="B5" s="70"/>
      <c r="C5" s="70"/>
      <c r="D5" s="70"/>
      <c r="E5" s="12">
        <f>SUM(E2:E4)</f>
        <v>130000</v>
      </c>
      <c r="F5" s="12">
        <f>SUM(F2:F3)</f>
        <v>280000</v>
      </c>
      <c r="G5" s="60">
        <f>SUM(G2:G4)</f>
        <v>0</v>
      </c>
      <c r="H5" s="60">
        <f t="shared" ref="H5" si="1">SUM(H2:H4)</f>
        <v>0</v>
      </c>
      <c r="I5" s="61">
        <f t="shared" si="0"/>
        <v>0</v>
      </c>
      <c r="J5" s="64"/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DIAKARIDJA&amp;C&amp;"-,Gras"&amp;16ETAT D'ENCAISSEMENT 
ABOBO AVOCATIER&amp;R&amp;"-,Gras"&amp;14MOIS DE : AVRIL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K5" sqref="K5"/>
    </sheetView>
  </sheetViews>
  <sheetFormatPr baseColWidth="10" defaultRowHeight="1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55" customWidth="1"/>
    <col min="10" max="10" width="9.140625" customWidth="1"/>
    <col min="11" max="11" width="14.28515625" customWidth="1"/>
  </cols>
  <sheetData>
    <row r="1" spans="1:11">
      <c r="A1" s="30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54" t="s">
        <v>2</v>
      </c>
      <c r="J1" s="31" t="s">
        <v>63</v>
      </c>
      <c r="K1" s="27" t="s">
        <v>139</v>
      </c>
    </row>
    <row r="2" spans="1:11" ht="30" customHeight="1">
      <c r="A2" s="2">
        <v>1</v>
      </c>
      <c r="B2" s="3" t="s">
        <v>85</v>
      </c>
      <c r="C2" s="3">
        <v>8027469</v>
      </c>
      <c r="D2" s="2" t="s">
        <v>17</v>
      </c>
      <c r="E2" s="2">
        <v>60000</v>
      </c>
      <c r="F2" s="2">
        <v>0</v>
      </c>
      <c r="G2" s="2">
        <v>60000</v>
      </c>
      <c r="H2" s="2"/>
      <c r="I2" s="54">
        <f>SUM(G2:H2)</f>
        <v>60000</v>
      </c>
      <c r="J2" s="1"/>
      <c r="K2" s="1"/>
    </row>
    <row r="3" spans="1:11" ht="30" customHeight="1">
      <c r="A3" s="2">
        <v>2</v>
      </c>
      <c r="B3" s="3" t="s">
        <v>85</v>
      </c>
      <c r="C3" s="3">
        <v>8027469</v>
      </c>
      <c r="D3" s="2" t="s">
        <v>18</v>
      </c>
      <c r="E3" s="2">
        <v>70000</v>
      </c>
      <c r="F3" s="2">
        <v>0</v>
      </c>
      <c r="G3" s="2">
        <v>70000</v>
      </c>
      <c r="H3" s="2"/>
      <c r="I3" s="54">
        <f t="shared" ref="I3:I6" si="0">SUM(G3:H3)</f>
        <v>70000</v>
      </c>
      <c r="J3" s="2"/>
      <c r="K3" s="1"/>
    </row>
    <row r="4" spans="1:11" ht="30" customHeight="1">
      <c r="A4" s="2">
        <v>3</v>
      </c>
      <c r="B4" s="3" t="s">
        <v>86</v>
      </c>
      <c r="C4" s="3" t="s">
        <v>88</v>
      </c>
      <c r="D4" s="2" t="s">
        <v>87</v>
      </c>
      <c r="E4" s="2">
        <v>40000</v>
      </c>
      <c r="F4" s="55">
        <v>0</v>
      </c>
      <c r="G4" s="2">
        <v>40000</v>
      </c>
      <c r="H4" s="2"/>
      <c r="I4" s="54">
        <f>SUM(G4:H4)</f>
        <v>40000</v>
      </c>
      <c r="J4" s="38"/>
      <c r="K4" s="51"/>
    </row>
    <row r="5" spans="1:11" ht="30" customHeight="1">
      <c r="A5" s="2">
        <v>4</v>
      </c>
      <c r="B5" s="72" t="s">
        <v>90</v>
      </c>
      <c r="C5" s="73"/>
      <c r="D5" s="23" t="s">
        <v>89</v>
      </c>
      <c r="E5" s="2">
        <v>20000</v>
      </c>
      <c r="F5" s="2">
        <v>60000</v>
      </c>
      <c r="G5" s="2"/>
      <c r="H5" s="2"/>
      <c r="I5" s="54">
        <f t="shared" si="0"/>
        <v>0</v>
      </c>
      <c r="J5" s="2"/>
      <c r="K5" s="1"/>
    </row>
    <row r="6" spans="1:11" ht="30" customHeight="1">
      <c r="A6" s="71" t="s">
        <v>29</v>
      </c>
      <c r="B6" s="71"/>
      <c r="C6" s="71"/>
      <c r="D6" s="71"/>
      <c r="E6" s="30">
        <f>SUM(E2:E5)</f>
        <v>190000</v>
      </c>
      <c r="F6" s="33">
        <f>SUM(F2:F5)</f>
        <v>60000</v>
      </c>
      <c r="G6" s="54">
        <f t="shared" ref="G6:H6" si="1">SUM(G2:G5)</f>
        <v>170000</v>
      </c>
      <c r="H6" s="54">
        <f t="shared" si="1"/>
        <v>0</v>
      </c>
      <c r="I6" s="54">
        <f t="shared" si="0"/>
        <v>170000</v>
      </c>
      <c r="J6" s="64"/>
      <c r="K6" s="34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DIAKARIDJA&amp;C&amp;"-,Gras"&amp;16ETAT D'ENCAISSEMENT 
YOPOUGON SELMER&amp;R&amp;"-,Gras"&amp;14MOIS DE : AVRIL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K5" sqref="K5"/>
    </sheetView>
  </sheetViews>
  <sheetFormatPr baseColWidth="10" defaultRowHeight="1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59" customWidth="1"/>
    <col min="8" max="8" width="10.140625" customWidth="1"/>
    <col min="9" max="9" width="15" style="59" customWidth="1"/>
    <col min="10" max="10" width="9.85546875" customWidth="1"/>
    <col min="11" max="11" width="14.28515625" customWidth="1"/>
  </cols>
  <sheetData>
    <row r="1" spans="1:11">
      <c r="A1" s="35" t="s">
        <v>0</v>
      </c>
      <c r="B1" s="27" t="s">
        <v>1</v>
      </c>
      <c r="C1" s="27" t="s">
        <v>67</v>
      </c>
      <c r="D1" s="27" t="s">
        <v>8</v>
      </c>
      <c r="E1" s="27" t="s">
        <v>3</v>
      </c>
      <c r="F1" s="27" t="s">
        <v>36</v>
      </c>
      <c r="G1" s="27" t="s">
        <v>102</v>
      </c>
      <c r="H1" s="27" t="s">
        <v>4</v>
      </c>
      <c r="I1" s="26" t="s">
        <v>2</v>
      </c>
      <c r="J1" s="31" t="s">
        <v>63</v>
      </c>
      <c r="K1" s="27" t="s">
        <v>140</v>
      </c>
    </row>
    <row r="2" spans="1:11" ht="30" customHeight="1">
      <c r="A2" s="2">
        <v>1</v>
      </c>
      <c r="B2" s="3" t="s">
        <v>109</v>
      </c>
      <c r="C2" s="3" t="s">
        <v>110</v>
      </c>
      <c r="D2" s="2"/>
      <c r="E2" s="41">
        <v>125000</v>
      </c>
      <c r="F2" s="41">
        <v>205000</v>
      </c>
      <c r="G2" s="7"/>
      <c r="H2" s="65"/>
      <c r="I2" s="7">
        <f>SUM(G2:H2)</f>
        <v>0</v>
      </c>
      <c r="J2" s="1"/>
      <c r="K2" s="1"/>
    </row>
    <row r="3" spans="1:11" ht="30" customHeight="1">
      <c r="A3" s="2">
        <v>2</v>
      </c>
      <c r="B3" s="3" t="s">
        <v>111</v>
      </c>
      <c r="C3" s="3" t="s">
        <v>138</v>
      </c>
      <c r="D3" s="2"/>
      <c r="E3" s="41">
        <v>525000</v>
      </c>
      <c r="F3" s="47">
        <v>1575000</v>
      </c>
      <c r="G3" s="7"/>
      <c r="H3" s="66"/>
      <c r="I3" s="7">
        <f t="shared" ref="I3:I6" si="0">SUM(G3:H3)</f>
        <v>0</v>
      </c>
      <c r="J3" s="2"/>
      <c r="K3" s="1"/>
    </row>
    <row r="4" spans="1:11" ht="30" customHeight="1">
      <c r="A4" s="2">
        <v>3</v>
      </c>
      <c r="B4" s="3" t="s">
        <v>112</v>
      </c>
      <c r="C4" s="3" t="s">
        <v>113</v>
      </c>
      <c r="D4" s="2"/>
      <c r="E4" s="41">
        <v>125000</v>
      </c>
      <c r="F4" s="2"/>
      <c r="G4" s="7">
        <v>125000</v>
      </c>
      <c r="H4" s="66"/>
      <c r="I4" s="7">
        <f t="shared" si="0"/>
        <v>125000</v>
      </c>
      <c r="J4" s="38">
        <v>41404</v>
      </c>
      <c r="K4" s="1"/>
    </row>
    <row r="5" spans="1:11" ht="30" customHeight="1">
      <c r="A5" s="2">
        <v>4</v>
      </c>
      <c r="B5" s="43" t="s">
        <v>114</v>
      </c>
      <c r="C5" s="40" t="s">
        <v>115</v>
      </c>
      <c r="D5" s="2"/>
      <c r="E5" s="41">
        <v>125000</v>
      </c>
      <c r="F5" s="2"/>
      <c r="G5" s="7">
        <v>125000</v>
      </c>
      <c r="I5" s="7">
        <f t="shared" si="0"/>
        <v>125000</v>
      </c>
      <c r="J5" s="38">
        <v>41407</v>
      </c>
      <c r="K5" s="1"/>
    </row>
    <row r="6" spans="1:11" ht="30" customHeight="1">
      <c r="A6" s="71" t="s">
        <v>29</v>
      </c>
      <c r="B6" s="71"/>
      <c r="C6" s="71"/>
      <c r="D6" s="71"/>
      <c r="E6" s="35">
        <f>SUM(E2:E5)</f>
        <v>900000</v>
      </c>
      <c r="F6" s="48">
        <f>SUM(F2:F5)</f>
        <v>1780000</v>
      </c>
      <c r="G6" s="7">
        <f>SUM(G2:G5)</f>
        <v>250000</v>
      </c>
      <c r="H6" s="67"/>
      <c r="I6" s="7">
        <f t="shared" si="0"/>
        <v>250000</v>
      </c>
      <c r="J6" s="64">
        <v>41379</v>
      </c>
      <c r="K6" s="34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DIAKARIDJA&amp;C&amp;"-,Gras"&amp;16ETAT D'ENCAISSEMENT 
YOPOUGON CHU&amp;R&amp;"-,Gras"&amp;14MOIS DE : AVRIL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15"/>
  <sheetViews>
    <sheetView tabSelected="1" view="pageLayout" topLeftCell="A7" zoomScaleNormal="100" workbookViewId="0">
      <selection activeCell="B14" sqref="B14:C14"/>
    </sheetView>
  </sheetViews>
  <sheetFormatPr baseColWidth="10" defaultRowHeight="15"/>
  <cols>
    <col min="1" max="1" width="4.7109375" customWidth="1"/>
    <col min="2" max="2" width="25.7109375" customWidth="1"/>
    <col min="3" max="3" width="19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3.28515625" customWidth="1"/>
  </cols>
  <sheetData>
    <row r="1" spans="1:11">
      <c r="A1" s="35" t="s">
        <v>0</v>
      </c>
      <c r="B1" s="27" t="s">
        <v>1</v>
      </c>
      <c r="C1" s="27" t="s">
        <v>67</v>
      </c>
      <c r="D1" s="27" t="s">
        <v>118</v>
      </c>
      <c r="E1" s="27" t="s">
        <v>3</v>
      </c>
      <c r="F1" s="27" t="s">
        <v>36</v>
      </c>
      <c r="G1" s="27" t="s">
        <v>102</v>
      </c>
      <c r="H1" s="27" t="s">
        <v>4</v>
      </c>
      <c r="I1" s="27" t="s">
        <v>2</v>
      </c>
      <c r="J1" s="31" t="s">
        <v>63</v>
      </c>
      <c r="K1" s="27" t="s">
        <v>140</v>
      </c>
    </row>
    <row r="2" spans="1:11" ht="30" customHeight="1">
      <c r="A2" s="2">
        <v>1</v>
      </c>
      <c r="B2" s="45" t="s">
        <v>134</v>
      </c>
      <c r="C2" s="3"/>
      <c r="D2" s="2">
        <v>1</v>
      </c>
      <c r="E2" s="41">
        <v>30000</v>
      </c>
      <c r="F2" s="2">
        <v>0</v>
      </c>
      <c r="G2" s="41">
        <v>30000</v>
      </c>
      <c r="H2" s="2"/>
      <c r="I2" s="56">
        <f>SUM(G2:H2)</f>
        <v>30000</v>
      </c>
      <c r="J2" s="1"/>
      <c r="K2" s="1"/>
    </row>
    <row r="3" spans="1:11" ht="30" customHeight="1">
      <c r="A3" s="2">
        <v>2</v>
      </c>
      <c r="B3" s="46" t="s">
        <v>135</v>
      </c>
      <c r="C3" s="1">
        <v>49271346</v>
      </c>
      <c r="D3" s="36">
        <v>2</v>
      </c>
      <c r="E3" s="41">
        <v>35000</v>
      </c>
      <c r="F3" s="2">
        <v>0</v>
      </c>
      <c r="G3" s="41">
        <v>35000</v>
      </c>
      <c r="H3" s="2"/>
      <c r="I3" s="56">
        <f t="shared" ref="I3:I14" si="0">SUM(G3:H3)</f>
        <v>35000</v>
      </c>
      <c r="J3" s="2"/>
      <c r="K3" s="1"/>
    </row>
    <row r="4" spans="1:11" ht="30" customHeight="1">
      <c r="A4" s="2">
        <v>3</v>
      </c>
      <c r="B4" s="3" t="s">
        <v>116</v>
      </c>
      <c r="C4" s="3" t="s">
        <v>117</v>
      </c>
      <c r="D4" s="2">
        <v>3</v>
      </c>
      <c r="E4" s="41">
        <v>40000</v>
      </c>
      <c r="F4" s="2">
        <v>0</v>
      </c>
      <c r="G4" s="41">
        <v>40000</v>
      </c>
      <c r="H4" s="2"/>
      <c r="I4" s="56">
        <f t="shared" si="0"/>
        <v>40000</v>
      </c>
      <c r="J4" s="2"/>
      <c r="K4" s="1"/>
    </row>
    <row r="5" spans="1:11" ht="30" customHeight="1">
      <c r="A5" s="2">
        <v>4</v>
      </c>
      <c r="B5" s="3" t="s">
        <v>119</v>
      </c>
      <c r="C5" s="44" t="s">
        <v>132</v>
      </c>
      <c r="D5" s="2">
        <v>4</v>
      </c>
      <c r="E5" s="41">
        <v>25000</v>
      </c>
      <c r="F5" s="2">
        <v>0</v>
      </c>
      <c r="G5" s="41">
        <v>25000</v>
      </c>
      <c r="H5" s="2"/>
      <c r="I5" s="56">
        <f t="shared" si="0"/>
        <v>25000</v>
      </c>
      <c r="J5" s="2"/>
      <c r="K5" s="1"/>
    </row>
    <row r="6" spans="1:11" ht="30" customHeight="1">
      <c r="A6" s="2">
        <v>5</v>
      </c>
      <c r="B6" s="3" t="s">
        <v>120</v>
      </c>
      <c r="C6" s="40" t="s">
        <v>121</v>
      </c>
      <c r="D6" s="2">
        <v>5</v>
      </c>
      <c r="E6" s="41">
        <v>25000</v>
      </c>
      <c r="F6" s="41">
        <v>25000</v>
      </c>
      <c r="G6" s="41">
        <v>25000</v>
      </c>
      <c r="H6" s="2">
        <v>15000</v>
      </c>
      <c r="I6" s="56">
        <f t="shared" si="0"/>
        <v>40000</v>
      </c>
      <c r="J6" s="2"/>
      <c r="K6" s="1"/>
    </row>
    <row r="7" spans="1:11" ht="30" customHeight="1">
      <c r="A7" s="2">
        <v>6</v>
      </c>
      <c r="B7" s="3" t="s">
        <v>122</v>
      </c>
      <c r="C7" s="44" t="s">
        <v>123</v>
      </c>
      <c r="D7" s="2">
        <v>6</v>
      </c>
      <c r="E7" s="41">
        <v>25000</v>
      </c>
      <c r="F7" s="2">
        <v>0</v>
      </c>
      <c r="G7" s="41">
        <v>25000</v>
      </c>
      <c r="H7" s="2"/>
      <c r="I7" s="56">
        <f t="shared" si="0"/>
        <v>25000</v>
      </c>
      <c r="J7" s="2"/>
      <c r="K7" s="1"/>
    </row>
    <row r="8" spans="1:11" ht="30" customHeight="1">
      <c r="A8" s="2">
        <v>7</v>
      </c>
      <c r="B8" s="43" t="s">
        <v>124</v>
      </c>
      <c r="C8" s="40" t="s">
        <v>125</v>
      </c>
      <c r="D8" s="2">
        <v>7</v>
      </c>
      <c r="E8" s="41">
        <v>25000</v>
      </c>
      <c r="F8" s="2">
        <v>0</v>
      </c>
      <c r="G8" s="41">
        <v>25000</v>
      </c>
      <c r="H8" s="2"/>
      <c r="I8" s="56">
        <f t="shared" si="0"/>
        <v>25000</v>
      </c>
      <c r="J8" s="2"/>
      <c r="K8" s="1"/>
    </row>
    <row r="9" spans="1:11" ht="30" customHeight="1">
      <c r="A9" s="2">
        <v>8</v>
      </c>
      <c r="B9" s="3" t="s">
        <v>126</v>
      </c>
      <c r="C9" s="44" t="s">
        <v>130</v>
      </c>
      <c r="D9" s="2">
        <v>8</v>
      </c>
      <c r="E9" s="41">
        <v>25000</v>
      </c>
      <c r="F9" s="2">
        <v>0</v>
      </c>
      <c r="G9" s="41">
        <v>0</v>
      </c>
      <c r="H9" s="2"/>
      <c r="I9" s="56">
        <f t="shared" si="0"/>
        <v>0</v>
      </c>
      <c r="J9" s="2"/>
      <c r="K9" s="1"/>
    </row>
    <row r="10" spans="1:11" ht="30" customHeight="1">
      <c r="A10" s="2">
        <v>9</v>
      </c>
      <c r="B10" s="3" t="s">
        <v>127</v>
      </c>
      <c r="C10" s="40" t="s">
        <v>128</v>
      </c>
      <c r="D10" s="2">
        <v>9</v>
      </c>
      <c r="E10" s="41">
        <v>25000</v>
      </c>
      <c r="F10" s="41">
        <v>0</v>
      </c>
      <c r="G10" s="41">
        <v>25000</v>
      </c>
      <c r="H10" s="2"/>
      <c r="I10" s="56">
        <f t="shared" si="0"/>
        <v>25000</v>
      </c>
      <c r="J10" s="2"/>
      <c r="K10" s="1"/>
    </row>
    <row r="11" spans="1:11" ht="30" customHeight="1">
      <c r="A11" s="2">
        <v>10</v>
      </c>
      <c r="B11" s="3" t="s">
        <v>129</v>
      </c>
      <c r="C11" s="44" t="s">
        <v>131</v>
      </c>
      <c r="D11" s="2">
        <v>10</v>
      </c>
      <c r="E11" s="41">
        <v>80000</v>
      </c>
      <c r="F11" s="2">
        <v>0</v>
      </c>
      <c r="G11" s="41">
        <v>80000</v>
      </c>
      <c r="H11" s="2"/>
      <c r="I11" s="56">
        <f t="shared" si="0"/>
        <v>80000</v>
      </c>
      <c r="J11" s="2"/>
      <c r="K11" s="1"/>
    </row>
    <row r="12" spans="1:11" ht="30" customHeight="1">
      <c r="A12" s="2">
        <v>11</v>
      </c>
      <c r="B12" s="3"/>
      <c r="C12" s="40"/>
      <c r="D12" s="2"/>
      <c r="E12" s="41"/>
      <c r="F12" s="47"/>
      <c r="G12" s="1"/>
      <c r="H12" s="1"/>
      <c r="I12" s="56">
        <f t="shared" si="0"/>
        <v>0</v>
      </c>
      <c r="J12" s="2"/>
      <c r="K12" s="1"/>
    </row>
    <row r="13" spans="1:11" ht="30" customHeight="1">
      <c r="A13" s="2">
        <v>12</v>
      </c>
      <c r="B13" s="39"/>
      <c r="C13" s="3"/>
      <c r="D13" s="2"/>
      <c r="E13" s="41"/>
      <c r="F13" s="47"/>
      <c r="G13" s="41"/>
      <c r="H13" s="2"/>
      <c r="I13" s="56">
        <f>SUM(G13:H13)</f>
        <v>0</v>
      </c>
      <c r="J13" s="2"/>
      <c r="K13" s="1"/>
    </row>
    <row r="14" spans="1:11" ht="30" customHeight="1">
      <c r="A14" s="2">
        <v>13</v>
      </c>
      <c r="B14" s="3" t="s">
        <v>141</v>
      </c>
      <c r="C14" s="22" t="s">
        <v>142</v>
      </c>
      <c r="D14" s="2" t="s">
        <v>133</v>
      </c>
      <c r="E14" s="41">
        <v>80000</v>
      </c>
      <c r="F14" s="2">
        <v>0</v>
      </c>
      <c r="G14" s="2"/>
      <c r="H14" s="2"/>
      <c r="I14" s="56">
        <f t="shared" si="0"/>
        <v>0</v>
      </c>
      <c r="J14" s="2"/>
      <c r="K14" s="1"/>
    </row>
    <row r="15" spans="1:11" ht="30" customHeight="1">
      <c r="A15" s="71" t="s">
        <v>29</v>
      </c>
      <c r="B15" s="71"/>
      <c r="C15" s="71"/>
      <c r="D15" s="71"/>
      <c r="E15" s="35">
        <f>SUM(E2:E14)</f>
        <v>415000</v>
      </c>
      <c r="F15" s="35">
        <f>SUM(F2:F14)</f>
        <v>25000</v>
      </c>
      <c r="G15" s="62">
        <f>SUM(G2:G14)</f>
        <v>310000</v>
      </c>
      <c r="H15" s="62">
        <f t="shared" ref="H15:I15" si="1">SUM(H2:H14)</f>
        <v>15000</v>
      </c>
      <c r="I15" s="56">
        <f t="shared" si="1"/>
        <v>325000</v>
      </c>
      <c r="J15" s="64">
        <v>41409</v>
      </c>
      <c r="K15" s="34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DIAKARIDJA&amp;C&amp;"-,Gras"&amp;16ETAT D'ENCAISSEMENT 
YOPOUGON WASSAKARA&amp;R&amp;"-,Gras"&amp;14MOIS DE : AVRIL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view="pageLayout" zoomScaleNormal="100" workbookViewId="0">
      <selection activeCell="E6" sqref="E6"/>
    </sheetView>
  </sheetViews>
  <sheetFormatPr baseColWidth="10" defaultRowHeight="1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9" t="s">
        <v>50</v>
      </c>
      <c r="B1" s="9" t="s">
        <v>51</v>
      </c>
      <c r="C1" s="9" t="s">
        <v>52</v>
      </c>
      <c r="D1" s="13">
        <v>0.05</v>
      </c>
      <c r="E1" s="13">
        <v>0.1</v>
      </c>
      <c r="F1" s="14" t="s">
        <v>57</v>
      </c>
      <c r="G1" s="14" t="s">
        <v>58</v>
      </c>
      <c r="H1" s="15" t="s">
        <v>59</v>
      </c>
    </row>
    <row r="2" spans="1:8" ht="18.75">
      <c r="A2" s="6" t="s">
        <v>53</v>
      </c>
      <c r="B2" s="6">
        <v>138000</v>
      </c>
      <c r="C2" s="6">
        <v>0</v>
      </c>
      <c r="D2" s="16">
        <f>C2*0.05</f>
        <v>0</v>
      </c>
      <c r="E2" s="16">
        <f>B2*0.1</f>
        <v>13800</v>
      </c>
      <c r="F2" s="16">
        <f>(B2+C2)*0.15</f>
        <v>20700</v>
      </c>
      <c r="G2" s="16">
        <f>C2*0.15</f>
        <v>0</v>
      </c>
      <c r="H2" s="16">
        <f>B2*0.75</f>
        <v>103500</v>
      </c>
    </row>
    <row r="3" spans="1:8" ht="18.75">
      <c r="A3" s="6" t="s">
        <v>54</v>
      </c>
      <c r="B3" s="6">
        <v>175000</v>
      </c>
      <c r="C3" s="6">
        <v>0</v>
      </c>
      <c r="D3" s="16">
        <f t="shared" ref="D3:D10" si="0">C3*0.05</f>
        <v>0</v>
      </c>
      <c r="E3" s="16">
        <f t="shared" ref="E3:E10" si="1">B3*0.1</f>
        <v>17500</v>
      </c>
      <c r="F3" s="16">
        <f t="shared" ref="F3:F10" si="2">(B3+C3)*0.15</f>
        <v>26250</v>
      </c>
      <c r="G3" s="16">
        <f t="shared" ref="G3:G8" si="3">C3*0.15</f>
        <v>0</v>
      </c>
      <c r="H3" s="16">
        <f t="shared" ref="H3:H10" si="4">B3*0.75</f>
        <v>131250</v>
      </c>
    </row>
    <row r="4" spans="1:8" ht="18.75">
      <c r="A4" s="6" t="s">
        <v>66</v>
      </c>
      <c r="B4" s="6">
        <v>90000</v>
      </c>
      <c r="C4" s="6"/>
      <c r="D4" s="16">
        <f t="shared" si="0"/>
        <v>0</v>
      </c>
      <c r="E4" s="16">
        <f t="shared" si="1"/>
        <v>9000</v>
      </c>
      <c r="F4" s="16">
        <f t="shared" si="2"/>
        <v>13500</v>
      </c>
      <c r="G4" s="16">
        <f t="shared" si="3"/>
        <v>0</v>
      </c>
      <c r="H4" s="16">
        <f t="shared" si="4"/>
        <v>67500</v>
      </c>
    </row>
    <row r="5" spans="1:8" ht="18.75">
      <c r="A5" s="6" t="s">
        <v>55</v>
      </c>
      <c r="B5" s="6">
        <v>504000</v>
      </c>
      <c r="C5" s="6">
        <v>0</v>
      </c>
      <c r="D5" s="16">
        <f t="shared" si="0"/>
        <v>0</v>
      </c>
      <c r="E5" s="16">
        <f t="shared" si="1"/>
        <v>50400</v>
      </c>
      <c r="F5" s="16">
        <f t="shared" si="2"/>
        <v>75600</v>
      </c>
      <c r="G5" s="16">
        <f t="shared" si="3"/>
        <v>0</v>
      </c>
      <c r="H5" s="16">
        <f t="shared" si="4"/>
        <v>378000</v>
      </c>
    </row>
    <row r="6" spans="1:8" ht="18.75">
      <c r="A6" s="6" t="s">
        <v>106</v>
      </c>
      <c r="B6" s="6">
        <v>210000</v>
      </c>
      <c r="C6" s="6">
        <v>0</v>
      </c>
      <c r="D6" s="16">
        <f t="shared" si="0"/>
        <v>0</v>
      </c>
      <c r="E6" s="16">
        <f t="shared" si="1"/>
        <v>21000</v>
      </c>
      <c r="F6" s="16">
        <f t="shared" si="2"/>
        <v>31500</v>
      </c>
      <c r="G6" s="16">
        <f t="shared" si="3"/>
        <v>0</v>
      </c>
      <c r="H6" s="16">
        <f t="shared" si="4"/>
        <v>157500</v>
      </c>
    </row>
    <row r="7" spans="1:8" ht="18.75">
      <c r="A7" s="6" t="s">
        <v>107</v>
      </c>
      <c r="B7" s="6">
        <v>250000</v>
      </c>
      <c r="C7" s="6"/>
      <c r="D7" s="16"/>
      <c r="E7" s="16">
        <f t="shared" si="1"/>
        <v>25000</v>
      </c>
      <c r="F7" s="16">
        <f t="shared" si="2"/>
        <v>37500</v>
      </c>
      <c r="G7" s="16">
        <f t="shared" si="3"/>
        <v>0</v>
      </c>
      <c r="H7" s="16">
        <f t="shared" si="4"/>
        <v>187500</v>
      </c>
    </row>
    <row r="8" spans="1:8" ht="18.75">
      <c r="A8" s="42" t="s">
        <v>108</v>
      </c>
      <c r="B8" s="6">
        <v>860000</v>
      </c>
      <c r="C8" s="6">
        <v>0</v>
      </c>
      <c r="D8" s="16"/>
      <c r="E8" s="16">
        <f t="shared" si="1"/>
        <v>86000</v>
      </c>
      <c r="F8" s="16">
        <f t="shared" si="2"/>
        <v>129000</v>
      </c>
      <c r="G8" s="16">
        <f t="shared" si="3"/>
        <v>0</v>
      </c>
      <c r="H8" s="16">
        <f t="shared" si="4"/>
        <v>645000</v>
      </c>
    </row>
    <row r="9" spans="1:8" ht="18.75">
      <c r="A9" s="6" t="s">
        <v>64</v>
      </c>
      <c r="B9" s="6"/>
      <c r="C9" s="6">
        <v>1570000</v>
      </c>
      <c r="D9" s="16">
        <f t="shared" si="0"/>
        <v>78500</v>
      </c>
      <c r="E9" s="16">
        <f t="shared" si="1"/>
        <v>0</v>
      </c>
      <c r="F9" s="16">
        <f t="shared" si="2"/>
        <v>235500</v>
      </c>
      <c r="G9" s="16">
        <f>C9*0.8</f>
        <v>1256000</v>
      </c>
      <c r="H9" s="16">
        <f t="shared" si="4"/>
        <v>0</v>
      </c>
    </row>
    <row r="10" spans="1:8" ht="18.75">
      <c r="A10" s="6" t="s">
        <v>65</v>
      </c>
      <c r="B10" s="6"/>
      <c r="C10" s="6">
        <v>1840000</v>
      </c>
      <c r="D10" s="16">
        <f t="shared" si="0"/>
        <v>92000</v>
      </c>
      <c r="E10" s="16">
        <f t="shared" si="1"/>
        <v>0</v>
      </c>
      <c r="F10" s="16">
        <f t="shared" si="2"/>
        <v>276000</v>
      </c>
      <c r="G10" s="16">
        <f>C10*0.8</f>
        <v>1472000</v>
      </c>
      <c r="H10" s="16">
        <f t="shared" si="4"/>
        <v>0</v>
      </c>
    </row>
    <row r="11" spans="1:8" ht="18.75">
      <c r="A11" s="9" t="s">
        <v>56</v>
      </c>
      <c r="B11" s="9">
        <f>SUM(B2:B10)</f>
        <v>2227000</v>
      </c>
      <c r="C11" s="9">
        <f t="shared" ref="C11:E11" si="5">SUM(C2:C10)</f>
        <v>3410000</v>
      </c>
      <c r="D11" s="14">
        <f t="shared" si="5"/>
        <v>170500</v>
      </c>
      <c r="E11" s="14">
        <f t="shared" si="5"/>
        <v>222700</v>
      </c>
      <c r="F11" s="14">
        <f>SUM(F2:F10)</f>
        <v>845550</v>
      </c>
      <c r="G11" s="16">
        <f>SUM(G9:G10)</f>
        <v>2728000</v>
      </c>
      <c r="H11" s="16">
        <f>SUM(H2:H10)</f>
        <v>1670250</v>
      </c>
    </row>
    <row r="12" spans="1:8">
      <c r="D12" s="17"/>
      <c r="E12" s="17"/>
      <c r="F12" s="17"/>
      <c r="G12" s="17"/>
      <c r="H12" s="17"/>
    </row>
    <row r="13" spans="1:8" ht="21">
      <c r="A13" s="10" t="s">
        <v>60</v>
      </c>
      <c r="B13" s="11">
        <f>G11+H11</f>
        <v>4398250</v>
      </c>
    </row>
    <row r="14" spans="1:8" ht="21">
      <c r="A14" s="10" t="s">
        <v>61</v>
      </c>
      <c r="B14" s="11">
        <f>D11+E11</f>
        <v>393200</v>
      </c>
    </row>
    <row r="15" spans="1:8" ht="21">
      <c r="A15" s="10" t="s">
        <v>62</v>
      </c>
      <c r="B15" s="11">
        <f>F11</f>
        <v>845550</v>
      </c>
    </row>
    <row r="16" spans="1:8" ht="21">
      <c r="A16" s="10" t="s">
        <v>105</v>
      </c>
      <c r="B16" s="10">
        <f>B11-B14</f>
        <v>1833800</v>
      </c>
    </row>
    <row r="17" spans="1:3">
      <c r="B17" s="68">
        <v>-300000</v>
      </c>
    </row>
    <row r="18" spans="1:3" ht="21">
      <c r="A18" s="10" t="s">
        <v>137</v>
      </c>
      <c r="B18" s="69">
        <f>B16+B17</f>
        <v>1533800</v>
      </c>
      <c r="C18" s="64">
        <v>41379</v>
      </c>
    </row>
    <row r="19" spans="1:3" ht="21">
      <c r="A19" s="19"/>
      <c r="B19" s="18"/>
    </row>
  </sheetData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DIAKARIDJA&amp;C&amp;"-,Gras"&amp;16COMPTE CCGIM MEITE&amp;R&amp;"-,Gras"&amp;12MOIS DE: AVRIL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AKEKOI 1</vt:lpstr>
      <vt:lpstr>ABOBO AKEKOI 2</vt:lpstr>
      <vt:lpstr>KOUMASSI</vt:lpstr>
      <vt:lpstr>ABOBO AVOCATIER</vt:lpstr>
      <vt:lpstr>YOPOUGON SERMER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2013-04-15T09:41:14Z</cp:lastPrinted>
  <dcterms:created xsi:type="dcterms:W3CDTF">2012-08-29T16:17:20Z</dcterms:created>
  <dcterms:modified xsi:type="dcterms:W3CDTF">2013-06-12T07:19:45Z</dcterms:modified>
</cp:coreProperties>
</file>