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activeTab="1"/>
  </bookViews>
  <sheets>
    <sheet name="ABOBO AVOCATIER" sheetId="12" r:id="rId1"/>
    <sheet name="ABOBO AKEKOI 1" sheetId="5" r:id="rId2"/>
    <sheet name="ABOBO AKEKOI 2" sheetId="7" r:id="rId3"/>
    <sheet name="KOUMASSI" sheetId="8" r:id="rId4"/>
    <sheet name="YOPOUGON" sheetId="15" r:id="rId5"/>
    <sheet name="COMPTE CCGIM MEITE" sheetId="3" r:id="rId6"/>
  </sheets>
  <calcPr calcId="125725"/>
</workbook>
</file>

<file path=xl/calcChain.xml><?xml version="1.0" encoding="utf-8"?>
<calcChain xmlns="http://schemas.openxmlformats.org/spreadsheetml/2006/main">
  <c r="H7" i="3"/>
  <c r="E7"/>
  <c r="H2" i="8"/>
  <c r="H3"/>
  <c r="H4"/>
  <c r="H5"/>
  <c r="H6"/>
  <c r="H2" i="7"/>
  <c r="H3"/>
  <c r="H4"/>
  <c r="H5"/>
  <c r="H6"/>
  <c r="H7"/>
  <c r="H8"/>
  <c r="H9"/>
  <c r="H10"/>
  <c r="H2" i="5"/>
  <c r="H3"/>
  <c r="H4"/>
  <c r="H5"/>
  <c r="H6"/>
  <c r="H7"/>
  <c r="H8"/>
  <c r="H9"/>
  <c r="H2" i="12"/>
  <c r="H3"/>
  <c r="F7" i="8"/>
  <c r="G4" i="12"/>
  <c r="F4"/>
  <c r="E6" i="15"/>
  <c r="F6"/>
  <c r="H2"/>
  <c r="H3"/>
  <c r="H4"/>
  <c r="H5"/>
  <c r="D6"/>
  <c r="G10" i="5"/>
  <c r="F10"/>
  <c r="G11" i="7"/>
  <c r="F11"/>
  <c r="H3" i="3"/>
  <c r="H4"/>
  <c r="H5"/>
  <c r="H6"/>
  <c r="H8"/>
  <c r="H9"/>
  <c r="H2"/>
  <c r="G9"/>
  <c r="G10" s="1"/>
  <c r="G8"/>
  <c r="F3"/>
  <c r="F4"/>
  <c r="F5"/>
  <c r="F6"/>
  <c r="F8"/>
  <c r="F9"/>
  <c r="F2"/>
  <c r="E3"/>
  <c r="E4"/>
  <c r="E5"/>
  <c r="E6"/>
  <c r="E8"/>
  <c r="E9"/>
  <c r="E2"/>
  <c r="D3"/>
  <c r="D4"/>
  <c r="D5"/>
  <c r="D6"/>
  <c r="D8"/>
  <c r="D9"/>
  <c r="D2"/>
  <c r="G3"/>
  <c r="G4"/>
  <c r="G5"/>
  <c r="G6"/>
  <c r="G2"/>
  <c r="C10"/>
  <c r="B10"/>
  <c r="E4" i="12"/>
  <c r="D4"/>
  <c r="G7" i="8"/>
  <c r="E7"/>
  <c r="E10" i="5"/>
  <c r="E11" i="7"/>
  <c r="D11"/>
  <c r="D7" i="8"/>
  <c r="D10" i="5"/>
  <c r="H4" i="12" l="1"/>
  <c r="H10" i="5"/>
  <c r="H6" i="15"/>
  <c r="H7" i="8"/>
  <c r="H11" i="7"/>
  <c r="H10" i="3"/>
  <c r="B12" s="1"/>
  <c r="F10"/>
  <c r="B14" s="1"/>
  <c r="E10"/>
  <c r="D10"/>
  <c r="B13" l="1"/>
  <c r="B15" s="1"/>
</calcChain>
</file>

<file path=xl/sharedStrings.xml><?xml version="1.0" encoding="utf-8"?>
<sst xmlns="http://schemas.openxmlformats.org/spreadsheetml/2006/main" count="124" uniqueCount="81">
  <si>
    <t>N°</t>
  </si>
  <si>
    <t>NOM &amp; PRENOMS</t>
  </si>
  <si>
    <t>MONTANTS PAYES</t>
  </si>
  <si>
    <t>LOYERS</t>
  </si>
  <si>
    <t>ARRIERES</t>
  </si>
  <si>
    <t>Mme MANGLE ELYSE MARCELLE</t>
  </si>
  <si>
    <t>M. KOUTOUAN ANGE HONORE AMONDAH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</si>
  <si>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</si>
  <si>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</si>
  <si>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</si>
  <si>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</si>
  <si>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</si>
  <si>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</si>
  <si>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</si>
  <si>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</si>
  <si>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</si>
  <si>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</si>
  <si>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</si>
  <si>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</si>
  <si>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</si>
  <si>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</si>
  <si>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</si>
  <si>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</si>
  <si>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</si>
  <si>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</si>
  <si>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M. MELES KIBRIME FELIX</t>
  </si>
  <si>
    <t>0006/12</t>
  </si>
  <si>
    <t>Mme PANGNION CECILE</t>
  </si>
  <si>
    <t>0007/12</t>
  </si>
  <si>
    <t>Mme RUTH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</si>
  <si>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</si>
  <si>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</si>
  <si>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</si>
  <si>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</si>
  <si>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</si>
  <si>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</si>
  <si>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</si>
  <si>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</si>
  <si>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</si>
  <si>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</si>
  <si>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</si>
  <si>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</si>
  <si>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</si>
  <si>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</si>
  <si>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</si>
  <si>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</si>
  <si>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</si>
  <si>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</si>
  <si>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</si>
  <si>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</si>
  <si>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</si>
  <si>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</si>
  <si>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</si>
  <si>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</si>
  <si>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</si>
  <si>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</si>
  <si>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</si>
  <si>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</si>
  <si>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</si>
  <si>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YOPOUGON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</si>
  <si>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</si>
  <si>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</si>
  <si>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</si>
  <si>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</si>
  <si>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</si>
  <si>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</si>
  <si>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</si>
  <si>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</si>
  <si>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</si>
  <si>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</si>
  <si>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M. TCHIMOU</t>
  </si>
  <si>
    <t>LOYERS PAYES</t>
  </si>
  <si>
    <t>M. OULD EL HADJ AHMED ZAYED</t>
  </si>
  <si>
    <t>M. AFFROMOU KOUAME MARCEL</t>
  </si>
  <si>
    <t>COMPLEMENT BAUX</t>
  </si>
  <si>
    <t>0028/12</t>
  </si>
  <si>
    <t>0029/12</t>
  </si>
  <si>
    <t>0027/12</t>
  </si>
  <si>
    <t>MONTANT A VERSER</t>
  </si>
  <si>
    <t>M. FRANCIS KOUA N'DA</t>
  </si>
  <si>
    <t>YOPOUGON CHU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</si>
</sst>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5" fillId="0" borderId="0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3" fillId="0" borderId="1" xfId="0" applyFont="1" applyBorder="1"/>
    <xf numFmtId="0" fontId="0" fillId="0" borderId="0" xfId="0" applyBorder="1"/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view="pageLayout" zoomScaleNormal="100" workbookViewId="0">
      <selection activeCell="H4" sqref="H4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9.7109375" customWidth="1"/>
    <col min="7" max="7" width="11.42578125" customWidth="1"/>
    <col min="8" max="8" width="18.85546875" customWidth="1"/>
    <col min="9" max="9" width="12.1406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0" t="s">
        <v>2</v>
      </c>
      <c r="G1" s="10" t="s">
        <v>4</v>
      </c>
      <c r="H1" s="10" t="s">
        <v>2</v>
      </c>
      <c r="I1" s="17" t="s">
        <v>66</v>
      </c>
    </row>
    <row r="2" spans="1:9" ht="30" customHeight="1">
      <c r="A2" s="2">
        <v>1</v>
      </c>
      <c r="B2" s="3" t="s">
        <v>70</v>
      </c>
      <c r="C2" s="2" t="s">
        <v>17</v>
      </c>
      <c r="D2" s="2">
        <v>40000</v>
      </c>
      <c r="E2" s="2">
        <v>150000</v>
      </c>
      <c r="F2" s="2">
        <v>40000</v>
      </c>
      <c r="G2" s="2">
        <v>10000</v>
      </c>
      <c r="H2" s="40">
        <f t="shared" ref="H2:H4" si="0">F2+G2</f>
        <v>50000</v>
      </c>
      <c r="I2" s="31">
        <v>41227</v>
      </c>
    </row>
    <row r="3" spans="1:9" ht="30" customHeight="1">
      <c r="A3" s="2">
        <v>2</v>
      </c>
      <c r="B3" s="3" t="s">
        <v>79</v>
      </c>
      <c r="C3" s="2" t="s">
        <v>18</v>
      </c>
      <c r="D3" s="2">
        <v>40000</v>
      </c>
      <c r="E3" s="2">
        <v>60000</v>
      </c>
      <c r="F3" s="2">
        <v>40000</v>
      </c>
      <c r="G3" s="2"/>
      <c r="H3" s="40">
        <f t="shared" si="0"/>
        <v>40000</v>
      </c>
      <c r="I3" s="16"/>
    </row>
    <row r="4" spans="1:9" ht="30" customHeight="1">
      <c r="A4" s="43" t="s">
        <v>31</v>
      </c>
      <c r="B4" s="43"/>
      <c r="C4" s="43"/>
      <c r="D4" s="15">
        <f>SUM(D2:D3)</f>
        <v>80000</v>
      </c>
      <c r="E4" s="15">
        <f>SUM(E2:E3)</f>
        <v>210000</v>
      </c>
      <c r="F4" s="36">
        <f>SUM(F2:F3)</f>
        <v>80000</v>
      </c>
      <c r="G4" s="36">
        <f>SUM(G2:G3)</f>
        <v>10000</v>
      </c>
      <c r="H4" s="42">
        <f t="shared" si="0"/>
        <v>90000</v>
      </c>
      <c r="I4" s="7"/>
    </row>
    <row r="5" spans="1:9" ht="18.75">
      <c r="H5" s="37"/>
    </row>
    <row r="6" spans="1:9" ht="18.75">
      <c r="H6" s="37"/>
    </row>
  </sheetData>
  <mergeCells count="1">
    <mergeCell ref="A4:C4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AVOCATIER&amp;R&amp;"-,Gras"&amp;14MOIS DE : OCTOBRE 2012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tabSelected="1" view="pageLayout" zoomScaleNormal="100" workbookViewId="0">
      <selection activeCell="H10" sqref="H10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4" style="28" customWidth="1"/>
    <col min="7" max="7" width="10.28515625" style="28" customWidth="1"/>
    <col min="8" max="8" width="18.1406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8" t="s">
        <v>71</v>
      </c>
      <c r="G1" s="8" t="s">
        <v>4</v>
      </c>
      <c r="H1" s="8" t="s">
        <v>2</v>
      </c>
      <c r="I1" s="30" t="s">
        <v>66</v>
      </c>
    </row>
    <row r="2" spans="1:9" ht="30" customHeight="1">
      <c r="A2" s="2">
        <v>1</v>
      </c>
      <c r="B2" s="3" t="s">
        <v>16</v>
      </c>
      <c r="C2" s="2" t="s">
        <v>17</v>
      </c>
      <c r="D2" s="2">
        <v>10000</v>
      </c>
      <c r="E2" s="2">
        <v>50000</v>
      </c>
      <c r="F2" s="2">
        <v>10000</v>
      </c>
      <c r="G2" s="2"/>
      <c r="H2" s="40">
        <f t="shared" ref="H2:H9" si="0">F2+G2</f>
        <v>10000</v>
      </c>
      <c r="I2" s="31">
        <v>41231</v>
      </c>
    </row>
    <row r="3" spans="1:9" ht="30" customHeight="1">
      <c r="A3" s="2">
        <v>2</v>
      </c>
      <c r="B3" s="3" t="s">
        <v>51</v>
      </c>
      <c r="C3" s="2" t="s">
        <v>18</v>
      </c>
      <c r="D3" s="2">
        <v>10000</v>
      </c>
      <c r="E3" s="2">
        <v>70000</v>
      </c>
      <c r="F3" s="2">
        <v>10000</v>
      </c>
      <c r="G3" s="2"/>
      <c r="H3" s="40">
        <f t="shared" si="0"/>
        <v>10000</v>
      </c>
      <c r="I3" s="31">
        <v>41223</v>
      </c>
    </row>
    <row r="4" spans="1:9" ht="30" customHeight="1">
      <c r="A4" s="2">
        <v>3</v>
      </c>
      <c r="B4" s="3" t="s">
        <v>19</v>
      </c>
      <c r="C4" s="2" t="s">
        <v>20</v>
      </c>
      <c r="D4" s="2">
        <v>18000</v>
      </c>
      <c r="E4" s="2">
        <v>0</v>
      </c>
      <c r="F4" s="2">
        <v>18000</v>
      </c>
      <c r="G4" s="2"/>
      <c r="H4" s="40">
        <f t="shared" si="0"/>
        <v>18000</v>
      </c>
      <c r="I4" s="31">
        <v>41223</v>
      </c>
    </row>
    <row r="5" spans="1:9" ht="30" customHeight="1">
      <c r="A5" s="2">
        <v>4</v>
      </c>
      <c r="B5" s="3" t="s">
        <v>21</v>
      </c>
      <c r="C5" s="2" t="s">
        <v>22</v>
      </c>
      <c r="D5" s="2">
        <v>30000</v>
      </c>
      <c r="E5" s="2">
        <v>120000</v>
      </c>
      <c r="F5" s="2">
        <v>30000</v>
      </c>
      <c r="G5" s="2"/>
      <c r="H5" s="40">
        <f t="shared" si="0"/>
        <v>30000</v>
      </c>
      <c r="I5" s="31">
        <v>41223</v>
      </c>
    </row>
    <row r="6" spans="1:9" ht="30" customHeight="1">
      <c r="A6" s="2">
        <v>5</v>
      </c>
      <c r="B6" s="3" t="s">
        <v>23</v>
      </c>
      <c r="C6" s="2" t="s">
        <v>24</v>
      </c>
      <c r="D6" s="2">
        <v>15000</v>
      </c>
      <c r="E6" s="2">
        <v>30000</v>
      </c>
      <c r="F6" s="2">
        <v>15000</v>
      </c>
      <c r="G6" s="2"/>
      <c r="H6" s="40">
        <f t="shared" si="0"/>
        <v>15000</v>
      </c>
      <c r="I6" s="31">
        <v>41231</v>
      </c>
    </row>
    <row r="7" spans="1:9" ht="30" customHeight="1">
      <c r="A7" s="4">
        <v>6</v>
      </c>
      <c r="B7" s="5" t="s">
        <v>25</v>
      </c>
      <c r="C7" s="4" t="s">
        <v>26</v>
      </c>
      <c r="D7" s="4">
        <v>15000</v>
      </c>
      <c r="E7" s="4">
        <v>120000</v>
      </c>
      <c r="F7" s="4">
        <v>15000</v>
      </c>
      <c r="G7" s="1">
        <v>5000</v>
      </c>
      <c r="H7" s="40">
        <f t="shared" si="0"/>
        <v>20000</v>
      </c>
      <c r="I7" s="31">
        <v>41231</v>
      </c>
    </row>
    <row r="8" spans="1:9" ht="30" customHeight="1">
      <c r="A8" s="4">
        <v>7</v>
      </c>
      <c r="B8" s="5" t="s">
        <v>27</v>
      </c>
      <c r="C8" s="4" t="s">
        <v>28</v>
      </c>
      <c r="D8" s="4">
        <v>30000</v>
      </c>
      <c r="E8" s="4">
        <v>0</v>
      </c>
      <c r="F8" s="4">
        <v>30000</v>
      </c>
      <c r="G8" s="1"/>
      <c r="H8" s="40">
        <f t="shared" si="0"/>
        <v>30000</v>
      </c>
      <c r="I8" s="31">
        <v>41224</v>
      </c>
    </row>
    <row r="9" spans="1:9" ht="30" customHeight="1">
      <c r="A9" s="4">
        <v>8</v>
      </c>
      <c r="B9" s="5" t="s">
        <v>29</v>
      </c>
      <c r="C9" s="4" t="s">
        <v>30</v>
      </c>
      <c r="D9" s="4">
        <v>10000</v>
      </c>
      <c r="E9" s="4">
        <v>150000</v>
      </c>
      <c r="F9" s="4">
        <v>10000</v>
      </c>
      <c r="G9" s="1"/>
      <c r="H9" s="40">
        <f t="shared" si="0"/>
        <v>10000</v>
      </c>
      <c r="I9" s="31">
        <v>41231</v>
      </c>
    </row>
    <row r="10" spans="1:9" ht="30" customHeight="1">
      <c r="A10" s="43" t="s">
        <v>31</v>
      </c>
      <c r="B10" s="43"/>
      <c r="C10" s="43"/>
      <c r="D10" s="6">
        <f>SUM(D2:D9)</f>
        <v>138000</v>
      </c>
      <c r="E10" s="6">
        <f>SUM(E2:E9)</f>
        <v>540000</v>
      </c>
      <c r="F10" s="9">
        <f>SUM(F2:F9)</f>
        <v>138000</v>
      </c>
      <c r="G10" s="9">
        <f>SUM(G2:G9)</f>
        <v>5000</v>
      </c>
      <c r="H10" s="42">
        <f t="shared" ref="H10" si="1">F10+G10</f>
        <v>143000</v>
      </c>
      <c r="I10" s="31">
        <v>41232</v>
      </c>
    </row>
  </sheetData>
  <mergeCells count="1">
    <mergeCell ref="A10:C10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-1-&amp;R&amp;"-,Gras"&amp;14MOIS DE : OCTOBRE 2012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view="pageLayout" topLeftCell="A10" zoomScaleNormal="100" workbookViewId="0">
      <selection activeCell="H11" sqref="H11"/>
    </sheetView>
  </sheetViews>
  <sheetFormatPr baseColWidth="10" defaultRowHeight="15.75"/>
  <cols>
    <col min="1" max="1" width="6" customWidth="1"/>
    <col min="2" max="2" width="31.140625" customWidth="1"/>
    <col min="3" max="3" width="9.7109375" customWidth="1"/>
    <col min="4" max="5" width="11" customWidth="1"/>
    <col min="6" max="6" width="13.85546875" style="26" customWidth="1"/>
    <col min="7" max="7" width="10.5703125" style="27" customWidth="1"/>
    <col min="8" max="8" width="19.140625" customWidth="1"/>
  </cols>
  <sheetData>
    <row r="1" spans="1:9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0" t="s">
        <v>71</v>
      </c>
      <c r="G1" s="10" t="s">
        <v>4</v>
      </c>
      <c r="H1" s="10" t="s">
        <v>2</v>
      </c>
      <c r="I1" s="30" t="s">
        <v>66</v>
      </c>
    </row>
    <row r="2" spans="1:9" ht="30" customHeight="1">
      <c r="A2" s="2">
        <v>1</v>
      </c>
      <c r="B2" s="3" t="s">
        <v>32</v>
      </c>
      <c r="C2" s="2" t="s">
        <v>33</v>
      </c>
      <c r="D2" s="2">
        <v>10000</v>
      </c>
      <c r="E2" s="2">
        <v>10000</v>
      </c>
      <c r="F2" s="2">
        <v>10000</v>
      </c>
      <c r="G2" s="2"/>
      <c r="H2" s="40">
        <f t="shared" ref="H2:H10" si="0">F2+G2</f>
        <v>10000</v>
      </c>
      <c r="I2" s="31">
        <v>41223</v>
      </c>
    </row>
    <row r="3" spans="1:9" ht="30" customHeight="1">
      <c r="A3" s="2">
        <v>2</v>
      </c>
      <c r="B3" s="3" t="s">
        <v>34</v>
      </c>
      <c r="C3" s="2" t="s">
        <v>35</v>
      </c>
      <c r="D3" s="2">
        <v>20000</v>
      </c>
      <c r="E3" s="2">
        <v>300000</v>
      </c>
      <c r="F3" s="2"/>
      <c r="G3" s="2"/>
      <c r="H3" s="40">
        <f t="shared" si="0"/>
        <v>0</v>
      </c>
      <c r="I3" s="31"/>
    </row>
    <row r="4" spans="1:9" ht="30" customHeight="1">
      <c r="A4" s="2">
        <v>3</v>
      </c>
      <c r="B4" s="3" t="s">
        <v>36</v>
      </c>
      <c r="C4" s="2" t="s">
        <v>37</v>
      </c>
      <c r="D4" s="2">
        <v>10000</v>
      </c>
      <c r="E4" s="2">
        <v>45000</v>
      </c>
      <c r="F4" s="2">
        <v>10000</v>
      </c>
      <c r="G4" s="2"/>
      <c r="H4" s="40">
        <f t="shared" si="0"/>
        <v>10000</v>
      </c>
      <c r="I4" s="31">
        <v>41224</v>
      </c>
    </row>
    <row r="5" spans="1:9" ht="30" customHeight="1">
      <c r="A5" s="2">
        <v>4</v>
      </c>
      <c r="B5" s="3" t="s">
        <v>40</v>
      </c>
      <c r="C5" s="2" t="s">
        <v>39</v>
      </c>
      <c r="D5" s="2">
        <v>25000</v>
      </c>
      <c r="E5" s="2">
        <v>250000</v>
      </c>
      <c r="F5" s="2">
        <v>25000</v>
      </c>
      <c r="G5" s="2"/>
      <c r="H5" s="40">
        <f t="shared" si="0"/>
        <v>25000</v>
      </c>
      <c r="I5" s="31">
        <v>41231</v>
      </c>
    </row>
    <row r="6" spans="1:9" ht="30" customHeight="1">
      <c r="A6" s="2">
        <v>5</v>
      </c>
      <c r="B6" s="3" t="s">
        <v>42</v>
      </c>
      <c r="C6" s="2" t="s">
        <v>41</v>
      </c>
      <c r="D6" s="2">
        <v>25000</v>
      </c>
      <c r="E6" s="2">
        <v>200000</v>
      </c>
      <c r="F6" s="2">
        <v>25000</v>
      </c>
      <c r="G6" s="2"/>
      <c r="H6" s="40">
        <f t="shared" si="0"/>
        <v>25000</v>
      </c>
      <c r="I6" s="31">
        <v>41226</v>
      </c>
    </row>
    <row r="7" spans="1:9" ht="30" customHeight="1">
      <c r="A7" s="4">
        <v>6</v>
      </c>
      <c r="B7" s="5" t="s">
        <v>43</v>
      </c>
      <c r="C7" s="4" t="s">
        <v>44</v>
      </c>
      <c r="D7" s="4">
        <v>25000</v>
      </c>
      <c r="E7" s="4">
        <v>75000</v>
      </c>
      <c r="F7" s="2">
        <v>25000</v>
      </c>
      <c r="G7" s="2"/>
      <c r="H7" s="40">
        <f t="shared" si="0"/>
        <v>25000</v>
      </c>
      <c r="I7" s="31">
        <v>41224</v>
      </c>
    </row>
    <row r="8" spans="1:9" ht="30" customHeight="1">
      <c r="A8" s="4">
        <v>7</v>
      </c>
      <c r="B8" s="5" t="s">
        <v>45</v>
      </c>
      <c r="C8" s="4" t="s">
        <v>46</v>
      </c>
      <c r="D8" s="4">
        <v>10000</v>
      </c>
      <c r="E8" s="4">
        <v>30000</v>
      </c>
      <c r="F8" s="4">
        <v>10000</v>
      </c>
      <c r="G8" s="2"/>
      <c r="H8" s="40">
        <f t="shared" si="0"/>
        <v>10000</v>
      </c>
      <c r="I8" s="31">
        <v>41224</v>
      </c>
    </row>
    <row r="9" spans="1:9" ht="30" customHeight="1">
      <c r="A9" s="4">
        <v>8</v>
      </c>
      <c r="B9" s="5" t="s">
        <v>47</v>
      </c>
      <c r="C9" s="4" t="s">
        <v>48</v>
      </c>
      <c r="D9" s="4">
        <v>20000</v>
      </c>
      <c r="E9" s="4">
        <v>100000</v>
      </c>
      <c r="F9" s="4">
        <v>20000</v>
      </c>
      <c r="G9" s="2"/>
      <c r="H9" s="40">
        <f t="shared" si="0"/>
        <v>20000</v>
      </c>
      <c r="I9" s="31">
        <v>41224</v>
      </c>
    </row>
    <row r="10" spans="1:9" ht="30" customHeight="1">
      <c r="A10" s="4">
        <v>9</v>
      </c>
      <c r="B10" s="5" t="s">
        <v>49</v>
      </c>
      <c r="C10" s="4" t="s">
        <v>50</v>
      </c>
      <c r="D10" s="4">
        <v>15000</v>
      </c>
      <c r="E10" s="4">
        <v>195000</v>
      </c>
      <c r="F10" s="4">
        <v>15000</v>
      </c>
      <c r="G10" s="4"/>
      <c r="H10" s="40">
        <f t="shared" si="0"/>
        <v>15000</v>
      </c>
      <c r="I10" s="31">
        <v>41231</v>
      </c>
    </row>
    <row r="11" spans="1:9" ht="30" customHeight="1">
      <c r="A11" s="43" t="s">
        <v>31</v>
      </c>
      <c r="B11" s="43"/>
      <c r="C11" s="43"/>
      <c r="D11" s="6">
        <f>SUM(D2:D10)</f>
        <v>160000</v>
      </c>
      <c r="E11" s="6">
        <f t="shared" ref="E11" si="1">SUM(E2:E10)</f>
        <v>1205000</v>
      </c>
      <c r="F11" s="29">
        <f>SUM(F2:F10)</f>
        <v>140000</v>
      </c>
      <c r="G11" s="8">
        <f>SUM(G2:G10)</f>
        <v>0</v>
      </c>
      <c r="H11" s="42">
        <f t="shared" ref="H11" si="2">F11+G11</f>
        <v>140000</v>
      </c>
      <c r="I11" s="31">
        <v>41232</v>
      </c>
    </row>
  </sheetData>
  <mergeCells count="1">
    <mergeCell ref="A11:C11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-2-&amp;R&amp;"-,Gras"&amp;14MOIS DE : OCTOBRE 2012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view="pageLayout" zoomScaleNormal="100" workbookViewId="0">
      <selection activeCell="H7" sqref="H7"/>
    </sheetView>
  </sheetViews>
  <sheetFormatPr baseColWidth="10" defaultRowHeight="15"/>
  <cols>
    <col min="1" max="1" width="6" customWidth="1"/>
    <col min="2" max="2" width="40.140625" customWidth="1"/>
    <col min="3" max="3" width="9.7109375" customWidth="1"/>
    <col min="4" max="4" width="10.140625" customWidth="1"/>
    <col min="5" max="5" width="10.85546875" customWidth="1"/>
    <col min="6" max="6" width="14.5703125" customWidth="1"/>
    <col min="7" max="7" width="10" customWidth="1"/>
    <col min="8" max="8" width="18.42578125" customWidth="1"/>
    <col min="9" max="9" width="11.57031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7" t="s">
        <v>71</v>
      </c>
      <c r="G1" s="10" t="s">
        <v>4</v>
      </c>
      <c r="H1" s="10" t="s">
        <v>2</v>
      </c>
      <c r="I1" s="10" t="s">
        <v>66</v>
      </c>
    </row>
    <row r="2" spans="1:9" ht="30" customHeight="1">
      <c r="A2" s="2">
        <v>1</v>
      </c>
      <c r="B2" s="3" t="s">
        <v>5</v>
      </c>
      <c r="C2" s="2" t="s">
        <v>9</v>
      </c>
      <c r="D2" s="2">
        <v>50000</v>
      </c>
      <c r="E2" s="2">
        <v>0</v>
      </c>
      <c r="F2" s="2">
        <v>50000</v>
      </c>
      <c r="G2" s="2"/>
      <c r="H2" s="41">
        <f t="shared" ref="H2:H6" si="0">F2+G2</f>
        <v>50000</v>
      </c>
      <c r="I2" s="16">
        <v>41225</v>
      </c>
    </row>
    <row r="3" spans="1:9" ht="30" customHeight="1">
      <c r="A3" s="2">
        <v>2</v>
      </c>
      <c r="B3" s="3" t="s">
        <v>6</v>
      </c>
      <c r="C3" s="2" t="s">
        <v>10</v>
      </c>
      <c r="D3" s="2">
        <v>70000</v>
      </c>
      <c r="E3" s="2">
        <v>210000</v>
      </c>
      <c r="F3" s="2">
        <v>70000</v>
      </c>
      <c r="G3" s="2">
        <v>70000</v>
      </c>
      <c r="H3" s="41">
        <f t="shared" si="0"/>
        <v>140000</v>
      </c>
      <c r="I3" s="16">
        <v>41242</v>
      </c>
    </row>
    <row r="4" spans="1:9" ht="30" customHeight="1">
      <c r="A4" s="2">
        <v>3</v>
      </c>
      <c r="B4" s="3" t="s">
        <v>7</v>
      </c>
      <c r="C4" s="2" t="s">
        <v>11</v>
      </c>
      <c r="D4" s="2">
        <v>70000</v>
      </c>
      <c r="E4" s="2">
        <v>70000</v>
      </c>
      <c r="F4" s="2">
        <v>70000</v>
      </c>
      <c r="G4" s="2"/>
      <c r="H4" s="41">
        <f t="shared" si="0"/>
        <v>70000</v>
      </c>
      <c r="I4" s="16">
        <v>41223</v>
      </c>
    </row>
    <row r="5" spans="1:9" ht="30" customHeight="1">
      <c r="A5" s="2">
        <v>4</v>
      </c>
      <c r="B5" s="3" t="s">
        <v>13</v>
      </c>
      <c r="C5" s="2" t="s">
        <v>12</v>
      </c>
      <c r="D5" s="2">
        <v>70000</v>
      </c>
      <c r="E5" s="2">
        <v>140000</v>
      </c>
      <c r="F5" s="2">
        <v>70000</v>
      </c>
      <c r="G5" s="2"/>
      <c r="H5" s="41">
        <f t="shared" si="0"/>
        <v>70000</v>
      </c>
      <c r="I5" s="16">
        <v>41229</v>
      </c>
    </row>
    <row r="6" spans="1:9" ht="30" customHeight="1">
      <c r="A6" s="2">
        <v>5</v>
      </c>
      <c r="B6" s="3" t="s">
        <v>14</v>
      </c>
      <c r="C6" s="2" t="s">
        <v>15</v>
      </c>
      <c r="D6" s="2">
        <v>60000</v>
      </c>
      <c r="E6" s="2">
        <v>110000</v>
      </c>
      <c r="F6" s="2">
        <v>60000</v>
      </c>
      <c r="G6" s="2">
        <v>60000</v>
      </c>
      <c r="H6" s="41">
        <f t="shared" si="0"/>
        <v>120000</v>
      </c>
      <c r="I6" s="16">
        <v>41225</v>
      </c>
    </row>
    <row r="7" spans="1:9" ht="30" customHeight="1">
      <c r="A7" s="43" t="s">
        <v>31</v>
      </c>
      <c r="B7" s="43"/>
      <c r="C7" s="43"/>
      <c r="D7" s="6">
        <f>SUM(D2:D6)</f>
        <v>320000</v>
      </c>
      <c r="E7" s="11">
        <f>SUM(E2:E6)</f>
        <v>530000</v>
      </c>
      <c r="F7" s="38">
        <f>SUM(F2:F6)</f>
        <v>320000</v>
      </c>
      <c r="G7" s="15">
        <f t="shared" ref="G7" si="1">SUM(G2:G6)</f>
        <v>130000</v>
      </c>
      <c r="H7" s="42">
        <f t="shared" ref="H7" si="2">F7+G7</f>
        <v>450000</v>
      </c>
      <c r="I7" s="16">
        <v>41232</v>
      </c>
    </row>
  </sheetData>
  <mergeCells count="1">
    <mergeCell ref="A7:C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KOUMASSI&amp;R&amp;"-,Gras"&amp;14MOIS DE : OCTOBRE 2012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view="pageLayout" zoomScaleNormal="100" workbookViewId="0">
      <selection activeCell="E5" sqref="E5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6.5703125" customWidth="1"/>
    <col min="7" max="7" width="11.5703125" customWidth="1"/>
    <col min="8" max="8" width="18.85546875" customWidth="1"/>
    <col min="9" max="9" width="12.140625" bestFit="1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7" t="s">
        <v>71</v>
      </c>
      <c r="G1" s="10" t="s">
        <v>4</v>
      </c>
      <c r="H1" s="10" t="s">
        <v>2</v>
      </c>
      <c r="I1" s="17" t="s">
        <v>66</v>
      </c>
    </row>
    <row r="2" spans="1:9" ht="30" customHeight="1">
      <c r="A2" s="2">
        <v>1</v>
      </c>
      <c r="B2" s="3" t="s">
        <v>72</v>
      </c>
      <c r="C2" s="2" t="s">
        <v>75</v>
      </c>
      <c r="D2" s="2">
        <v>60000</v>
      </c>
      <c r="E2" s="2">
        <v>0</v>
      </c>
      <c r="F2" s="2">
        <v>60000</v>
      </c>
      <c r="G2" s="2"/>
      <c r="H2" s="29">
        <f t="shared" ref="H2:H5" si="0">F2+G2</f>
        <v>60000</v>
      </c>
      <c r="I2" s="39">
        <v>41225</v>
      </c>
    </row>
    <row r="3" spans="1:9" ht="30" customHeight="1">
      <c r="A3" s="2">
        <v>2</v>
      </c>
      <c r="B3" s="3" t="s">
        <v>72</v>
      </c>
      <c r="C3" s="2" t="s">
        <v>76</v>
      </c>
      <c r="D3" s="2">
        <v>70000</v>
      </c>
      <c r="E3" s="2">
        <v>0</v>
      </c>
      <c r="F3" s="2">
        <v>70000</v>
      </c>
      <c r="G3" s="2"/>
      <c r="H3" s="29">
        <f t="shared" si="0"/>
        <v>70000</v>
      </c>
      <c r="I3" s="39">
        <v>41225</v>
      </c>
    </row>
    <row r="4" spans="1:9" ht="30" customHeight="1">
      <c r="A4" s="2">
        <v>3</v>
      </c>
      <c r="B4" s="3" t="s">
        <v>73</v>
      </c>
      <c r="C4" s="2" t="s">
        <v>77</v>
      </c>
      <c r="D4" s="2">
        <v>40000</v>
      </c>
      <c r="E4" s="2">
        <v>0</v>
      </c>
      <c r="F4" s="2">
        <v>40000</v>
      </c>
      <c r="G4" s="2">
        <v>0</v>
      </c>
      <c r="H4" s="29">
        <f t="shared" si="0"/>
        <v>40000</v>
      </c>
      <c r="I4" s="39">
        <v>41225</v>
      </c>
    </row>
    <row r="5" spans="1:9" ht="30" customHeight="1">
      <c r="A5" s="2">
        <v>4</v>
      </c>
      <c r="B5" s="3" t="s">
        <v>74</v>
      </c>
      <c r="C5" s="2"/>
      <c r="D5" s="2">
        <v>20000</v>
      </c>
      <c r="E5" s="2">
        <v>20000</v>
      </c>
      <c r="F5" s="2">
        <v>0</v>
      </c>
      <c r="G5" s="2"/>
      <c r="H5" s="29">
        <f t="shared" si="0"/>
        <v>0</v>
      </c>
      <c r="I5" s="32"/>
    </row>
    <row r="6" spans="1:9" ht="30" customHeight="1">
      <c r="A6" s="43" t="s">
        <v>31</v>
      </c>
      <c r="B6" s="43"/>
      <c r="C6" s="43"/>
      <c r="D6" s="15">
        <f>SUM(D2:D5)</f>
        <v>190000</v>
      </c>
      <c r="E6" s="15">
        <f>SUM(E2:E5)</f>
        <v>20000</v>
      </c>
      <c r="F6" s="9">
        <f>SUM(F2:F5)</f>
        <v>170000</v>
      </c>
      <c r="G6" s="9"/>
      <c r="H6" s="42">
        <f>SUM(H2:H5)</f>
        <v>170000</v>
      </c>
      <c r="I6" s="32"/>
    </row>
  </sheetData>
  <mergeCells count="1">
    <mergeCell ref="A6:C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YOPOUGON&amp;R&amp;"-,Gras"&amp;14MOIS DE : OCTOBRE 2012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18"/>
  <sheetViews>
    <sheetView view="pageLayout" zoomScaleNormal="100" workbookViewId="0">
      <selection activeCell="H8" sqref="H8"/>
    </sheetView>
  </sheetViews>
  <sheetFormatPr baseColWidth="10" defaultRowHeight="15"/>
  <cols>
    <col min="1" max="1" width="26.14062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2" t="s">
        <v>52</v>
      </c>
      <c r="B1" s="12" t="s">
        <v>53</v>
      </c>
      <c r="C1" s="12" t="s">
        <v>54</v>
      </c>
      <c r="D1" s="18">
        <v>0.05</v>
      </c>
      <c r="E1" s="18">
        <v>0.1</v>
      </c>
      <c r="F1" s="19" t="s">
        <v>60</v>
      </c>
      <c r="G1" s="19" t="s">
        <v>61</v>
      </c>
      <c r="H1" s="20" t="s">
        <v>62</v>
      </c>
    </row>
    <row r="2" spans="1:8" ht="18.75">
      <c r="A2" s="7" t="s">
        <v>55</v>
      </c>
      <c r="B2" s="7">
        <v>143000</v>
      </c>
      <c r="C2" s="7">
        <v>0</v>
      </c>
      <c r="D2" s="21">
        <f>C2*0.05</f>
        <v>0</v>
      </c>
      <c r="E2" s="21">
        <f>B2*0.1</f>
        <v>14300</v>
      </c>
      <c r="F2" s="21">
        <f>(B2+C2)*0.15</f>
        <v>21450</v>
      </c>
      <c r="G2" s="21">
        <f>C2*0.15</f>
        <v>0</v>
      </c>
      <c r="H2" s="21">
        <f>B2*0.75</f>
        <v>107250</v>
      </c>
    </row>
    <row r="3" spans="1:8" ht="18.75">
      <c r="A3" s="7" t="s">
        <v>56</v>
      </c>
      <c r="B3" s="7">
        <v>140000</v>
      </c>
      <c r="C3" s="7">
        <v>0</v>
      </c>
      <c r="D3" s="21">
        <f t="shared" ref="D3:D9" si="0">C3*0.05</f>
        <v>0</v>
      </c>
      <c r="E3" s="21">
        <f t="shared" ref="E3:E9" si="1">B3*0.1</f>
        <v>14000</v>
      </c>
      <c r="F3" s="21">
        <f t="shared" ref="F3:F9" si="2">(B3+C3)*0.15</f>
        <v>21000</v>
      </c>
      <c r="G3" s="21">
        <f t="shared" ref="G3:G6" si="3">C3*0.15</f>
        <v>0</v>
      </c>
      <c r="H3" s="21">
        <f t="shared" ref="H3:H9" si="4">B3*0.75</f>
        <v>105000</v>
      </c>
    </row>
    <row r="4" spans="1:8" ht="18.75">
      <c r="A4" s="7" t="s">
        <v>69</v>
      </c>
      <c r="B4" s="7">
        <v>90000</v>
      </c>
      <c r="C4" s="7"/>
      <c r="D4" s="21">
        <f t="shared" si="0"/>
        <v>0</v>
      </c>
      <c r="E4" s="21">
        <f t="shared" si="1"/>
        <v>9000</v>
      </c>
      <c r="F4" s="21">
        <f t="shared" si="2"/>
        <v>13500</v>
      </c>
      <c r="G4" s="21">
        <f t="shared" si="3"/>
        <v>0</v>
      </c>
      <c r="H4" s="21">
        <f t="shared" si="4"/>
        <v>67500</v>
      </c>
    </row>
    <row r="5" spans="1:8" ht="18.75">
      <c r="A5" s="7" t="s">
        <v>57</v>
      </c>
      <c r="B5" s="7">
        <v>450000</v>
      </c>
      <c r="C5" s="7">
        <v>0</v>
      </c>
      <c r="D5" s="21">
        <f t="shared" si="0"/>
        <v>0</v>
      </c>
      <c r="E5" s="21">
        <f t="shared" si="1"/>
        <v>45000</v>
      </c>
      <c r="F5" s="21">
        <f t="shared" si="2"/>
        <v>67500</v>
      </c>
      <c r="G5" s="21">
        <f t="shared" si="3"/>
        <v>0</v>
      </c>
      <c r="H5" s="21">
        <f t="shared" si="4"/>
        <v>337500</v>
      </c>
    </row>
    <row r="6" spans="1:8" ht="18.75">
      <c r="A6" s="7" t="s">
        <v>59</v>
      </c>
      <c r="B6" s="7">
        <v>170000</v>
      </c>
      <c r="C6" s="7">
        <v>0</v>
      </c>
      <c r="D6" s="21">
        <f t="shared" si="0"/>
        <v>0</v>
      </c>
      <c r="E6" s="21">
        <f t="shared" si="1"/>
        <v>17000</v>
      </c>
      <c r="F6" s="21">
        <f t="shared" si="2"/>
        <v>25500</v>
      </c>
      <c r="G6" s="21">
        <f t="shared" si="3"/>
        <v>0</v>
      </c>
      <c r="H6" s="21">
        <f t="shared" si="4"/>
        <v>127500</v>
      </c>
    </row>
    <row r="7" spans="1:8" ht="18.75">
      <c r="A7" s="7" t="s">
        <v>80</v>
      </c>
      <c r="B7" s="7">
        <v>450000</v>
      </c>
      <c r="C7" s="7"/>
      <c r="D7" s="21"/>
      <c r="E7" s="21">
        <f t="shared" si="1"/>
        <v>45000</v>
      </c>
      <c r="F7" s="21"/>
      <c r="G7" s="21"/>
      <c r="H7" s="21">
        <f>B7*0.9</f>
        <v>405000</v>
      </c>
    </row>
    <row r="8" spans="1:8" ht="18.75">
      <c r="A8" s="7" t="s">
        <v>67</v>
      </c>
      <c r="B8" s="7"/>
      <c r="C8" s="7">
        <v>1290000</v>
      </c>
      <c r="D8" s="21">
        <f t="shared" si="0"/>
        <v>64500</v>
      </c>
      <c r="E8" s="21">
        <f t="shared" si="1"/>
        <v>0</v>
      </c>
      <c r="F8" s="21">
        <f t="shared" si="2"/>
        <v>193500</v>
      </c>
      <c r="G8" s="21">
        <f>C8*0.8</f>
        <v>1032000</v>
      </c>
      <c r="H8" s="21">
        <f t="shared" si="4"/>
        <v>0</v>
      </c>
    </row>
    <row r="9" spans="1:8" ht="18.75">
      <c r="A9" s="7" t="s">
        <v>68</v>
      </c>
      <c r="B9" s="7"/>
      <c r="C9" s="7">
        <v>1440000</v>
      </c>
      <c r="D9" s="21">
        <f t="shared" si="0"/>
        <v>72000</v>
      </c>
      <c r="E9" s="21">
        <f t="shared" si="1"/>
        <v>0</v>
      </c>
      <c r="F9" s="21">
        <f t="shared" si="2"/>
        <v>216000</v>
      </c>
      <c r="G9" s="21">
        <f>C9*0.8</f>
        <v>1152000</v>
      </c>
      <c r="H9" s="21">
        <f t="shared" si="4"/>
        <v>0</v>
      </c>
    </row>
    <row r="10" spans="1:8" ht="18.75">
      <c r="A10" s="12" t="s">
        <v>58</v>
      </c>
      <c r="B10" s="12">
        <f>SUM(B2:B9)</f>
        <v>1443000</v>
      </c>
      <c r="C10" s="12">
        <f t="shared" ref="C10:E10" si="5">SUM(C2:C9)</f>
        <v>2730000</v>
      </c>
      <c r="D10" s="19">
        <f t="shared" si="5"/>
        <v>136500</v>
      </c>
      <c r="E10" s="19">
        <f t="shared" si="5"/>
        <v>144300</v>
      </c>
      <c r="F10" s="19">
        <f>SUM(F2:F9)</f>
        <v>558450</v>
      </c>
      <c r="G10" s="21">
        <f>SUM(G8:G9)</f>
        <v>2184000</v>
      </c>
      <c r="H10" s="21">
        <f>SUM(H2:H9)</f>
        <v>1149750</v>
      </c>
    </row>
    <row r="11" spans="1:8">
      <c r="D11" s="22"/>
      <c r="E11" s="22"/>
      <c r="F11" s="22"/>
      <c r="G11" s="22"/>
      <c r="H11" s="22"/>
    </row>
    <row r="12" spans="1:8" ht="21">
      <c r="A12" s="13" t="s">
        <v>63</v>
      </c>
      <c r="B12" s="14">
        <f>G10+H10</f>
        <v>3333750</v>
      </c>
      <c r="C12" s="34"/>
    </row>
    <row r="13" spans="1:8" ht="21">
      <c r="A13" s="13" t="s">
        <v>64</v>
      </c>
      <c r="B13" s="14">
        <f>D10+E10</f>
        <v>280800</v>
      </c>
      <c r="C13" s="34"/>
    </row>
    <row r="14" spans="1:8" ht="21">
      <c r="A14" s="13" t="s">
        <v>65</v>
      </c>
      <c r="B14" s="14">
        <f>F10</f>
        <v>558450</v>
      </c>
      <c r="C14" s="34"/>
    </row>
    <row r="15" spans="1:8" ht="21">
      <c r="A15" s="13" t="s">
        <v>78</v>
      </c>
      <c r="B15" s="33">
        <f>B10-B13</f>
        <v>1162200</v>
      </c>
      <c r="C15" s="35"/>
    </row>
    <row r="17" spans="1:2" ht="21">
      <c r="A17" s="23"/>
      <c r="B17" s="24"/>
    </row>
    <row r="18" spans="1:2" ht="21">
      <c r="A18" s="25"/>
      <c r="B18" s="24"/>
    </row>
  </sheetData>
  <pageMargins left="0.11811023622047245" right="0.11811023622047245" top="0.94488188976377963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DIAKARIDJA&amp;C&amp;"-,Gras"&amp;16COMPTE CCGIM MEITE&amp;R&amp;"-,Gras"&amp;12MOIS DE: OCTOBRE 2012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ABOBO AVOCATIER</vt:lpstr>
      <vt:lpstr>ABOBO AKEKOI 1</vt:lpstr>
      <vt:lpstr>ABOBO AKEKOI 2</vt:lpstr>
      <vt:lpstr>KOUMASSI</vt:lpstr>
      <vt:lpstr>YOPOUGON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2012-10-15T12:10:12Z</cp:lastPrinted>
  <dcterms:created xsi:type="dcterms:W3CDTF">2012-08-29T16:17:20Z</dcterms:created>
  <dcterms:modified xsi:type="dcterms:W3CDTF">2013-01-11T11:10:40Z</dcterms:modified>
</cp:coreProperties>
</file>