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 activeTab="1"/>
  </bookViews>
  <sheets>
    <sheet name="YOPOUGON CHU" sheetId="16" r:id="rId1"/>
    <sheet name="COMPTE CCGIM MEITE" sheetId="3" r:id="rId2"/>
  </sheets>
  <calcPr calcId="125725"/>
</workbook>
</file>

<file path=xl/calcChain.xml><?xml version="1.0" encoding="utf-8"?>
<calcChain xmlns="http://schemas.openxmlformats.org/spreadsheetml/2006/main">
  <c r="G2" i="3"/>
  <c r="H2"/>
  <c r="F2"/>
  <c r="E2"/>
  <c r="F6" i="16" l="1"/>
  <c r="E6"/>
  <c r="H3" i="3"/>
  <c r="H4"/>
  <c r="G4"/>
  <c r="G3"/>
  <c r="F3"/>
  <c r="F4"/>
  <c r="E3"/>
  <c r="E4"/>
  <c r="D3"/>
  <c r="D4"/>
  <c r="C5"/>
  <c r="B5"/>
  <c r="G5" l="1"/>
  <c r="F5"/>
  <c r="B9" s="1"/>
  <c r="H5"/>
  <c r="E5"/>
  <c r="D5"/>
  <c r="B7" l="1"/>
  <c r="B8"/>
  <c r="B10" s="1"/>
</calcChain>
</file>

<file path=xl/sharedStrings.xml><?xml version="1.0" encoding="utf-8"?>
<sst xmlns="http://schemas.openxmlformats.org/spreadsheetml/2006/main" count="34" uniqueCount="34">
  <si>
    <t>N°</t>
  </si>
  <si>
    <t>NOM &amp; PRENOMS</t>
  </si>
  <si>
    <t>MONTANTS PAYES</t>
  </si>
  <si>
    <t>LOYERS</t>
  </si>
  <si>
    <t>ARRIERES</t>
  </si>
  <si>
    <t>SIGNATURES</t>
  </si>
  <si>
    <t>N° BAIL</t>
  </si>
  <si>
    <t>TOTAL</t>
  </si>
  <si>
    <t>LOYERS NP</t>
  </si>
  <si>
    <t>QUARTIER</t>
  </si>
  <si>
    <t>LOYERS ENCAISSES</t>
  </si>
  <si>
    <t>BAUX</t>
  </si>
  <si>
    <t>TOTAUX</t>
  </si>
  <si>
    <t>IMPOT</t>
  </si>
  <si>
    <t>AVOIRS BAUX</t>
  </si>
  <si>
    <t>AVOIRS LOYERS</t>
  </si>
  <si>
    <t>BILAN MEITE</t>
  </si>
  <si>
    <t>BILAN CCGIM</t>
  </si>
  <si>
    <t>BILAN IMPOT</t>
  </si>
  <si>
    <t>DATES</t>
  </si>
  <si>
    <t>SIB</t>
  </si>
  <si>
    <t>SGBCI</t>
  </si>
  <si>
    <t>CONTACTS</t>
  </si>
  <si>
    <t>LOYERS PAYERS</t>
  </si>
  <si>
    <t>TOTAL A VERSER</t>
  </si>
  <si>
    <t>YOPOUGON CHU</t>
  </si>
  <si>
    <t>Mme AMINATA TRAORE</t>
  </si>
  <si>
    <t>55 48 54 11</t>
  </si>
  <si>
    <t>Mme EFFOUME ASSEMLA ROSE</t>
  </si>
  <si>
    <t>M. TAKI OULD INEJIH</t>
  </si>
  <si>
    <t>47 58 11 55</t>
  </si>
  <si>
    <t>M. BIRO ADINGRA GERMAIN ROUSSEAU</t>
  </si>
  <si>
    <t>08 74 24 24</t>
  </si>
  <si>
    <t>012334 05-07201272</t>
  </si>
</sst>
</file>

<file path=xl/styles.xml><?xml version="1.0" encoding="utf-8"?>
<styleSheet xmlns="http://schemas.openxmlformats.org/spreadsheetml/2006/main">
  <numFmts count="1">
    <numFmt numFmtId="6" formatCode="#,##0\ &quot;F&quot;;[Red]\-#,##0\ &quot;F&quot;"/>
  </numFmts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Border="1"/>
    <xf numFmtId="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0" fillId="2" borderId="0" xfId="0" applyFill="1"/>
    <xf numFmtId="0" fontId="6" fillId="0" borderId="0" xfId="0" applyFont="1"/>
    <xf numFmtId="0" fontId="6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0" fillId="0" borderId="1" xfId="0" applyFont="1" applyBorder="1"/>
    <xf numFmtId="0" fontId="9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6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6" fontId="0" fillId="0" borderId="1" xfId="0" applyNumberFormat="1" applyFont="1" applyBorder="1" applyAlignment="1">
      <alignment horizontal="center" vertical="center"/>
    </xf>
    <xf numFmtId="0" fontId="9" fillId="0" borderId="0" xfId="0" applyFont="1"/>
    <xf numFmtId="14" fontId="11" fillId="0" borderId="1" xfId="0" applyNumberFormat="1" applyFont="1" applyBorder="1" applyAlignment="1">
      <alignment horizontal="center" vertical="center"/>
    </xf>
    <xf numFmtId="6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view="pageLayout" zoomScaleNormal="100" workbookViewId="0">
      <selection activeCell="F5" sqref="F5"/>
    </sheetView>
  </sheetViews>
  <sheetFormatPr baseColWidth="10" defaultRowHeight="15"/>
  <cols>
    <col min="1" max="1" width="4.7109375" customWidth="1"/>
    <col min="2" max="2" width="29.42578125" customWidth="1"/>
    <col min="3" max="3" width="19.140625" customWidth="1"/>
    <col min="4" max="4" width="8.5703125" customWidth="1"/>
    <col min="5" max="5" width="9.7109375" customWidth="1"/>
    <col min="6" max="6" width="10" customWidth="1"/>
    <col min="7" max="7" width="13.5703125" style="26" customWidth="1"/>
    <col min="8" max="8" width="10.140625" customWidth="1"/>
    <col min="9" max="9" width="15" style="26" customWidth="1"/>
    <col min="10" max="10" width="9.85546875" customWidth="1"/>
    <col min="11" max="11" width="14.28515625" customWidth="1"/>
  </cols>
  <sheetData>
    <row r="1" spans="1:11">
      <c r="A1" s="20" t="s">
        <v>0</v>
      </c>
      <c r="B1" s="17" t="s">
        <v>1</v>
      </c>
      <c r="C1" s="17" t="s">
        <v>22</v>
      </c>
      <c r="D1" s="17" t="s">
        <v>6</v>
      </c>
      <c r="E1" s="17" t="s">
        <v>3</v>
      </c>
      <c r="F1" s="17" t="s">
        <v>8</v>
      </c>
      <c r="G1" s="17" t="s">
        <v>23</v>
      </c>
      <c r="H1" s="17" t="s">
        <v>4</v>
      </c>
      <c r="I1" s="16" t="s">
        <v>2</v>
      </c>
      <c r="J1" s="18" t="s">
        <v>19</v>
      </c>
      <c r="K1" s="17" t="s">
        <v>5</v>
      </c>
    </row>
    <row r="2" spans="1:11" ht="30" customHeight="1">
      <c r="A2" s="2">
        <v>1</v>
      </c>
      <c r="B2" s="3" t="s">
        <v>26</v>
      </c>
      <c r="C2" s="3" t="s">
        <v>27</v>
      </c>
      <c r="D2" s="2"/>
      <c r="E2" s="23">
        <v>125000</v>
      </c>
      <c r="F2" s="23">
        <v>250000</v>
      </c>
      <c r="G2" s="5"/>
      <c r="H2" s="28"/>
      <c r="I2" s="5"/>
      <c r="J2" s="1"/>
      <c r="K2" s="1"/>
    </row>
    <row r="3" spans="1:11" ht="30" customHeight="1">
      <c r="A3" s="2">
        <v>2</v>
      </c>
      <c r="B3" s="3" t="s">
        <v>28</v>
      </c>
      <c r="C3" s="3" t="s">
        <v>33</v>
      </c>
      <c r="D3" s="2"/>
      <c r="E3" s="23">
        <v>525000</v>
      </c>
      <c r="F3" s="25">
        <v>1575000</v>
      </c>
      <c r="G3" s="5"/>
      <c r="H3" s="29"/>
      <c r="I3" s="5"/>
      <c r="J3" s="2"/>
      <c r="K3" s="1"/>
    </row>
    <row r="4" spans="1:11" ht="30" customHeight="1">
      <c r="A4" s="2">
        <v>3</v>
      </c>
      <c r="B4" s="3" t="s">
        <v>29</v>
      </c>
      <c r="C4" s="3" t="s">
        <v>30</v>
      </c>
      <c r="D4" s="2"/>
      <c r="E4" s="23">
        <v>125000</v>
      </c>
      <c r="F4" s="2"/>
      <c r="G4" s="5"/>
      <c r="H4" s="29"/>
      <c r="I4" s="5"/>
      <c r="J4" s="21"/>
      <c r="K4" s="1"/>
    </row>
    <row r="5" spans="1:11" ht="30" customHeight="1">
      <c r="A5" s="2">
        <v>4</v>
      </c>
      <c r="B5" s="24" t="s">
        <v>31</v>
      </c>
      <c r="C5" s="22" t="s">
        <v>32</v>
      </c>
      <c r="D5" s="2"/>
      <c r="E5" s="23">
        <v>125000</v>
      </c>
      <c r="F5" s="2"/>
      <c r="G5" s="5"/>
      <c r="I5" s="5"/>
      <c r="J5" s="21"/>
      <c r="K5" s="1"/>
    </row>
    <row r="6" spans="1:11" ht="30" customHeight="1">
      <c r="A6" s="32" t="s">
        <v>7</v>
      </c>
      <c r="B6" s="32"/>
      <c r="C6" s="32"/>
      <c r="D6" s="32"/>
      <c r="E6" s="5">
        <f>SUM(E2:E5)</f>
        <v>900000</v>
      </c>
      <c r="F6" s="31">
        <f>SUM(F2:F5)</f>
        <v>1825000</v>
      </c>
      <c r="G6" s="5"/>
      <c r="H6" s="30"/>
      <c r="I6" s="5"/>
      <c r="J6" s="27"/>
      <c r="K6" s="19"/>
    </row>
  </sheetData>
  <mergeCells count="1">
    <mergeCell ref="A6:D6"/>
  </mergeCells>
  <printOptions horizontalCentered="1"/>
  <pageMargins left="0.11811023622047245" right="0.11811023622047245" top="1.0236220472440944" bottom="0.74803149606299213" header="0.31496062992125984" footer="0.31496062992125984"/>
  <pageSetup paperSize="9" orientation="landscape" horizontalDpi="0" verticalDpi="0" r:id="rId1"/>
  <headerFooter>
    <oddHeader>&amp;L&amp;"-,Gras"&amp;12CCGIM
M. MEITE DIAKARIDJA&amp;C&amp;"-,Gras"&amp;16FICHE D'ENCAISSEMENT 
YOPOUGON CHU&amp;R&amp;"-,Gras"&amp;14MOIS DE : AVRIL 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tabSelected="1" view="pageLayout" zoomScaleNormal="100" workbookViewId="0">
      <selection activeCell="C10" sqref="C10"/>
    </sheetView>
  </sheetViews>
  <sheetFormatPr baseColWidth="10" defaultRowHeight="15"/>
  <cols>
    <col min="1" max="1" width="26.7109375" customWidth="1"/>
    <col min="2" max="2" width="26.5703125" customWidth="1"/>
    <col min="3" max="3" width="14" customWidth="1"/>
    <col min="4" max="4" width="13" customWidth="1"/>
    <col min="6" max="6" width="12.28515625" customWidth="1"/>
    <col min="7" max="7" width="16.140625" customWidth="1"/>
    <col min="8" max="8" width="18" customWidth="1"/>
  </cols>
  <sheetData>
    <row r="1" spans="1:8" ht="18.75">
      <c r="A1" s="6" t="s">
        <v>9</v>
      </c>
      <c r="B1" s="6" t="s">
        <v>10</v>
      </c>
      <c r="C1" s="6" t="s">
        <v>11</v>
      </c>
      <c r="D1" s="9">
        <v>0.05</v>
      </c>
      <c r="E1" s="9">
        <v>0.1</v>
      </c>
      <c r="F1" s="10" t="s">
        <v>13</v>
      </c>
      <c r="G1" s="10" t="s">
        <v>14</v>
      </c>
      <c r="H1" s="11" t="s">
        <v>15</v>
      </c>
    </row>
    <row r="2" spans="1:8" ht="18.75">
      <c r="A2" s="4" t="s">
        <v>25</v>
      </c>
      <c r="B2" s="4"/>
      <c r="C2" s="4"/>
      <c r="D2" s="12"/>
      <c r="E2" s="12">
        <f t="shared" ref="E2:E4" si="0">B2*0.1</f>
        <v>0</v>
      </c>
      <c r="F2" s="12">
        <f t="shared" ref="F2:F4" si="1">(B2+C2)*0.15</f>
        <v>0</v>
      </c>
      <c r="G2" s="12">
        <f t="shared" ref="G2" si="2">C2*0.15</f>
        <v>0</v>
      </c>
      <c r="H2" s="12">
        <f t="shared" ref="H2:H4" si="3">B2*0.75</f>
        <v>0</v>
      </c>
    </row>
    <row r="3" spans="1:8" ht="18.75">
      <c r="A3" s="4" t="s">
        <v>20</v>
      </c>
      <c r="B3" s="4"/>
      <c r="C3" s="4"/>
      <c r="D3" s="12">
        <f t="shared" ref="D3:D4" si="4">C3*0.05</f>
        <v>0</v>
      </c>
      <c r="E3" s="12">
        <f t="shared" si="0"/>
        <v>0</v>
      </c>
      <c r="F3" s="12">
        <f t="shared" si="1"/>
        <v>0</v>
      </c>
      <c r="G3" s="12">
        <f>C3*0.8</f>
        <v>0</v>
      </c>
      <c r="H3" s="12">
        <f t="shared" si="3"/>
        <v>0</v>
      </c>
    </row>
    <row r="4" spans="1:8" ht="18.75">
      <c r="A4" s="4" t="s">
        <v>21</v>
      </c>
      <c r="B4" s="4"/>
      <c r="C4" s="4"/>
      <c r="D4" s="12">
        <f t="shared" si="4"/>
        <v>0</v>
      </c>
      <c r="E4" s="12">
        <f t="shared" si="0"/>
        <v>0</v>
      </c>
      <c r="F4" s="12">
        <f t="shared" si="1"/>
        <v>0</v>
      </c>
      <c r="G4" s="12">
        <f>C4*0.8</f>
        <v>0</v>
      </c>
      <c r="H4" s="12">
        <f t="shared" si="3"/>
        <v>0</v>
      </c>
    </row>
    <row r="5" spans="1:8" ht="18.75">
      <c r="A5" s="6" t="s">
        <v>12</v>
      </c>
      <c r="B5" s="6">
        <f>SUM(B2:B4)</f>
        <v>0</v>
      </c>
      <c r="C5" s="6">
        <f>SUM(C2:C4)</f>
        <v>0</v>
      </c>
      <c r="D5" s="10">
        <f>SUM(D2:D4)</f>
        <v>0</v>
      </c>
      <c r="E5" s="10">
        <f>SUM(E2:E4)</f>
        <v>0</v>
      </c>
      <c r="F5" s="10">
        <f>SUM(F2:F4)</f>
        <v>0</v>
      </c>
      <c r="G5" s="12">
        <f>SUM(G3:G4)</f>
        <v>0</v>
      </c>
      <c r="H5" s="12">
        <f>SUM(H2:H4)</f>
        <v>0</v>
      </c>
    </row>
    <row r="6" spans="1:8">
      <c r="D6" s="13"/>
      <c r="E6" s="13"/>
      <c r="F6" s="13"/>
      <c r="G6" s="13"/>
      <c r="H6" s="13"/>
    </row>
    <row r="7" spans="1:8" ht="21">
      <c r="A7" s="7" t="s">
        <v>16</v>
      </c>
      <c r="B7" s="8">
        <f>G5+H5</f>
        <v>0</v>
      </c>
    </row>
    <row r="8" spans="1:8" ht="21">
      <c r="A8" s="7" t="s">
        <v>17</v>
      </c>
      <c r="B8" s="8">
        <f>D5+E5</f>
        <v>0</v>
      </c>
    </row>
    <row r="9" spans="1:8" ht="21">
      <c r="A9" s="7" t="s">
        <v>18</v>
      </c>
      <c r="B9" s="8">
        <f>F5</f>
        <v>0</v>
      </c>
    </row>
    <row r="10" spans="1:8" ht="21">
      <c r="A10" s="7" t="s">
        <v>24</v>
      </c>
      <c r="B10" s="7">
        <f>B5-B8</f>
        <v>0</v>
      </c>
    </row>
    <row r="11" spans="1:8" ht="21">
      <c r="A11" s="15"/>
      <c r="B11" s="14"/>
    </row>
  </sheetData>
  <pageMargins left="0.11811023622047245" right="0.11811023622047245" top="0.94488188976377963" bottom="0.74803149606299213" header="0.31496062992125984" footer="0.31496062992125984"/>
  <pageSetup paperSize="9" orientation="landscape" horizontalDpi="0" verticalDpi="0" r:id="rId1"/>
  <headerFooter>
    <oddHeader>&amp;L&amp;"-,Gras"&amp;12CCGIM
M. MEITE DIOMAN&amp;C&amp;"-,Gras"&amp;16COMPTE CCGIM MEITE&amp;R&amp;"-,Gras"&amp;12MOIS DE: AVRIL 2013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YOPOUGON CHU</vt:lpstr>
      <vt:lpstr>COMPTE CCGIM MEITE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Amadou</cp:lastModifiedBy>
  <cp:lastPrinted>2013-04-15T09:41:14Z</cp:lastPrinted>
  <dcterms:created xsi:type="dcterms:W3CDTF">2012-08-29T16:17:20Z</dcterms:created>
  <dcterms:modified xsi:type="dcterms:W3CDTF">2013-05-09T17:17:21Z</dcterms:modified>
</cp:coreProperties>
</file>