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15" windowWidth="19635" windowHeight="7425" firstSheet="3" activeTab="3"/>
  </bookViews>
  <sheets>
    <sheet name="ABOBO AVOCATIER" sheetId="12" r:id="rId1"/>
    <sheet name="ABOBO AKEKOI 1" sheetId="5" r:id="rId2"/>
    <sheet name="ABOBO AKEKOI 2" sheetId="7" r:id="rId3"/>
    <sheet name="YOPOUGON WASSAKARA" sheetId="17" r:id="rId4"/>
    <sheet name="COMPTE CCGIM MEITE" sheetId="3" r:id="rId5"/>
  </sheets>
  <calcPr calcId="125725"/>
</workbook>
</file>

<file path=xl/calcChain.xml><?xml version="1.0" encoding="utf-8"?>
<calcChain xmlns="http://schemas.openxmlformats.org/spreadsheetml/2006/main">
  <c r="H2" i="3"/>
  <c r="F4"/>
  <c r="F3"/>
  <c r="F2"/>
  <c r="E2" l="1"/>
  <c r="H3" i="7"/>
  <c r="H4"/>
  <c r="H5"/>
  <c r="H6"/>
  <c r="H7"/>
  <c r="H8"/>
  <c r="H9"/>
  <c r="H10"/>
  <c r="H11"/>
  <c r="H2"/>
  <c r="E11"/>
  <c r="H3" i="5"/>
  <c r="H4"/>
  <c r="H5"/>
  <c r="H6"/>
  <c r="H7"/>
  <c r="H8"/>
  <c r="H9"/>
  <c r="H10"/>
  <c r="H2"/>
  <c r="G10"/>
  <c r="F10"/>
  <c r="E10"/>
  <c r="H5" i="12"/>
  <c r="H3"/>
  <c r="H4"/>
  <c r="H2"/>
  <c r="G15" i="17"/>
  <c r="G18" s="1"/>
  <c r="I5"/>
  <c r="I6"/>
  <c r="I7"/>
  <c r="I8"/>
  <c r="I9"/>
  <c r="I10"/>
  <c r="I11"/>
  <c r="I12"/>
  <c r="I13"/>
  <c r="I14"/>
  <c r="D5" i="12" l="1"/>
  <c r="F15" i="17"/>
  <c r="H15"/>
  <c r="E15"/>
  <c r="I4"/>
  <c r="I15" s="1"/>
  <c r="I3"/>
  <c r="I2"/>
  <c r="G11" i="7"/>
  <c r="F11"/>
  <c r="G4" i="3"/>
  <c r="G3"/>
  <c r="E4"/>
  <c r="D3"/>
  <c r="D4"/>
  <c r="C5"/>
  <c r="B5"/>
  <c r="E5" i="12"/>
  <c r="D11" i="7"/>
  <c r="D10" i="5"/>
  <c r="F5" i="3" l="1"/>
  <c r="B9" s="1"/>
  <c r="G5"/>
  <c r="H5"/>
  <c r="E5"/>
  <c r="D5"/>
  <c r="B7" l="1"/>
  <c r="B8"/>
  <c r="B10" s="1"/>
  <c r="C10" s="1"/>
</calcChain>
</file>

<file path=xl/sharedStrings.xml><?xml version="1.0" encoding="utf-8"?>
<sst xmlns="http://schemas.openxmlformats.org/spreadsheetml/2006/main" count="130" uniqueCount="91">
  <si>
    <t>N°</t>
  </si>
  <si>
    <t>NOM &amp; PRENOMS</t>
  </si>
  <si>
    <t>MONTANTS PAYES</t>
  </si>
  <si>
    <t>LOYERS</t>
  </si>
  <si>
    <t>ARRIERES</t>
  </si>
  <si>
    <t>N° BAIL</t>
  </si>
  <si>
    <t>Mme KASSI KANGAH CELESTINE</t>
  </si>
  <si>
    <t>0001/12</t>
  </si>
  <si>
    <t>0002/12</t>
  </si>
  <si>
    <t>M. EL MAHFOUDH OULD BOUGREINE</t>
  </si>
  <si>
    <t>0003/12</t>
  </si>
  <si>
    <t>M. N'CHO GUY PARFAIT GHISLAIN</t>
  </si>
  <si>
    <t>0004/12</t>
  </si>
  <si>
    <t>Mme JIMOH SIMBIATU</t>
  </si>
  <si>
    <t>0005/12</t>
  </si>
  <si>
    <t>M. MELES KIBRIME FELIX</t>
  </si>
  <si>
    <t>0006/12</t>
  </si>
  <si>
    <t>Mme PANGNION CECILE</t>
  </si>
  <si>
    <t>0007/12</t>
  </si>
  <si>
    <t>Mme RUTH</t>
  </si>
  <si>
    <t>0008/12</t>
  </si>
  <si>
    <t>TOTAL</t>
  </si>
  <si>
    <t>M. TANOH YAO KRA</t>
  </si>
  <si>
    <t>0009/12</t>
  </si>
  <si>
    <t>M. TROUE GUEI VINCENT</t>
  </si>
  <si>
    <t>0010/12</t>
  </si>
  <si>
    <t>M. DOUCOURE CHEICKNE</t>
  </si>
  <si>
    <t>0011/12</t>
  </si>
  <si>
    <t>LOYERS NP</t>
  </si>
  <si>
    <t>0014/12</t>
  </si>
  <si>
    <t>M. YOBOUA KOTIA</t>
  </si>
  <si>
    <t>0015/12</t>
  </si>
  <si>
    <t>M. FOFANA IBRAHIMA</t>
  </si>
  <si>
    <t>M. ANGA HILAIRE F3</t>
  </si>
  <si>
    <t>0012/12</t>
  </si>
  <si>
    <t>M. ANGA HILAIRE F2</t>
  </si>
  <si>
    <t>0013/12</t>
  </si>
  <si>
    <t>M. BAKAYOKO INZA</t>
  </si>
  <si>
    <t>0016/12</t>
  </si>
  <si>
    <t>M. MEITE LACINA</t>
  </si>
  <si>
    <t>0017/12</t>
  </si>
  <si>
    <t>M. KOUAKOU GASTON (LUCIE)</t>
  </si>
  <si>
    <t>QUARTIER</t>
  </si>
  <si>
    <t>LOYERS ENCAISSES</t>
  </si>
  <si>
    <t>BAUX</t>
  </si>
  <si>
    <t>TOTAUX</t>
  </si>
  <si>
    <t>IMPOT</t>
  </si>
  <si>
    <t>AVOIRS BAUX</t>
  </si>
  <si>
    <t>AVOIRS LOYERS</t>
  </si>
  <si>
    <t>BILAN MEITE</t>
  </si>
  <si>
    <t>BILAN CCGIM</t>
  </si>
  <si>
    <t>BILAN IMPOT</t>
  </si>
  <si>
    <t>DATES</t>
  </si>
  <si>
    <t>SIB</t>
  </si>
  <si>
    <t>SGBCI</t>
  </si>
  <si>
    <t>M. TCHIMOU</t>
  </si>
  <si>
    <t>LOYERS PAYES</t>
  </si>
  <si>
    <t>MONTANT A VERSER</t>
  </si>
  <si>
    <t>YOPOUGON WASSAKARA</t>
  </si>
  <si>
    <t>00/01/2013</t>
  </si>
  <si>
    <t>M. KOUA N'DA FRANCIS</t>
  </si>
  <si>
    <t>M. DELLY JOSE KOUAKOU</t>
  </si>
  <si>
    <t>BAIL POLICE</t>
  </si>
  <si>
    <t>CONTACTS</t>
  </si>
  <si>
    <t>TOURE GNENINHOGNAN</t>
  </si>
  <si>
    <t>01052486-44926936</t>
  </si>
  <si>
    <t>TOKPA TROH ALEXANDRE</t>
  </si>
  <si>
    <t>07892507</t>
  </si>
  <si>
    <t>TOURE OUOLLI BRAHIMA</t>
  </si>
  <si>
    <t>09455640-05528830</t>
  </si>
  <si>
    <t>AHMED DOSSO</t>
  </si>
  <si>
    <t>07041954</t>
  </si>
  <si>
    <t>COULIBALY PENANFANLAN MAXIM</t>
  </si>
  <si>
    <t>05754228-40761167</t>
  </si>
  <si>
    <t>BOYA ZEHI ANDRE</t>
  </si>
  <si>
    <t>05867623</t>
  </si>
  <si>
    <t>TOURE BEHANSANI</t>
  </si>
  <si>
    <t>07627932-46756036</t>
  </si>
  <si>
    <t>SANGARE SOULEYMANE</t>
  </si>
  <si>
    <t>07021131</t>
  </si>
  <si>
    <t>CHINOIS 1</t>
  </si>
  <si>
    <t>CHINOIS 2</t>
  </si>
  <si>
    <t>AHOUSSA 1</t>
  </si>
  <si>
    <t>OUMANI</t>
  </si>
  <si>
    <t>DRISSA</t>
  </si>
  <si>
    <t>N° APPT</t>
  </si>
  <si>
    <t>A14</t>
  </si>
  <si>
    <t>A16</t>
  </si>
  <si>
    <t>A13</t>
  </si>
  <si>
    <t>LOYES PAYERS</t>
  </si>
  <si>
    <t xml:space="preserve">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</si>
</sst>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2" borderId="1" xfId="0" applyFont="1" applyFill="1" applyBorder="1"/>
    <xf numFmtId="0" fontId="0" fillId="2" borderId="0" xfId="0" applyFill="1"/>
    <xf numFmtId="0" fontId="5" fillId="0" borderId="0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1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/>
    <xf numFmtId="49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view="pageLayout" zoomScaleNormal="100" workbookViewId="0">
      <selection activeCell="H2" sqref="H2"/>
    </sheetView>
  </sheetViews>
  <sheetFormatPr baseColWidth="10" defaultRowHeight="15"/>
  <cols>
    <col min="1" max="1" width="6" customWidth="1"/>
    <col min="2" max="2" width="33" customWidth="1"/>
    <col min="3" max="3" width="11.140625" customWidth="1"/>
    <col min="4" max="4" width="9.7109375" customWidth="1"/>
    <col min="5" max="5" width="11.5703125" customWidth="1"/>
    <col min="6" max="6" width="15.28515625" customWidth="1"/>
    <col min="7" max="7" width="12.28515625" customWidth="1"/>
    <col min="8" max="8" width="18.140625" customWidth="1"/>
    <col min="9" max="9" width="14.7109375" customWidth="1"/>
  </cols>
  <sheetData>
    <row r="1" spans="1:9" ht="15.75">
      <c r="A1" s="8" t="s">
        <v>0</v>
      </c>
      <c r="B1" s="10" t="s">
        <v>1</v>
      </c>
      <c r="C1" s="10" t="s">
        <v>5</v>
      </c>
      <c r="D1" s="10" t="s">
        <v>3</v>
      </c>
      <c r="E1" s="10" t="s">
        <v>28</v>
      </c>
      <c r="F1" s="15" t="s">
        <v>89</v>
      </c>
      <c r="G1" s="10" t="s">
        <v>4</v>
      </c>
      <c r="H1" s="10" t="s">
        <v>2</v>
      </c>
      <c r="I1" s="15" t="s">
        <v>52</v>
      </c>
    </row>
    <row r="2" spans="1:9" ht="30" customHeight="1">
      <c r="A2" s="2">
        <v>1</v>
      </c>
      <c r="B2" s="3" t="s">
        <v>55</v>
      </c>
      <c r="C2" s="2" t="s">
        <v>7</v>
      </c>
      <c r="D2" s="2">
        <v>40000</v>
      </c>
      <c r="E2" s="2">
        <v>100000</v>
      </c>
      <c r="F2" s="2"/>
      <c r="G2" s="2"/>
      <c r="H2" s="2">
        <f>F2+G2</f>
        <v>0</v>
      </c>
      <c r="I2" s="29"/>
    </row>
    <row r="3" spans="1:9" ht="30" customHeight="1">
      <c r="A3" s="2">
        <v>2</v>
      </c>
      <c r="B3" s="3" t="s">
        <v>60</v>
      </c>
      <c r="C3" s="2" t="s">
        <v>8</v>
      </c>
      <c r="D3" s="2">
        <v>40000</v>
      </c>
      <c r="E3" s="2">
        <v>100000</v>
      </c>
      <c r="F3" s="2">
        <v>40000</v>
      </c>
      <c r="G3" s="2"/>
      <c r="H3" s="2">
        <f t="shared" ref="H3:H4" si="0">F3+G3</f>
        <v>40000</v>
      </c>
      <c r="I3" s="29">
        <v>41319</v>
      </c>
    </row>
    <row r="4" spans="1:9" ht="30" customHeight="1">
      <c r="A4" s="2">
        <v>3</v>
      </c>
      <c r="B4" s="3" t="s">
        <v>61</v>
      </c>
      <c r="C4" s="2" t="s">
        <v>62</v>
      </c>
      <c r="D4" s="2">
        <v>50000</v>
      </c>
      <c r="E4" s="2"/>
      <c r="F4" s="2">
        <v>50000</v>
      </c>
      <c r="G4" s="2"/>
      <c r="H4" s="2">
        <f t="shared" si="0"/>
        <v>50000</v>
      </c>
      <c r="I4" s="29">
        <v>41304</v>
      </c>
    </row>
    <row r="5" spans="1:9" ht="30" customHeight="1">
      <c r="A5" s="44" t="s">
        <v>21</v>
      </c>
      <c r="B5" s="44"/>
      <c r="C5" s="44"/>
      <c r="D5" s="14">
        <f>SUM(D2:D4)</f>
        <v>130000</v>
      </c>
      <c r="E5" s="14">
        <f>SUM(E2:E3)</f>
        <v>200000</v>
      </c>
      <c r="F5" s="9"/>
      <c r="G5" s="9"/>
      <c r="H5" s="8">
        <f>SUM(H2:H4)</f>
        <v>90000</v>
      </c>
      <c r="I5" s="29">
        <v>41320</v>
      </c>
    </row>
  </sheetData>
  <mergeCells count="1">
    <mergeCell ref="A5:C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AVOCATIER&amp;R&amp;"-,Gras"&amp;14MOIS DE : JANVIER 2013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view="pageLayout" zoomScaleNormal="100" workbookViewId="0">
      <selection activeCell="I10" sqref="I10"/>
    </sheetView>
  </sheetViews>
  <sheetFormatPr baseColWidth="10" defaultRowHeight="15"/>
  <cols>
    <col min="1" max="1" width="6" customWidth="1"/>
    <col min="2" max="2" width="34.28515625" customWidth="1"/>
    <col min="3" max="4" width="9.7109375" customWidth="1"/>
    <col min="5" max="5" width="11.5703125" customWidth="1"/>
    <col min="6" max="6" width="14" style="26" customWidth="1"/>
    <col min="7" max="7" width="10.28515625" style="26" customWidth="1"/>
    <col min="8" max="8" width="18.140625" customWidth="1"/>
    <col min="9" max="9" width="12.140625" bestFit="1" customWidth="1"/>
  </cols>
  <sheetData>
    <row r="1" spans="1:9" ht="15.75">
      <c r="A1" s="8" t="s">
        <v>0</v>
      </c>
      <c r="B1" s="10" t="s">
        <v>1</v>
      </c>
      <c r="C1" s="10" t="s">
        <v>5</v>
      </c>
      <c r="D1" s="10" t="s">
        <v>3</v>
      </c>
      <c r="E1" s="10" t="s">
        <v>28</v>
      </c>
      <c r="F1" s="8" t="s">
        <v>56</v>
      </c>
      <c r="G1" s="8" t="s">
        <v>4</v>
      </c>
      <c r="H1" s="8" t="s">
        <v>2</v>
      </c>
      <c r="I1" s="28" t="s">
        <v>52</v>
      </c>
    </row>
    <row r="2" spans="1:9" ht="30" customHeight="1">
      <c r="A2" s="2">
        <v>1</v>
      </c>
      <c r="B2" s="3" t="s">
        <v>6</v>
      </c>
      <c r="C2" s="2" t="s">
        <v>7</v>
      </c>
      <c r="D2" s="2">
        <v>10000</v>
      </c>
      <c r="E2" s="2">
        <v>35000</v>
      </c>
      <c r="F2" s="2">
        <v>10000</v>
      </c>
      <c r="G2" s="2"/>
      <c r="H2" s="2">
        <f>F2+G2</f>
        <v>10000</v>
      </c>
      <c r="I2" s="29">
        <v>41315</v>
      </c>
    </row>
    <row r="3" spans="1:9" ht="30" customHeight="1">
      <c r="A3" s="2">
        <v>2</v>
      </c>
      <c r="B3" s="3" t="s">
        <v>41</v>
      </c>
      <c r="C3" s="2" t="s">
        <v>8</v>
      </c>
      <c r="D3" s="2">
        <v>10000</v>
      </c>
      <c r="E3" s="2">
        <v>62000</v>
      </c>
      <c r="F3" s="2">
        <v>10000</v>
      </c>
      <c r="G3" s="2"/>
      <c r="H3" s="2">
        <f t="shared" ref="H3:H10" si="0">F3+G3</f>
        <v>10000</v>
      </c>
      <c r="I3" s="29">
        <v>41315</v>
      </c>
    </row>
    <row r="4" spans="1:9" ht="30" customHeight="1">
      <c r="A4" s="2">
        <v>3</v>
      </c>
      <c r="B4" s="3" t="s">
        <v>9</v>
      </c>
      <c r="C4" s="2" t="s">
        <v>10</v>
      </c>
      <c r="D4" s="2">
        <v>18000</v>
      </c>
      <c r="E4" s="2"/>
      <c r="F4" s="2">
        <v>18000</v>
      </c>
      <c r="G4" s="2"/>
      <c r="H4" s="2">
        <f t="shared" si="0"/>
        <v>18000</v>
      </c>
      <c r="I4" s="29">
        <v>41315</v>
      </c>
    </row>
    <row r="5" spans="1:9" ht="30" customHeight="1">
      <c r="A5" s="2">
        <v>4</v>
      </c>
      <c r="B5" s="3" t="s">
        <v>11</v>
      </c>
      <c r="C5" s="2" t="s">
        <v>12</v>
      </c>
      <c r="D5" s="2">
        <v>30000</v>
      </c>
      <c r="E5" s="2">
        <v>118000</v>
      </c>
      <c r="F5" s="2">
        <v>30000</v>
      </c>
      <c r="G5" s="2"/>
      <c r="H5" s="2">
        <f t="shared" si="0"/>
        <v>30000</v>
      </c>
      <c r="I5" s="29">
        <v>41315</v>
      </c>
    </row>
    <row r="6" spans="1:9" ht="30" customHeight="1">
      <c r="A6" s="2">
        <v>5</v>
      </c>
      <c r="B6" s="3" t="s">
        <v>13</v>
      </c>
      <c r="C6" s="2" t="s">
        <v>14</v>
      </c>
      <c r="D6" s="2">
        <v>15000</v>
      </c>
      <c r="E6" s="2">
        <v>30000</v>
      </c>
      <c r="F6" s="2"/>
      <c r="G6" s="2"/>
      <c r="H6" s="2">
        <f t="shared" si="0"/>
        <v>0</v>
      </c>
      <c r="I6" s="29"/>
    </row>
    <row r="7" spans="1:9" ht="30" customHeight="1">
      <c r="A7" s="4">
        <v>6</v>
      </c>
      <c r="B7" s="5" t="s">
        <v>15</v>
      </c>
      <c r="C7" s="4" t="s">
        <v>16</v>
      </c>
      <c r="D7" s="4">
        <v>15000</v>
      </c>
      <c r="E7" s="4">
        <v>115000</v>
      </c>
      <c r="F7" s="2">
        <v>30000</v>
      </c>
      <c r="G7" s="1">
        <v>10000</v>
      </c>
      <c r="H7" s="2">
        <f t="shared" si="0"/>
        <v>40000</v>
      </c>
      <c r="I7" s="29">
        <v>41319</v>
      </c>
    </row>
    <row r="8" spans="1:9" ht="30" customHeight="1">
      <c r="A8" s="4">
        <v>7</v>
      </c>
      <c r="B8" s="5" t="s">
        <v>17</v>
      </c>
      <c r="C8" s="4" t="s">
        <v>18</v>
      </c>
      <c r="D8" s="4">
        <v>30000</v>
      </c>
      <c r="E8" s="4">
        <v>0</v>
      </c>
      <c r="F8" s="4">
        <v>30000</v>
      </c>
      <c r="G8" s="1"/>
      <c r="H8" s="2">
        <f t="shared" si="0"/>
        <v>30000</v>
      </c>
      <c r="I8" s="29">
        <v>41315</v>
      </c>
    </row>
    <row r="9" spans="1:9" ht="30" customHeight="1">
      <c r="A9" s="4">
        <v>8</v>
      </c>
      <c r="B9" s="5" t="s">
        <v>19</v>
      </c>
      <c r="C9" s="4" t="s">
        <v>20</v>
      </c>
      <c r="D9" s="4">
        <v>10000</v>
      </c>
      <c r="E9" s="4">
        <v>160000</v>
      </c>
      <c r="F9" s="1"/>
      <c r="G9" s="1"/>
      <c r="H9" s="2">
        <f t="shared" si="0"/>
        <v>0</v>
      </c>
      <c r="I9" s="29"/>
    </row>
    <row r="10" spans="1:9" ht="30" customHeight="1">
      <c r="A10" s="44" t="s">
        <v>21</v>
      </c>
      <c r="B10" s="44"/>
      <c r="C10" s="44"/>
      <c r="D10" s="6">
        <f>SUM(D2:D9)</f>
        <v>138000</v>
      </c>
      <c r="E10" s="6">
        <f>SUM(E5:E9)</f>
        <v>423000</v>
      </c>
      <c r="F10" s="34">
        <f>SUM(F2:F9)</f>
        <v>128000</v>
      </c>
      <c r="G10" s="34">
        <f>SUM(G2:G9)</f>
        <v>10000</v>
      </c>
      <c r="H10" s="34">
        <f t="shared" si="0"/>
        <v>138000</v>
      </c>
      <c r="I10" s="29">
        <v>41320</v>
      </c>
    </row>
  </sheetData>
  <mergeCells count="1">
    <mergeCell ref="A10:C10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-1-&amp;R&amp;"-,Gras"&amp;14MOIS DE : JANVIER 2013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view="pageLayout" topLeftCell="A4" zoomScaleNormal="100" workbookViewId="0">
      <selection activeCell="H11" sqref="H11"/>
    </sheetView>
  </sheetViews>
  <sheetFormatPr baseColWidth="10" defaultRowHeight="15.75"/>
  <cols>
    <col min="1" max="1" width="6" customWidth="1"/>
    <col min="2" max="2" width="31.140625" customWidth="1"/>
    <col min="3" max="3" width="9.7109375" customWidth="1"/>
    <col min="4" max="5" width="11" customWidth="1"/>
    <col min="6" max="6" width="13.85546875" style="24" customWidth="1"/>
    <col min="7" max="7" width="10.5703125" style="25" customWidth="1"/>
    <col min="8" max="8" width="19.140625" customWidth="1"/>
  </cols>
  <sheetData>
    <row r="1" spans="1:9">
      <c r="A1" s="8" t="s">
        <v>0</v>
      </c>
      <c r="B1" s="10" t="s">
        <v>1</v>
      </c>
      <c r="C1" s="10" t="s">
        <v>5</v>
      </c>
      <c r="D1" s="10" t="s">
        <v>3</v>
      </c>
      <c r="E1" s="10" t="s">
        <v>28</v>
      </c>
      <c r="F1" s="10" t="s">
        <v>56</v>
      </c>
      <c r="G1" s="10" t="s">
        <v>4</v>
      </c>
      <c r="H1" s="10" t="s">
        <v>2</v>
      </c>
      <c r="I1" s="28" t="s">
        <v>52</v>
      </c>
    </row>
    <row r="2" spans="1:9" ht="30" customHeight="1">
      <c r="A2" s="2">
        <v>1</v>
      </c>
      <c r="B2" s="3" t="s">
        <v>22</v>
      </c>
      <c r="C2" s="2" t="s">
        <v>23</v>
      </c>
      <c r="D2" s="2">
        <v>10000</v>
      </c>
      <c r="E2" s="40">
        <v>10000</v>
      </c>
      <c r="F2" s="2">
        <v>10000</v>
      </c>
      <c r="G2" s="2"/>
      <c r="H2" s="27">
        <f>F2+G2</f>
        <v>10000</v>
      </c>
      <c r="I2" s="29" t="s">
        <v>59</v>
      </c>
    </row>
    <row r="3" spans="1:9" ht="30" customHeight="1">
      <c r="A3" s="2">
        <v>2</v>
      </c>
      <c r="B3" s="3" t="s">
        <v>24</v>
      </c>
      <c r="C3" s="2" t="s">
        <v>25</v>
      </c>
      <c r="D3" s="2">
        <v>20000</v>
      </c>
      <c r="E3" s="40">
        <v>280000</v>
      </c>
      <c r="F3" s="2"/>
      <c r="G3" s="2"/>
      <c r="H3" s="34">
        <f t="shared" ref="H3:H11" si="0">F3+G3</f>
        <v>0</v>
      </c>
      <c r="I3" s="29" t="s">
        <v>59</v>
      </c>
    </row>
    <row r="4" spans="1:9" ht="30" customHeight="1">
      <c r="A4" s="2">
        <v>3</v>
      </c>
      <c r="B4" s="3" t="s">
        <v>26</v>
      </c>
      <c r="C4" s="2" t="s">
        <v>27</v>
      </c>
      <c r="D4" s="2">
        <v>10000</v>
      </c>
      <c r="E4" s="40">
        <v>45000</v>
      </c>
      <c r="F4" s="2">
        <v>10000</v>
      </c>
      <c r="G4" s="2"/>
      <c r="H4" s="34">
        <f t="shared" si="0"/>
        <v>10000</v>
      </c>
      <c r="I4" s="29" t="s">
        <v>59</v>
      </c>
    </row>
    <row r="5" spans="1:9" ht="30" customHeight="1">
      <c r="A5" s="2">
        <v>4</v>
      </c>
      <c r="B5" s="3" t="s">
        <v>30</v>
      </c>
      <c r="C5" s="2" t="s">
        <v>29</v>
      </c>
      <c r="D5" s="2">
        <v>25000</v>
      </c>
      <c r="E5" s="40">
        <v>250000</v>
      </c>
      <c r="F5" s="2">
        <v>25000</v>
      </c>
      <c r="G5" s="2"/>
      <c r="H5" s="34">
        <f t="shared" si="0"/>
        <v>25000</v>
      </c>
      <c r="I5" s="29" t="s">
        <v>59</v>
      </c>
    </row>
    <row r="6" spans="1:9" ht="30" customHeight="1">
      <c r="A6" s="2">
        <v>5</v>
      </c>
      <c r="B6" s="3" t="s">
        <v>32</v>
      </c>
      <c r="C6" s="2" t="s">
        <v>31</v>
      </c>
      <c r="D6" s="2">
        <v>25000</v>
      </c>
      <c r="E6" s="40">
        <v>200000</v>
      </c>
      <c r="F6" s="2"/>
      <c r="G6" s="2"/>
      <c r="H6" s="34">
        <f t="shared" si="0"/>
        <v>0</v>
      </c>
      <c r="I6" s="29" t="s">
        <v>59</v>
      </c>
    </row>
    <row r="7" spans="1:9" ht="30" customHeight="1">
      <c r="A7" s="4">
        <v>6</v>
      </c>
      <c r="B7" s="5" t="s">
        <v>33</v>
      </c>
      <c r="C7" s="4" t="s">
        <v>34</v>
      </c>
      <c r="D7" s="4">
        <v>25000</v>
      </c>
      <c r="E7" s="41">
        <v>75000</v>
      </c>
      <c r="F7" s="1">
        <v>25000</v>
      </c>
      <c r="G7" s="2"/>
      <c r="H7" s="34">
        <f t="shared" si="0"/>
        <v>25000</v>
      </c>
      <c r="I7" s="29" t="s">
        <v>59</v>
      </c>
    </row>
    <row r="8" spans="1:9" ht="30" customHeight="1">
      <c r="A8" s="4">
        <v>7</v>
      </c>
      <c r="B8" s="5" t="s">
        <v>35</v>
      </c>
      <c r="C8" s="4" t="s">
        <v>36</v>
      </c>
      <c r="D8" s="4">
        <v>10000</v>
      </c>
      <c r="E8" s="41">
        <v>30000</v>
      </c>
      <c r="F8" s="1">
        <v>10000</v>
      </c>
      <c r="G8" s="2"/>
      <c r="H8" s="34">
        <f t="shared" si="0"/>
        <v>10000</v>
      </c>
      <c r="I8" s="29" t="s">
        <v>59</v>
      </c>
    </row>
    <row r="9" spans="1:9" ht="30" customHeight="1">
      <c r="A9" s="4">
        <v>8</v>
      </c>
      <c r="B9" s="5" t="s">
        <v>37</v>
      </c>
      <c r="C9" s="4" t="s">
        <v>38</v>
      </c>
      <c r="D9" s="4">
        <v>20000</v>
      </c>
      <c r="E9" s="41">
        <v>100000</v>
      </c>
      <c r="F9" s="1"/>
      <c r="G9" s="2"/>
      <c r="H9" s="34">
        <f t="shared" si="0"/>
        <v>0</v>
      </c>
      <c r="I9" s="29" t="s">
        <v>59</v>
      </c>
    </row>
    <row r="10" spans="1:9" ht="30" customHeight="1">
      <c r="A10" s="4">
        <v>9</v>
      </c>
      <c r="B10" s="5" t="s">
        <v>39</v>
      </c>
      <c r="C10" s="4" t="s">
        <v>40</v>
      </c>
      <c r="D10" s="4">
        <v>15000</v>
      </c>
      <c r="E10" s="41">
        <v>210000</v>
      </c>
      <c r="F10" s="1">
        <v>15000</v>
      </c>
      <c r="G10" s="2">
        <v>15000</v>
      </c>
      <c r="H10" s="34">
        <f t="shared" si="0"/>
        <v>30000</v>
      </c>
      <c r="I10" s="29" t="s">
        <v>59</v>
      </c>
    </row>
    <row r="11" spans="1:9" ht="30" customHeight="1">
      <c r="A11" s="44" t="s">
        <v>21</v>
      </c>
      <c r="B11" s="44"/>
      <c r="C11" s="44"/>
      <c r="D11" s="6">
        <f>SUM(D2:D10)</f>
        <v>160000</v>
      </c>
      <c r="E11" s="42">
        <f t="shared" ref="E11" si="1">SUM(E2:E10)</f>
        <v>1200000</v>
      </c>
      <c r="F11" s="27">
        <f>SUM(F2:F10)</f>
        <v>95000</v>
      </c>
      <c r="G11" s="8">
        <f>SUM(G2:G10)</f>
        <v>15000</v>
      </c>
      <c r="H11" s="34">
        <f t="shared" si="0"/>
        <v>110000</v>
      </c>
      <c r="I11" s="29" t="s">
        <v>59</v>
      </c>
    </row>
  </sheetData>
  <mergeCells count="1">
    <mergeCell ref="A11:C11"/>
  </mergeCells>
  <printOptions horizontalCentered="1"/>
  <pageMargins left="0.70866141732283472" right="0.70866141732283472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ABOBO AKEKOI -2-&amp;R&amp;"-,Gras"&amp;14MOIS DE : JANVIER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18"/>
  <sheetViews>
    <sheetView tabSelected="1" view="pageLayout" topLeftCell="B4" zoomScaleNormal="100" workbookViewId="0">
      <selection activeCell="G16" sqref="G16"/>
    </sheetView>
  </sheetViews>
  <sheetFormatPr baseColWidth="10" defaultRowHeight="15"/>
  <cols>
    <col min="1" max="1" width="6" customWidth="1"/>
    <col min="2" max="2" width="29.7109375" customWidth="1"/>
    <col min="3" max="3" width="19.5703125" customWidth="1"/>
    <col min="4" max="4" width="8.85546875" customWidth="1"/>
    <col min="5" max="5" width="9.7109375" customWidth="1"/>
    <col min="6" max="6" width="11.5703125" customWidth="1"/>
    <col min="7" max="7" width="15" customWidth="1"/>
    <col min="8" max="8" width="11.5703125" customWidth="1"/>
    <col min="9" max="9" width="18.85546875" customWidth="1"/>
    <col min="10" max="10" width="12.140625" style="24" bestFit="1" customWidth="1"/>
  </cols>
  <sheetData>
    <row r="1" spans="1:10" ht="15.75">
      <c r="A1" s="8" t="s">
        <v>0</v>
      </c>
      <c r="B1" s="10" t="s">
        <v>1</v>
      </c>
      <c r="C1" s="10" t="s">
        <v>63</v>
      </c>
      <c r="D1" s="10" t="s">
        <v>85</v>
      </c>
      <c r="E1" s="10" t="s">
        <v>3</v>
      </c>
      <c r="F1" s="10" t="s">
        <v>28</v>
      </c>
      <c r="G1" s="15" t="s">
        <v>56</v>
      </c>
      <c r="H1" s="10" t="s">
        <v>4</v>
      </c>
      <c r="I1" s="10" t="s">
        <v>2</v>
      </c>
      <c r="J1" s="15" t="s">
        <v>52</v>
      </c>
    </row>
    <row r="2" spans="1:10" ht="30" customHeight="1">
      <c r="A2" s="2">
        <v>1</v>
      </c>
      <c r="B2" s="37" t="s">
        <v>83</v>
      </c>
      <c r="C2" s="3"/>
      <c r="D2" s="2">
        <v>1</v>
      </c>
      <c r="E2" s="2">
        <v>30000</v>
      </c>
      <c r="F2" s="2"/>
      <c r="G2" s="2">
        <v>30000</v>
      </c>
      <c r="H2" s="2"/>
      <c r="I2" s="31">
        <f t="shared" ref="I2:I14" si="0">G2+H2</f>
        <v>30000</v>
      </c>
      <c r="J2" s="33">
        <v>41315</v>
      </c>
    </row>
    <row r="3" spans="1:10" ht="30" customHeight="1">
      <c r="A3" s="2">
        <v>2</v>
      </c>
      <c r="B3" s="37" t="s">
        <v>84</v>
      </c>
      <c r="C3" s="37"/>
      <c r="D3" s="2">
        <v>2</v>
      </c>
      <c r="E3" s="2">
        <v>35000</v>
      </c>
      <c r="F3" s="2"/>
      <c r="G3" s="2">
        <v>35000</v>
      </c>
      <c r="H3" s="2"/>
      <c r="I3" s="31">
        <f t="shared" si="0"/>
        <v>35000</v>
      </c>
      <c r="J3" s="33">
        <v>41317</v>
      </c>
    </row>
    <row r="4" spans="1:10" ht="30" customHeight="1">
      <c r="A4" s="2">
        <v>3</v>
      </c>
      <c r="B4" s="3" t="s">
        <v>64</v>
      </c>
      <c r="C4" s="3" t="s">
        <v>65</v>
      </c>
      <c r="D4" s="2">
        <v>3</v>
      </c>
      <c r="E4" s="2">
        <v>40000</v>
      </c>
      <c r="F4" s="2"/>
      <c r="G4" s="2">
        <v>40000</v>
      </c>
      <c r="H4" s="2"/>
      <c r="I4" s="31">
        <f t="shared" si="0"/>
        <v>40000</v>
      </c>
      <c r="J4" s="33">
        <v>41315</v>
      </c>
    </row>
    <row r="5" spans="1:10" ht="30" customHeight="1">
      <c r="A5" s="2">
        <v>4</v>
      </c>
      <c r="B5" s="3" t="s">
        <v>66</v>
      </c>
      <c r="C5" s="38" t="s">
        <v>67</v>
      </c>
      <c r="D5" s="2">
        <v>4</v>
      </c>
      <c r="E5" s="2">
        <v>25000</v>
      </c>
      <c r="F5" s="2"/>
      <c r="G5" s="2">
        <v>25000</v>
      </c>
      <c r="H5" s="2"/>
      <c r="I5" s="34">
        <f t="shared" si="0"/>
        <v>25000</v>
      </c>
      <c r="J5" s="33">
        <v>41315</v>
      </c>
    </row>
    <row r="6" spans="1:10" ht="30" customHeight="1">
      <c r="A6" s="2">
        <v>5</v>
      </c>
      <c r="B6" s="3" t="s">
        <v>68</v>
      </c>
      <c r="C6" s="36" t="s">
        <v>69</v>
      </c>
      <c r="D6" s="2">
        <v>5</v>
      </c>
      <c r="E6" s="2">
        <v>25000</v>
      </c>
      <c r="F6" s="2"/>
      <c r="G6" s="2">
        <v>25000</v>
      </c>
      <c r="H6" s="2"/>
      <c r="I6" s="34">
        <f t="shared" si="0"/>
        <v>25000</v>
      </c>
      <c r="J6" s="33">
        <v>41315</v>
      </c>
    </row>
    <row r="7" spans="1:10" ht="30" customHeight="1">
      <c r="A7" s="2">
        <v>6</v>
      </c>
      <c r="B7" s="3" t="s">
        <v>70</v>
      </c>
      <c r="C7" s="38" t="s">
        <v>71</v>
      </c>
      <c r="D7" s="2">
        <v>6</v>
      </c>
      <c r="E7" s="2">
        <v>25000</v>
      </c>
      <c r="F7" s="2"/>
      <c r="G7" s="2">
        <v>25000</v>
      </c>
      <c r="H7" s="2"/>
      <c r="I7" s="34">
        <f t="shared" si="0"/>
        <v>25000</v>
      </c>
      <c r="J7" s="33">
        <v>41317</v>
      </c>
    </row>
    <row r="8" spans="1:10" ht="30" customHeight="1">
      <c r="A8" s="2">
        <v>7</v>
      </c>
      <c r="B8" s="35" t="s">
        <v>72</v>
      </c>
      <c r="C8" s="36" t="s">
        <v>73</v>
      </c>
      <c r="D8" s="2">
        <v>7</v>
      </c>
      <c r="E8" s="2">
        <v>25000</v>
      </c>
      <c r="F8" s="2"/>
      <c r="G8" s="2">
        <v>25000</v>
      </c>
      <c r="H8" s="2"/>
      <c r="I8" s="34">
        <f t="shared" si="0"/>
        <v>25000</v>
      </c>
      <c r="J8" s="33">
        <v>41315</v>
      </c>
    </row>
    <row r="9" spans="1:10" ht="30" customHeight="1">
      <c r="A9" s="2">
        <v>8</v>
      </c>
      <c r="B9" s="3" t="s">
        <v>74</v>
      </c>
      <c r="C9" s="38" t="s">
        <v>75</v>
      </c>
      <c r="D9" s="2">
        <v>8</v>
      </c>
      <c r="E9" s="2">
        <v>25000</v>
      </c>
      <c r="F9" s="2"/>
      <c r="G9" s="2">
        <v>25000</v>
      </c>
      <c r="H9" s="2"/>
      <c r="I9" s="34">
        <f t="shared" si="0"/>
        <v>25000</v>
      </c>
      <c r="J9" s="33">
        <v>41315</v>
      </c>
    </row>
    <row r="10" spans="1:10" ht="30" customHeight="1">
      <c r="A10" s="2">
        <v>9</v>
      </c>
      <c r="B10" s="3" t="s">
        <v>76</v>
      </c>
      <c r="C10" s="36" t="s">
        <v>77</v>
      </c>
      <c r="D10" s="2">
        <v>9</v>
      </c>
      <c r="E10" s="2">
        <v>25000</v>
      </c>
      <c r="F10" s="2"/>
      <c r="G10" s="2">
        <v>25000</v>
      </c>
      <c r="H10" s="2"/>
      <c r="I10" s="34">
        <f t="shared" si="0"/>
        <v>25000</v>
      </c>
      <c r="J10" s="33">
        <v>41315</v>
      </c>
    </row>
    <row r="11" spans="1:10" ht="30" customHeight="1">
      <c r="A11" s="2">
        <v>10</v>
      </c>
      <c r="B11" s="3" t="s">
        <v>78</v>
      </c>
      <c r="C11" s="38" t="s">
        <v>79</v>
      </c>
      <c r="D11" s="2">
        <v>10</v>
      </c>
      <c r="E11" s="2">
        <v>80000</v>
      </c>
      <c r="F11" s="2"/>
      <c r="G11" s="2">
        <v>80000</v>
      </c>
      <c r="H11" s="2"/>
      <c r="I11" s="34">
        <f t="shared" si="0"/>
        <v>80000</v>
      </c>
      <c r="J11" s="33">
        <v>41318</v>
      </c>
    </row>
    <row r="12" spans="1:10" ht="30" customHeight="1">
      <c r="A12" s="2">
        <v>11</v>
      </c>
      <c r="B12" s="3" t="s">
        <v>80</v>
      </c>
      <c r="C12" s="36"/>
      <c r="D12" s="2" t="s">
        <v>86</v>
      </c>
      <c r="E12" s="2">
        <v>100000</v>
      </c>
      <c r="F12" s="2"/>
      <c r="G12" s="2">
        <v>0</v>
      </c>
      <c r="H12" s="2"/>
      <c r="I12" s="34">
        <f t="shared" si="0"/>
        <v>0</v>
      </c>
      <c r="J12" s="33"/>
    </row>
    <row r="13" spans="1:10" ht="30" customHeight="1">
      <c r="A13" s="2">
        <v>12</v>
      </c>
      <c r="B13" s="39" t="s">
        <v>81</v>
      </c>
      <c r="C13" s="3"/>
      <c r="D13" s="2" t="s">
        <v>87</v>
      </c>
      <c r="E13" s="2">
        <v>100000</v>
      </c>
      <c r="F13" s="2"/>
      <c r="G13" s="2">
        <v>0</v>
      </c>
      <c r="H13" s="2"/>
      <c r="I13" s="34">
        <f t="shared" si="0"/>
        <v>0</v>
      </c>
      <c r="J13" s="33"/>
    </row>
    <row r="14" spans="1:10" ht="30" customHeight="1">
      <c r="A14" s="2">
        <v>13</v>
      </c>
      <c r="B14" s="39" t="s">
        <v>82</v>
      </c>
      <c r="C14" s="3">
        <v>7669395</v>
      </c>
      <c r="D14" s="2" t="s">
        <v>88</v>
      </c>
      <c r="E14" s="2"/>
      <c r="F14" s="2"/>
      <c r="G14" s="2">
        <v>0</v>
      </c>
      <c r="H14" s="2"/>
      <c r="I14" s="34">
        <f t="shared" si="0"/>
        <v>0</v>
      </c>
      <c r="J14" s="33"/>
    </row>
    <row r="15" spans="1:10" ht="30" customHeight="1">
      <c r="A15" s="44" t="s">
        <v>21</v>
      </c>
      <c r="B15" s="44"/>
      <c r="C15" s="44"/>
      <c r="D15" s="44"/>
      <c r="E15" s="31">
        <f>SUM(E2:E14)</f>
        <v>535000</v>
      </c>
      <c r="F15" s="31">
        <f>SUM(F2:F14)</f>
        <v>0</v>
      </c>
      <c r="G15" s="31">
        <f>SUM(G2:G14)</f>
        <v>335000</v>
      </c>
      <c r="H15" s="31">
        <f>SUM(H2:H14)</f>
        <v>0</v>
      </c>
      <c r="I15" s="31">
        <f>SUM(I2:I14)</f>
        <v>335000</v>
      </c>
      <c r="J15" s="33">
        <v>41289</v>
      </c>
    </row>
    <row r="18" spans="7:7">
      <c r="G18">
        <f>SUM(G15:G17)</f>
        <v>335000</v>
      </c>
    </row>
  </sheetData>
  <mergeCells count="1">
    <mergeCell ref="A15:D15"/>
  </mergeCells>
  <printOptions horizontalCentered="1"/>
  <pageMargins left="0.11811023622047245" right="0.11811023622047245" top="1.0236220472440944" bottom="0.74803149606299213" header="0.31496062992125984" footer="0.31496062992125984"/>
  <pageSetup paperSize="9" orientation="landscape" horizontalDpi="0" verticalDpi="0" r:id="rId1"/>
  <headerFooter>
    <oddHeader>&amp;C&amp;"-,Gras"&amp;16ETAT DES ENCAISSEMENTS 
YOPOUGON WASSAKARA&amp;R&amp;"-,Gras"&amp;14MOIS DE : JANVIER 2013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view="pageLayout" zoomScaleNormal="100" workbookViewId="0">
      <selection activeCell="B7" sqref="B7"/>
    </sheetView>
  </sheetViews>
  <sheetFormatPr baseColWidth="10" defaultRowHeight="15"/>
  <cols>
    <col min="1" max="1" width="28.7109375" customWidth="1"/>
    <col min="2" max="2" width="26.5703125" customWidth="1"/>
    <col min="3" max="3" width="14" customWidth="1"/>
    <col min="4" max="4" width="13" customWidth="1"/>
    <col min="6" max="6" width="12.28515625" customWidth="1"/>
    <col min="7" max="7" width="16.140625" customWidth="1"/>
    <col min="8" max="8" width="18" customWidth="1"/>
  </cols>
  <sheetData>
    <row r="1" spans="1:8" ht="18.75">
      <c r="A1" s="11" t="s">
        <v>42</v>
      </c>
      <c r="B1" s="11" t="s">
        <v>43</v>
      </c>
      <c r="C1" s="11" t="s">
        <v>44</v>
      </c>
      <c r="D1" s="16">
        <v>0.05</v>
      </c>
      <c r="E1" s="16">
        <v>0.1</v>
      </c>
      <c r="F1" s="17" t="s">
        <v>46</v>
      </c>
      <c r="G1" s="17" t="s">
        <v>47</v>
      </c>
      <c r="H1" s="18" t="s">
        <v>48</v>
      </c>
    </row>
    <row r="2" spans="1:8" ht="18.75">
      <c r="A2" s="7" t="s">
        <v>58</v>
      </c>
      <c r="B2" s="7">
        <v>335000</v>
      </c>
      <c r="C2" s="7"/>
      <c r="D2" s="19"/>
      <c r="E2" s="19">
        <f t="shared" ref="E2:E4" si="0">B2*0.1</f>
        <v>33500</v>
      </c>
      <c r="F2" s="19">
        <f t="shared" ref="F2:F5" si="1">(B2+C2)*0.15</f>
        <v>50250</v>
      </c>
      <c r="G2" s="19"/>
      <c r="H2" s="19">
        <f t="shared" ref="H2" si="2">B2*0.75</f>
        <v>251250</v>
      </c>
    </row>
    <row r="3" spans="1:8" ht="18.75">
      <c r="A3" s="7" t="s">
        <v>53</v>
      </c>
      <c r="B3" s="7" t="s">
        <v>90</v>
      </c>
      <c r="C3" s="7">
        <v>140000</v>
      </c>
      <c r="D3" s="19">
        <f t="shared" ref="D3:D4" si="3">C3*0.05</f>
        <v>7000</v>
      </c>
      <c r="E3" s="19"/>
      <c r="F3" s="19">
        <f>C3*0.15</f>
        <v>21000</v>
      </c>
      <c r="G3" s="19">
        <f>C3*0.8</f>
        <v>112000</v>
      </c>
      <c r="H3" s="19"/>
    </row>
    <row r="4" spans="1:8" ht="18.75">
      <c r="A4" s="7" t="s">
        <v>54</v>
      </c>
      <c r="B4" s="7"/>
      <c r="C4" s="7">
        <v>70000</v>
      </c>
      <c r="D4" s="19">
        <f t="shared" si="3"/>
        <v>3500</v>
      </c>
      <c r="E4" s="19">
        <f t="shared" si="0"/>
        <v>0</v>
      </c>
      <c r="F4" s="19">
        <f>C4*0.15</f>
        <v>10500</v>
      </c>
      <c r="G4" s="19">
        <f>C4*0.8</f>
        <v>56000</v>
      </c>
      <c r="H4" s="19"/>
    </row>
    <row r="5" spans="1:8" ht="18.75">
      <c r="A5" s="11" t="s">
        <v>45</v>
      </c>
      <c r="B5" s="11">
        <f>SUM(B2:B4)</f>
        <v>335000</v>
      </c>
      <c r="C5" s="11">
        <f>SUM(C2:C4)</f>
        <v>210000</v>
      </c>
      <c r="D5" s="17">
        <f>SUM(D2:D4)</f>
        <v>10500</v>
      </c>
      <c r="E5" s="17">
        <f>SUM(E2:E4)</f>
        <v>33500</v>
      </c>
      <c r="F5" s="19">
        <f t="shared" si="1"/>
        <v>81750</v>
      </c>
      <c r="G5" s="19">
        <f>SUM(G3:G4)</f>
        <v>168000</v>
      </c>
      <c r="H5" s="19">
        <f>SUM(H2:H4)</f>
        <v>251250</v>
      </c>
    </row>
    <row r="6" spans="1:8">
      <c r="D6" s="20"/>
      <c r="E6" s="20"/>
      <c r="F6" s="20"/>
      <c r="G6" s="20"/>
      <c r="H6" s="20"/>
    </row>
    <row r="7" spans="1:8" ht="21">
      <c r="A7" s="12" t="s">
        <v>49</v>
      </c>
      <c r="B7" s="13">
        <f>G5+H5</f>
        <v>419250</v>
      </c>
      <c r="C7" s="32"/>
    </row>
    <row r="8" spans="1:8" ht="21">
      <c r="A8" s="12" t="s">
        <v>50</v>
      </c>
      <c r="B8" s="13">
        <f>D5+E5</f>
        <v>44000</v>
      </c>
      <c r="C8" s="32"/>
    </row>
    <row r="9" spans="1:8" ht="21">
      <c r="A9" s="12" t="s">
        <v>51</v>
      </c>
      <c r="B9" s="13">
        <f>F5</f>
        <v>81750</v>
      </c>
      <c r="C9" s="32"/>
    </row>
    <row r="10" spans="1:8" ht="21">
      <c r="A10" s="12" t="s">
        <v>57</v>
      </c>
      <c r="B10" s="30">
        <f>B5-B8</f>
        <v>291000</v>
      </c>
      <c r="C10" s="43">
        <f>B10-B9</f>
        <v>209250</v>
      </c>
    </row>
    <row r="12" spans="1:8" ht="21">
      <c r="A12" s="21"/>
      <c r="B12" s="22"/>
    </row>
    <row r="13" spans="1:8" ht="21">
      <c r="A13" s="23"/>
      <c r="B13" s="22"/>
    </row>
  </sheetData>
  <pageMargins left="0.11811023622047245" right="0.11811023622047245" top="0.94488188976377963" bottom="0.74803149606299213" header="0.31496062992125984" footer="0.31496062992125984"/>
  <pageSetup paperSize="9" orientation="landscape" horizontalDpi="0" verticalDpi="0" r:id="rId1"/>
  <headerFooter>
    <oddHeader>&amp;L&amp;"-,Gras"&amp;12CCGIM
M. MEITE DIAKARIDJA&amp;C&amp;"-,Gras"&amp;16COMPTE CCGIM MEITE&amp;R&amp;"-,Gras"&amp;12MOIS DE: JANVIER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ABOBO AVOCATIER</vt:lpstr>
      <vt:lpstr>ABOBO AKEKOI 1</vt:lpstr>
      <vt:lpstr>ABOBO AKEKOI 2</vt:lpstr>
      <vt:lpstr>YOPOUGON WASSAKARA</vt:lpstr>
      <vt:lpstr>COMPTE CCGIM MEITE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2012-09-05T11:35:24Z</cp:lastPrinted>
  <dcterms:created xsi:type="dcterms:W3CDTF">2012-08-29T16:17:20Z</dcterms:created>
  <dcterms:modified xsi:type="dcterms:W3CDTF">2013-03-14T08:42:50Z</dcterms:modified>
</cp:coreProperties>
</file>