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615" windowWidth="19635" windowHeight="7425" activeTab="5"/>
  </bookViews>
  <sheets>
    <sheet name="ABOBO AVOCATIER" sheetId="12" r:id="rId1"/>
    <sheet name="ABOBO AKEKOI 1" sheetId="5" r:id="rId2"/>
    <sheet name="ABOBO AKEKOI 2" sheetId="7" r:id="rId3"/>
    <sheet name="KOUMASSI" sheetId="8" r:id="rId4"/>
    <sheet name="YOPOUGON" sheetId="15" r:id="rId5"/>
    <sheet name="COMPTE CCGIM MEITE" sheetId="3" r:id="rId6"/>
  </sheets>
  <calcPr calcId="125725"/>
</workbook>
</file>

<file path=xl/calcChain.xml><?xml version="1.0" encoding="utf-8"?>
<calcChain xmlns="http://schemas.openxmlformats.org/spreadsheetml/2006/main">
  <c r="F4" i="12"/>
  <c r="E6" i="15"/>
  <c r="H6"/>
  <c r="F6"/>
  <c r="H2"/>
  <c r="H3"/>
  <c r="H4"/>
  <c r="H5"/>
  <c r="D6"/>
  <c r="H10" i="7"/>
  <c r="H3" i="8"/>
  <c r="H4"/>
  <c r="H5"/>
  <c r="H6"/>
  <c r="H7"/>
  <c r="H2"/>
  <c r="H3" i="7"/>
  <c r="H4"/>
  <c r="H5"/>
  <c r="H6"/>
  <c r="H7"/>
  <c r="H8"/>
  <c r="H9"/>
  <c r="H11"/>
  <c r="H2"/>
  <c r="H3" i="5"/>
  <c r="H4"/>
  <c r="H5"/>
  <c r="H6"/>
  <c r="H7"/>
  <c r="H8"/>
  <c r="H9"/>
  <c r="H2"/>
  <c r="G10"/>
  <c r="F10"/>
  <c r="G11" i="7"/>
  <c r="F11"/>
  <c r="H3" i="3"/>
  <c r="H4"/>
  <c r="H5"/>
  <c r="H6"/>
  <c r="H7"/>
  <c r="H8"/>
  <c r="H2"/>
  <c r="G8"/>
  <c r="G9" s="1"/>
  <c r="G7"/>
  <c r="F3"/>
  <c r="F4"/>
  <c r="F5"/>
  <c r="F6"/>
  <c r="F7"/>
  <c r="F8"/>
  <c r="F2"/>
  <c r="E3"/>
  <c r="E4"/>
  <c r="E5"/>
  <c r="E6"/>
  <c r="E7"/>
  <c r="E8"/>
  <c r="E2"/>
  <c r="D3"/>
  <c r="D4"/>
  <c r="D5"/>
  <c r="D6"/>
  <c r="D7"/>
  <c r="D8"/>
  <c r="D2"/>
  <c r="G3"/>
  <c r="G4"/>
  <c r="G5"/>
  <c r="G6"/>
  <c r="G2"/>
  <c r="C9"/>
  <c r="B9"/>
  <c r="E4" i="12"/>
  <c r="D4"/>
  <c r="F7" i="8"/>
  <c r="G7"/>
  <c r="E7"/>
  <c r="E10" i="5"/>
  <c r="E11" i="7"/>
  <c r="D11"/>
  <c r="D7" i="8"/>
  <c r="D10" i="5"/>
  <c r="H10" l="1"/>
  <c r="H9" i="3"/>
  <c r="B11" s="1"/>
  <c r="F9"/>
  <c r="B13" s="1"/>
  <c r="E9"/>
  <c r="B12" s="1"/>
  <c r="B14" s="1"/>
  <c r="D9"/>
</calcChain>
</file>

<file path=xl/sharedStrings.xml><?xml version="1.0" encoding="utf-8"?>
<sst xmlns="http://schemas.openxmlformats.org/spreadsheetml/2006/main" count="124" uniqueCount="82">
  <si>
    <t>N°</t>
  </si>
  <si>
    <t>NOM &amp; PRENOMS</t>
  </si>
  <si>
    <t>MONTANTS PAYES</t>
  </si>
  <si>
    <t>LOYERS</t>
  </si>
  <si>
    <t>ARRIERES</t>
  </si>
  <si>
    <t>Mme MANGLE ELYSE MARCELLE</t>
  </si>
  <si>
    <t>M. KOUTOUAN ANGE HONORE AMONDAH</t>
  </si>
  <si>
    <t>M. AKA ANAUD ALAIN</t>
  </si>
  <si>
    <t>N° BAIL</t>
  </si>
  <si>
    <t>0019/12</t>
  </si>
  <si>
    <t>0020/12</t>
  </si>
  <si>
    <t>0021/12</t>
  </si>
  <si>
    <t>0022/12</t>
  </si>
  <si>
    <t>M. CHINWBA EMMANUEL M</t>
  </si>
  <si>
    <t>Mme NIE ZOAN RITA RAOUL</t>
  </si>
  <si>
    <t>0023/12</t>
  </si>
  <si>
    <t>Mme KASSI KANGAH CELESTINE</t>
  </si>
  <si>
    <t>0001/12</t>
  </si>
  <si>
    <t>0002/12</t>
  </si>
  <si>
    <t>M. EL MAHFOUDH OULD BOUGREINE</t>
  </si>
  <si>
    <t>0003/12</t>
  </si>
  <si>
    <t>M. N'CHO GUY PARFAIT GHISLAIN</t>
  </si>
  <si>
    <t>0004/12</t>
  </si>
  <si>
    <t>Mme JIMOH SIMBIATU</t>
  </si>
  <si>
    <t>0005/12</t>
  </si>
  <si>
    <t>M. MELES KIBRIME FELIX</t>
  </si>
  <si>
    <t>0006/12</t>
  </si>
  <si>
    <t>Mme PANGNION CECILE</t>
  </si>
  <si>
    <t>0007/12</t>
  </si>
  <si>
    <t>Mme RUTH</t>
  </si>
  <si>
    <t>0008/12</t>
  </si>
  <si>
    <t>TOTAL</t>
  </si>
  <si>
    <t>M. TANOH YAO KRA</t>
  </si>
  <si>
    <t>0009/12</t>
  </si>
  <si>
    <t>M. TROUE GUEI VINCENT</t>
  </si>
  <si>
    <t>0010/12</t>
  </si>
  <si>
    <t>M. DOUCOURE CHEICKNE</t>
  </si>
  <si>
    <t>0011/12</t>
  </si>
  <si>
    <t>LOYERS NP</t>
  </si>
  <si>
    <t>0014/12</t>
  </si>
  <si>
    <t>M. YOBOUA KOTIA</t>
  </si>
  <si>
    <t>0015/12</t>
  </si>
  <si>
    <t>M. FOFANA IBRAHIMA</t>
  </si>
  <si>
    <t>M. ANGA HILAIRE F3</t>
  </si>
  <si>
    <t>0012/12</t>
  </si>
  <si>
    <t>M. ANGA HILAIRE F2</t>
  </si>
  <si>
    <t>0013/12</t>
  </si>
  <si>
    <t>M. BAKAYOKO INZA</t>
  </si>
  <si>
    <t>0016/12</t>
  </si>
  <si>
    <t>M. MEITE LACINA</t>
  </si>
  <si>
    <t>0017/12</t>
  </si>
  <si>
    <t>M. KOUAKOU GASTON (LUCIE)</t>
  </si>
  <si>
    <t>QUARTIER</t>
  </si>
  <si>
    <t>LOYERS ENCAISSES</t>
  </si>
  <si>
    <t>BAUX</t>
  </si>
  <si>
    <t>ABOBO AKEKOI 1</t>
  </si>
  <si>
    <t>ABOBO AKEKOI 2</t>
  </si>
  <si>
    <t>KOUMASSI</t>
  </si>
  <si>
    <t>TOTAUX</t>
  </si>
  <si>
    <t>YOPOUGON</t>
  </si>
  <si>
    <t>IMPOT</t>
  </si>
  <si>
    <t>AVOIRS BAUX</t>
  </si>
  <si>
    <t>AVOIRS LOYERS</t>
  </si>
  <si>
    <t>BILAN MEITE</t>
  </si>
  <si>
    <t>BILAN CCGIM</t>
  </si>
  <si>
    <t>BILAN IMPOT</t>
  </si>
  <si>
    <t>DATES</t>
  </si>
  <si>
    <t>SIB</t>
  </si>
  <si>
    <t>SGBCI</t>
  </si>
  <si>
    <t>ABOBO AVOCATIER</t>
  </si>
  <si>
    <t>NB: YOPOUGON =</t>
  </si>
  <si>
    <t>M. TCHIMOU</t>
  </si>
  <si>
    <t>LOYERS PAYES</t>
  </si>
  <si>
    <t>M. OULD EL HADJ AHMED ZAYED</t>
  </si>
  <si>
    <t>M. AFFROMOU KOUAME MARCEL</t>
  </si>
  <si>
    <t>COMPLEMENT BAUX</t>
  </si>
  <si>
    <t>0028/12</t>
  </si>
  <si>
    <t>0029/12</t>
  </si>
  <si>
    <t>0027/12</t>
  </si>
  <si>
    <t>MONTANT A VERSER</t>
  </si>
  <si>
    <t>170000 + 60000 (3X 20000 F Complement Bail)</t>
  </si>
  <si>
    <t>M. FRANCIS KOUA N'DA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</si>
</sst>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/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5" fillId="0" borderId="1" xfId="0" applyFont="1" applyFill="1" applyBorder="1"/>
    <xf numFmtId="0" fontId="5" fillId="0" borderId="1" xfId="0" applyFont="1" applyBorder="1"/>
    <xf numFmtId="0" fontId="3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9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2" fillId="2" borderId="1" xfId="0" applyFont="1" applyFill="1" applyBorder="1"/>
    <xf numFmtId="0" fontId="0" fillId="2" borderId="0" xfId="0" applyFill="1"/>
    <xf numFmtId="0" fontId="5" fillId="0" borderId="0" xfId="0" applyFont="1" applyFill="1" applyBorder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vertical="center"/>
    </xf>
    <xf numFmtId="0" fontId="3" fillId="0" borderId="1" xfId="0" applyFont="1" applyBorder="1"/>
    <xf numFmtId="0" fontId="0" fillId="0" borderId="0" xfId="0" applyBorder="1"/>
    <xf numFmtId="0" fontId="3" fillId="0" borderId="0" xfId="0" applyFont="1" applyBorder="1"/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"/>
  <sheetViews>
    <sheetView view="pageLayout" zoomScaleNormal="100" workbookViewId="0">
      <selection activeCell="F5" sqref="F5"/>
    </sheetView>
  </sheetViews>
  <sheetFormatPr baseColWidth="10" defaultRowHeight="15"/>
  <cols>
    <col min="1" max="1" width="6" customWidth="1"/>
    <col min="2" max="2" width="35.140625" customWidth="1"/>
    <col min="3" max="4" width="9.7109375" customWidth="1"/>
    <col min="5" max="5" width="11.5703125" customWidth="1"/>
    <col min="6" max="6" width="19.7109375" customWidth="1"/>
    <col min="7" max="7" width="12.85546875" customWidth="1"/>
    <col min="8" max="8" width="14.7109375" customWidth="1"/>
  </cols>
  <sheetData>
    <row r="1" spans="1:8" ht="15.75">
      <c r="A1" s="8" t="s">
        <v>0</v>
      </c>
      <c r="B1" s="10" t="s">
        <v>1</v>
      </c>
      <c r="C1" s="10" t="s">
        <v>8</v>
      </c>
      <c r="D1" s="10" t="s">
        <v>3</v>
      </c>
      <c r="E1" s="10" t="s">
        <v>38</v>
      </c>
      <c r="F1" s="10" t="s">
        <v>2</v>
      </c>
      <c r="G1" s="10" t="s">
        <v>4</v>
      </c>
      <c r="H1" s="17" t="s">
        <v>66</v>
      </c>
    </row>
    <row r="2" spans="1:8" ht="30" customHeight="1">
      <c r="A2" s="2">
        <v>1</v>
      </c>
      <c r="B2" s="3" t="s">
        <v>71</v>
      </c>
      <c r="C2" s="2" t="s">
        <v>17</v>
      </c>
      <c r="D2" s="2">
        <v>40000</v>
      </c>
      <c r="E2" s="2">
        <v>120000</v>
      </c>
      <c r="F2" s="38">
        <v>40000</v>
      </c>
      <c r="G2" s="2">
        <v>0</v>
      </c>
      <c r="H2" s="32">
        <v>41167</v>
      </c>
    </row>
    <row r="3" spans="1:8" ht="30" customHeight="1">
      <c r="A3" s="2">
        <v>2</v>
      </c>
      <c r="B3" s="3" t="s">
        <v>81</v>
      </c>
      <c r="C3" s="2" t="s">
        <v>18</v>
      </c>
      <c r="D3" s="2">
        <v>40000</v>
      </c>
      <c r="E3" s="2"/>
      <c r="F3" s="38">
        <v>40000</v>
      </c>
      <c r="G3" s="2"/>
      <c r="H3" s="16">
        <v>41175</v>
      </c>
    </row>
    <row r="4" spans="1:8" ht="30" customHeight="1">
      <c r="A4" s="40" t="s">
        <v>31</v>
      </c>
      <c r="B4" s="40"/>
      <c r="C4" s="40"/>
      <c r="D4" s="15">
        <f>SUM(D2:D3)</f>
        <v>80000</v>
      </c>
      <c r="E4" s="15">
        <f>SUM(E2:E3)</f>
        <v>120000</v>
      </c>
      <c r="F4" s="38">
        <f>SUM(F2:F3)</f>
        <v>80000</v>
      </c>
      <c r="G4" s="9"/>
      <c r="H4" s="7"/>
    </row>
  </sheetData>
  <mergeCells count="1">
    <mergeCell ref="A4:C4"/>
  </mergeCells>
  <printOptions horizontalCentered="1"/>
  <pageMargins left="0.11811023622047245" right="0.11811023622047245" top="1.0236220472440944" bottom="0.74803149606299213" header="0.31496062992125984" footer="0.31496062992125984"/>
  <pageSetup paperSize="9" orientation="landscape" horizontalDpi="0" verticalDpi="0" r:id="rId1"/>
  <headerFooter>
    <oddHeader>&amp;C&amp;"-,Gras"&amp;16ETAT DES ENCAISSEMENTS 
ABOBO AVOCATIER&amp;R&amp;"-,Gras"&amp;14MOIS DE : AOUT 2012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I10"/>
  <sheetViews>
    <sheetView view="pageLayout" topLeftCell="A4" zoomScaleNormal="100" workbookViewId="0">
      <selection activeCell="B24" sqref="B24"/>
    </sheetView>
  </sheetViews>
  <sheetFormatPr baseColWidth="10" defaultRowHeight="15"/>
  <cols>
    <col min="1" max="1" width="6" customWidth="1"/>
    <col min="2" max="2" width="35.140625" customWidth="1"/>
    <col min="3" max="4" width="9.7109375" customWidth="1"/>
    <col min="5" max="5" width="11.5703125" customWidth="1"/>
    <col min="6" max="6" width="14" style="28" customWidth="1"/>
    <col min="7" max="7" width="10.28515625" style="28" customWidth="1"/>
    <col min="8" max="8" width="18.140625" customWidth="1"/>
  </cols>
  <sheetData>
    <row r="1" spans="1:9" ht="15.75">
      <c r="A1" s="8" t="s">
        <v>0</v>
      </c>
      <c r="B1" s="10" t="s">
        <v>1</v>
      </c>
      <c r="C1" s="10" t="s">
        <v>8</v>
      </c>
      <c r="D1" s="10" t="s">
        <v>3</v>
      </c>
      <c r="E1" s="10" t="s">
        <v>38</v>
      </c>
      <c r="F1" s="8" t="s">
        <v>72</v>
      </c>
      <c r="G1" s="8" t="s">
        <v>4</v>
      </c>
      <c r="H1" s="8" t="s">
        <v>2</v>
      </c>
      <c r="I1" s="30" t="s">
        <v>66</v>
      </c>
    </row>
    <row r="2" spans="1:9" ht="30" customHeight="1">
      <c r="A2" s="2">
        <v>1</v>
      </c>
      <c r="B2" s="3" t="s">
        <v>16</v>
      </c>
      <c r="C2" s="2" t="s">
        <v>17</v>
      </c>
      <c r="D2" s="9">
        <v>10000</v>
      </c>
      <c r="E2" s="9">
        <v>50000</v>
      </c>
      <c r="F2" s="9">
        <v>10000</v>
      </c>
      <c r="G2" s="9"/>
      <c r="H2" s="38">
        <f>F2+G2</f>
        <v>10000</v>
      </c>
      <c r="I2" s="32">
        <v>41160</v>
      </c>
    </row>
    <row r="3" spans="1:9" ht="30" customHeight="1">
      <c r="A3" s="2">
        <v>2</v>
      </c>
      <c r="B3" s="3" t="s">
        <v>51</v>
      </c>
      <c r="C3" s="2" t="s">
        <v>18</v>
      </c>
      <c r="D3" s="9">
        <v>10000</v>
      </c>
      <c r="E3" s="9">
        <v>70000</v>
      </c>
      <c r="F3" s="9">
        <v>10000</v>
      </c>
      <c r="G3" s="9"/>
      <c r="H3" s="38">
        <f t="shared" ref="H3:H10" si="0">F3+G3</f>
        <v>10000</v>
      </c>
      <c r="I3" s="32">
        <v>41161</v>
      </c>
    </row>
    <row r="4" spans="1:9" ht="30" customHeight="1">
      <c r="A4" s="2">
        <v>3</v>
      </c>
      <c r="B4" s="3" t="s">
        <v>19</v>
      </c>
      <c r="C4" s="2" t="s">
        <v>20</v>
      </c>
      <c r="D4" s="9">
        <v>18000</v>
      </c>
      <c r="E4" s="9">
        <v>0</v>
      </c>
      <c r="F4" s="9">
        <v>18000</v>
      </c>
      <c r="G4" s="9"/>
      <c r="H4" s="38">
        <f t="shared" si="0"/>
        <v>18000</v>
      </c>
      <c r="I4" s="32">
        <v>41161</v>
      </c>
    </row>
    <row r="5" spans="1:9" ht="30" customHeight="1">
      <c r="A5" s="2">
        <v>4</v>
      </c>
      <c r="B5" s="3" t="s">
        <v>21</v>
      </c>
      <c r="C5" s="2" t="s">
        <v>22</v>
      </c>
      <c r="D5" s="9">
        <v>30000</v>
      </c>
      <c r="E5" s="9">
        <v>120000</v>
      </c>
      <c r="F5" s="9">
        <v>30000</v>
      </c>
      <c r="G5" s="9"/>
      <c r="H5" s="38">
        <f t="shared" si="0"/>
        <v>30000</v>
      </c>
      <c r="I5" s="32">
        <v>41161</v>
      </c>
    </row>
    <row r="6" spans="1:9" ht="30" customHeight="1">
      <c r="A6" s="2">
        <v>5</v>
      </c>
      <c r="B6" s="3" t="s">
        <v>23</v>
      </c>
      <c r="C6" s="2" t="s">
        <v>24</v>
      </c>
      <c r="D6" s="9">
        <v>15000</v>
      </c>
      <c r="E6" s="9">
        <v>45000</v>
      </c>
      <c r="F6" s="9">
        <v>15000</v>
      </c>
      <c r="G6" s="9"/>
      <c r="H6" s="38">
        <f t="shared" si="0"/>
        <v>15000</v>
      </c>
      <c r="I6" s="32">
        <v>41162</v>
      </c>
    </row>
    <row r="7" spans="1:9" ht="30" customHeight="1">
      <c r="A7" s="4">
        <v>6</v>
      </c>
      <c r="B7" s="5" t="s">
        <v>25</v>
      </c>
      <c r="C7" s="4" t="s">
        <v>26</v>
      </c>
      <c r="D7" s="39">
        <v>15000</v>
      </c>
      <c r="E7" s="39">
        <v>120000</v>
      </c>
      <c r="F7" s="9">
        <v>15000</v>
      </c>
      <c r="G7" s="9">
        <v>5000</v>
      </c>
      <c r="H7" s="38">
        <f t="shared" si="0"/>
        <v>20000</v>
      </c>
      <c r="I7" s="32">
        <v>41167</v>
      </c>
    </row>
    <row r="8" spans="1:9" ht="30" customHeight="1">
      <c r="A8" s="4">
        <v>7</v>
      </c>
      <c r="B8" s="5" t="s">
        <v>27</v>
      </c>
      <c r="C8" s="4" t="s">
        <v>28</v>
      </c>
      <c r="D8" s="39">
        <v>30000</v>
      </c>
      <c r="E8" s="39">
        <v>0</v>
      </c>
      <c r="F8" s="9"/>
      <c r="G8" s="9"/>
      <c r="H8" s="38">
        <f t="shared" si="0"/>
        <v>0</v>
      </c>
      <c r="I8" s="1"/>
    </row>
    <row r="9" spans="1:9" ht="30" customHeight="1">
      <c r="A9" s="4">
        <v>8</v>
      </c>
      <c r="B9" s="5" t="s">
        <v>29</v>
      </c>
      <c r="C9" s="4" t="s">
        <v>30</v>
      </c>
      <c r="D9" s="39">
        <v>10000</v>
      </c>
      <c r="E9" s="39">
        <v>160000</v>
      </c>
      <c r="F9" s="9">
        <v>10000</v>
      </c>
      <c r="G9" s="9">
        <v>10000</v>
      </c>
      <c r="H9" s="38">
        <f t="shared" si="0"/>
        <v>20000</v>
      </c>
      <c r="I9" s="32">
        <v>41160</v>
      </c>
    </row>
    <row r="10" spans="1:9" ht="30" customHeight="1">
      <c r="A10" s="40" t="s">
        <v>31</v>
      </c>
      <c r="B10" s="40"/>
      <c r="C10" s="40"/>
      <c r="D10" s="38">
        <f>SUM(D2:D9)</f>
        <v>138000</v>
      </c>
      <c r="E10" s="38">
        <f>SUM(E2:E9)</f>
        <v>565000</v>
      </c>
      <c r="F10" s="9">
        <f>SUM(F2:F9)</f>
        <v>108000</v>
      </c>
      <c r="G10" s="9">
        <f>SUM(G2:G9)</f>
        <v>15000</v>
      </c>
      <c r="H10" s="38">
        <f t="shared" si="0"/>
        <v>123000</v>
      </c>
      <c r="I10" s="33">
        <v>41164</v>
      </c>
    </row>
  </sheetData>
  <mergeCells count="1">
    <mergeCell ref="A10:C10"/>
  </mergeCells>
  <printOptions horizontalCentered="1"/>
  <pageMargins left="0.70866141732283472" right="0.70866141732283472" top="1.0236220472440944" bottom="0.74803149606299213" header="0.31496062992125984" footer="0.31496062992125984"/>
  <pageSetup paperSize="9" orientation="landscape" horizontalDpi="0" verticalDpi="0" r:id="rId1"/>
  <headerFooter>
    <oddHeader>&amp;C&amp;"-,Gras"&amp;16ETAT DES ENCAISSEMENTS 
ABOBO AKEKOI -1-&amp;R&amp;"-,Gras"&amp;14MOIS DE : AOUT 2012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I11"/>
  <sheetViews>
    <sheetView showWhiteSpace="0" view="pageLayout" zoomScaleNormal="100" workbookViewId="0">
      <selection activeCell="H11" sqref="H11"/>
    </sheetView>
  </sheetViews>
  <sheetFormatPr baseColWidth="10" defaultRowHeight="15.75"/>
  <cols>
    <col min="1" max="1" width="6" customWidth="1"/>
    <col min="2" max="2" width="31.140625" customWidth="1"/>
    <col min="3" max="3" width="9.7109375" customWidth="1"/>
    <col min="4" max="5" width="11" customWidth="1"/>
    <col min="6" max="6" width="13.85546875" style="26" customWidth="1"/>
    <col min="7" max="7" width="10.5703125" style="27" customWidth="1"/>
    <col min="8" max="8" width="19.140625" customWidth="1"/>
  </cols>
  <sheetData>
    <row r="1" spans="1:9">
      <c r="A1" s="8" t="s">
        <v>0</v>
      </c>
      <c r="B1" s="10" t="s">
        <v>1</v>
      </c>
      <c r="C1" s="10" t="s">
        <v>8</v>
      </c>
      <c r="D1" s="10" t="s">
        <v>3</v>
      </c>
      <c r="E1" s="10" t="s">
        <v>38</v>
      </c>
      <c r="F1" s="10" t="s">
        <v>72</v>
      </c>
      <c r="G1" s="10" t="s">
        <v>4</v>
      </c>
      <c r="H1" s="10" t="s">
        <v>2</v>
      </c>
      <c r="I1" s="30" t="s">
        <v>66</v>
      </c>
    </row>
    <row r="2" spans="1:9" ht="30" customHeight="1">
      <c r="A2" s="2">
        <v>1</v>
      </c>
      <c r="B2" s="3" t="s">
        <v>32</v>
      </c>
      <c r="C2" s="2" t="s">
        <v>33</v>
      </c>
      <c r="D2" s="9">
        <v>10000</v>
      </c>
      <c r="E2" s="9">
        <v>10000</v>
      </c>
      <c r="F2" s="9">
        <v>10000</v>
      </c>
      <c r="G2" s="9"/>
      <c r="H2" s="38">
        <f>F2+G2</f>
        <v>10000</v>
      </c>
      <c r="I2" s="32">
        <v>41162</v>
      </c>
    </row>
    <row r="3" spans="1:9" ht="30" customHeight="1">
      <c r="A3" s="2">
        <v>2</v>
      </c>
      <c r="B3" s="3" t="s">
        <v>34</v>
      </c>
      <c r="C3" s="2" t="s">
        <v>35</v>
      </c>
      <c r="D3" s="9">
        <v>20000</v>
      </c>
      <c r="E3" s="9">
        <v>320000</v>
      </c>
      <c r="F3" s="9">
        <v>20000</v>
      </c>
      <c r="G3" s="9">
        <v>10000</v>
      </c>
      <c r="H3" s="38">
        <f t="shared" ref="H3:H11" si="0">F3+G3</f>
        <v>30000</v>
      </c>
      <c r="I3" s="32">
        <v>41162</v>
      </c>
    </row>
    <row r="4" spans="1:9" ht="30" customHeight="1">
      <c r="A4" s="2">
        <v>3</v>
      </c>
      <c r="B4" s="3" t="s">
        <v>36</v>
      </c>
      <c r="C4" s="2" t="s">
        <v>37</v>
      </c>
      <c r="D4" s="9">
        <v>10000</v>
      </c>
      <c r="E4" s="9">
        <v>60000</v>
      </c>
      <c r="F4" s="9">
        <v>10000</v>
      </c>
      <c r="G4" s="9">
        <v>10000</v>
      </c>
      <c r="H4" s="38">
        <f t="shared" si="0"/>
        <v>20000</v>
      </c>
      <c r="I4" s="32">
        <v>41162</v>
      </c>
    </row>
    <row r="5" spans="1:9" ht="30" customHeight="1">
      <c r="A5" s="2">
        <v>4</v>
      </c>
      <c r="B5" s="3" t="s">
        <v>40</v>
      </c>
      <c r="C5" s="2" t="s">
        <v>39</v>
      </c>
      <c r="D5" s="9">
        <v>25000</v>
      </c>
      <c r="E5" s="9">
        <v>250000</v>
      </c>
      <c r="F5" s="9">
        <v>25000</v>
      </c>
      <c r="G5" s="9"/>
      <c r="H5" s="38">
        <f t="shared" si="0"/>
        <v>25000</v>
      </c>
      <c r="I5" s="32">
        <v>41160</v>
      </c>
    </row>
    <row r="6" spans="1:9" ht="30" customHeight="1">
      <c r="A6" s="2">
        <v>5</v>
      </c>
      <c r="B6" s="3" t="s">
        <v>42</v>
      </c>
      <c r="C6" s="2" t="s">
        <v>41</v>
      </c>
      <c r="D6" s="9">
        <v>25000</v>
      </c>
      <c r="E6" s="9">
        <v>200000</v>
      </c>
      <c r="F6" s="9">
        <v>25000</v>
      </c>
      <c r="G6" s="9"/>
      <c r="H6" s="38">
        <f t="shared" si="0"/>
        <v>25000</v>
      </c>
      <c r="I6" s="32">
        <v>41162</v>
      </c>
    </row>
    <row r="7" spans="1:9" ht="30" customHeight="1">
      <c r="A7" s="4">
        <v>6</v>
      </c>
      <c r="B7" s="5" t="s">
        <v>43</v>
      </c>
      <c r="C7" s="4" t="s">
        <v>44</v>
      </c>
      <c r="D7" s="39">
        <v>25000</v>
      </c>
      <c r="E7" s="39">
        <v>75000</v>
      </c>
      <c r="F7" s="9">
        <v>25000</v>
      </c>
      <c r="G7" s="9"/>
      <c r="H7" s="38">
        <f t="shared" si="0"/>
        <v>25000</v>
      </c>
      <c r="I7" s="32">
        <v>41162</v>
      </c>
    </row>
    <row r="8" spans="1:9" ht="30" customHeight="1">
      <c r="A8" s="4">
        <v>7</v>
      </c>
      <c r="B8" s="5" t="s">
        <v>45</v>
      </c>
      <c r="C8" s="4" t="s">
        <v>46</v>
      </c>
      <c r="D8" s="39">
        <v>10000</v>
      </c>
      <c r="E8" s="39">
        <v>30000</v>
      </c>
      <c r="F8" s="9">
        <v>10000</v>
      </c>
      <c r="G8" s="9"/>
      <c r="H8" s="38">
        <f t="shared" si="0"/>
        <v>10000</v>
      </c>
      <c r="I8" s="32">
        <v>41162</v>
      </c>
    </row>
    <row r="9" spans="1:9" ht="30" customHeight="1">
      <c r="A9" s="4">
        <v>8</v>
      </c>
      <c r="B9" s="5" t="s">
        <v>47</v>
      </c>
      <c r="C9" s="4" t="s">
        <v>48</v>
      </c>
      <c r="D9" s="39">
        <v>20000</v>
      </c>
      <c r="E9" s="39">
        <v>120000</v>
      </c>
      <c r="F9" s="9">
        <v>20000</v>
      </c>
      <c r="G9" s="9">
        <v>20000</v>
      </c>
      <c r="H9" s="38">
        <f t="shared" si="0"/>
        <v>40000</v>
      </c>
      <c r="I9" s="32">
        <v>41161</v>
      </c>
    </row>
    <row r="10" spans="1:9" ht="30" customHeight="1">
      <c r="A10" s="4">
        <v>9</v>
      </c>
      <c r="B10" s="5" t="s">
        <v>49</v>
      </c>
      <c r="C10" s="4" t="s">
        <v>50</v>
      </c>
      <c r="D10" s="39">
        <v>15000</v>
      </c>
      <c r="E10" s="39">
        <v>195000</v>
      </c>
      <c r="F10" s="9">
        <v>15000</v>
      </c>
      <c r="G10" s="9"/>
      <c r="H10" s="38">
        <f t="shared" ref="H10" si="1">F10+G10</f>
        <v>15000</v>
      </c>
      <c r="I10" s="32">
        <v>41161</v>
      </c>
    </row>
    <row r="11" spans="1:9" ht="30" customHeight="1">
      <c r="A11" s="40" t="s">
        <v>31</v>
      </c>
      <c r="B11" s="40"/>
      <c r="C11" s="40"/>
      <c r="D11" s="6">
        <f>SUM(D2:D10)</f>
        <v>160000</v>
      </c>
      <c r="E11" s="6">
        <f t="shared" ref="E11" si="2">SUM(E2:E10)</f>
        <v>1260000</v>
      </c>
      <c r="F11" s="29">
        <f>SUM(F2:F10)</f>
        <v>160000</v>
      </c>
      <c r="G11" s="8">
        <f>SUM(G2:G10)</f>
        <v>40000</v>
      </c>
      <c r="H11" s="29">
        <f t="shared" si="0"/>
        <v>200000</v>
      </c>
      <c r="I11" s="33">
        <v>41164</v>
      </c>
    </row>
  </sheetData>
  <mergeCells count="1">
    <mergeCell ref="A11:C11"/>
  </mergeCells>
  <printOptions horizontalCentered="1"/>
  <pageMargins left="0.70866141732283472" right="0.70866141732283472" top="1.0236220472440944" bottom="0.74803149606299213" header="0.31496062992125984" footer="0.31496062992125984"/>
  <pageSetup paperSize="9" orientation="landscape" horizontalDpi="0" verticalDpi="0" r:id="rId1"/>
  <headerFooter>
    <oddHeader>&amp;C&amp;"-,Gras"&amp;16ETAT DES ENCAISSEMENTS 
ABOBO AKEKOI -2-&amp;R&amp;"-,Gras"&amp;14MOIS DE : AOUT 2012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I7"/>
  <sheetViews>
    <sheetView view="pageLayout" zoomScaleNormal="100" workbookViewId="0">
      <selection activeCell="H8" sqref="H8"/>
    </sheetView>
  </sheetViews>
  <sheetFormatPr baseColWidth="10" defaultRowHeight="15"/>
  <cols>
    <col min="1" max="1" width="6" customWidth="1"/>
    <col min="2" max="2" width="40.140625" customWidth="1"/>
    <col min="3" max="3" width="9.7109375" customWidth="1"/>
    <col min="4" max="4" width="10.140625" customWidth="1"/>
    <col min="5" max="5" width="10.85546875" customWidth="1"/>
    <col min="6" max="6" width="14.5703125" customWidth="1"/>
    <col min="7" max="7" width="10" customWidth="1"/>
    <col min="8" max="8" width="18.42578125" customWidth="1"/>
    <col min="9" max="9" width="11.5703125" customWidth="1"/>
  </cols>
  <sheetData>
    <row r="1" spans="1:9" ht="15.75">
      <c r="A1" s="8" t="s">
        <v>0</v>
      </c>
      <c r="B1" s="10" t="s">
        <v>1</v>
      </c>
      <c r="C1" s="10" t="s">
        <v>8</v>
      </c>
      <c r="D1" s="10" t="s">
        <v>3</v>
      </c>
      <c r="E1" s="10" t="s">
        <v>38</v>
      </c>
      <c r="F1" s="31" t="s">
        <v>72</v>
      </c>
      <c r="G1" s="10" t="s">
        <v>4</v>
      </c>
      <c r="H1" s="10" t="s">
        <v>2</v>
      </c>
      <c r="I1" s="10" t="s">
        <v>66</v>
      </c>
    </row>
    <row r="2" spans="1:9" ht="30" customHeight="1">
      <c r="A2" s="2">
        <v>1</v>
      </c>
      <c r="B2" s="3" t="s">
        <v>5</v>
      </c>
      <c r="C2" s="2" t="s">
        <v>9</v>
      </c>
      <c r="D2" s="9">
        <v>50000</v>
      </c>
      <c r="E2" s="9">
        <v>0</v>
      </c>
      <c r="F2" s="9">
        <v>50000</v>
      </c>
      <c r="G2" s="9"/>
      <c r="H2" s="38">
        <f>F2+G2</f>
        <v>50000</v>
      </c>
      <c r="I2" s="16">
        <v>41162</v>
      </c>
    </row>
    <row r="3" spans="1:9" ht="30" customHeight="1">
      <c r="A3" s="2">
        <v>2</v>
      </c>
      <c r="B3" s="3" t="s">
        <v>6</v>
      </c>
      <c r="C3" s="2" t="s">
        <v>10</v>
      </c>
      <c r="D3" s="9">
        <v>70000</v>
      </c>
      <c r="E3" s="9">
        <v>280000</v>
      </c>
      <c r="F3" s="9">
        <v>70000</v>
      </c>
      <c r="G3" s="9">
        <v>70000</v>
      </c>
      <c r="H3" s="38">
        <f t="shared" ref="H3:H7" si="0">F3+G3</f>
        <v>140000</v>
      </c>
      <c r="I3" s="16">
        <v>41152</v>
      </c>
    </row>
    <row r="4" spans="1:9" ht="30" customHeight="1">
      <c r="A4" s="2">
        <v>3</v>
      </c>
      <c r="B4" s="3" t="s">
        <v>7</v>
      </c>
      <c r="C4" s="2" t="s">
        <v>11</v>
      </c>
      <c r="D4" s="9">
        <v>70000</v>
      </c>
      <c r="E4" s="9">
        <v>70000</v>
      </c>
      <c r="F4" s="9">
        <v>70000</v>
      </c>
      <c r="G4" s="9"/>
      <c r="H4" s="38">
        <f t="shared" si="0"/>
        <v>70000</v>
      </c>
      <c r="I4" s="16">
        <v>41162</v>
      </c>
    </row>
    <row r="5" spans="1:9" ht="30" customHeight="1">
      <c r="A5" s="2">
        <v>4</v>
      </c>
      <c r="B5" s="3" t="s">
        <v>13</v>
      </c>
      <c r="C5" s="2" t="s">
        <v>12</v>
      </c>
      <c r="D5" s="9">
        <v>70000</v>
      </c>
      <c r="E5" s="9">
        <v>70000</v>
      </c>
      <c r="F5" s="9">
        <v>0</v>
      </c>
      <c r="G5" s="9"/>
      <c r="H5" s="38">
        <f t="shared" si="0"/>
        <v>0</v>
      </c>
      <c r="I5" s="2"/>
    </row>
    <row r="6" spans="1:9" ht="30" customHeight="1">
      <c r="A6" s="2">
        <v>5</v>
      </c>
      <c r="B6" s="3" t="s">
        <v>14</v>
      </c>
      <c r="C6" s="2" t="s">
        <v>15</v>
      </c>
      <c r="D6" s="9">
        <v>60000</v>
      </c>
      <c r="E6" s="9">
        <v>280000</v>
      </c>
      <c r="F6" s="9">
        <v>60000</v>
      </c>
      <c r="G6" s="9">
        <v>120000</v>
      </c>
      <c r="H6" s="38">
        <f t="shared" si="0"/>
        <v>180000</v>
      </c>
      <c r="I6" s="16">
        <v>41163</v>
      </c>
    </row>
    <row r="7" spans="1:9" ht="30" customHeight="1">
      <c r="A7" s="40" t="s">
        <v>31</v>
      </c>
      <c r="B7" s="40"/>
      <c r="C7" s="40"/>
      <c r="D7" s="6">
        <f>SUM(D2:D6)</f>
        <v>320000</v>
      </c>
      <c r="E7" s="11">
        <f>SUM(E2:E6)</f>
        <v>700000</v>
      </c>
      <c r="F7" s="15">
        <f t="shared" ref="F7:G7" si="1">SUM(F2:F6)</f>
        <v>250000</v>
      </c>
      <c r="G7" s="15">
        <f t="shared" si="1"/>
        <v>190000</v>
      </c>
      <c r="H7" s="38">
        <f t="shared" si="0"/>
        <v>440000</v>
      </c>
      <c r="I7" s="33">
        <v>41164</v>
      </c>
    </row>
  </sheetData>
  <mergeCells count="1">
    <mergeCell ref="A7:C7"/>
  </mergeCells>
  <printOptions horizontalCentered="1"/>
  <pageMargins left="0.11811023622047245" right="0.11811023622047245" top="1.0236220472440944" bottom="0.74803149606299213" header="0.31496062992125984" footer="0.31496062992125984"/>
  <pageSetup paperSize="9" orientation="landscape" horizontalDpi="0" verticalDpi="0" r:id="rId1"/>
  <headerFooter>
    <oddHeader>&amp;C&amp;"-,Gras"&amp;16ETAT DES ENCAISSEMENTS 
KOUMASSI&amp;R&amp;"-,Gras"&amp;14MOIS DE : AOUT 2012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I6"/>
  <sheetViews>
    <sheetView view="pageLayout" zoomScaleNormal="100" workbookViewId="0">
      <selection activeCell="F9" sqref="F9"/>
    </sheetView>
  </sheetViews>
  <sheetFormatPr baseColWidth="10" defaultRowHeight="15"/>
  <cols>
    <col min="1" max="1" width="6" customWidth="1"/>
    <col min="2" max="2" width="35.140625" customWidth="1"/>
    <col min="3" max="4" width="9.7109375" customWidth="1"/>
    <col min="5" max="5" width="11.5703125" customWidth="1"/>
    <col min="6" max="6" width="16.5703125" customWidth="1"/>
    <col min="7" max="7" width="11.5703125" customWidth="1"/>
    <col min="8" max="8" width="18.85546875" customWidth="1"/>
    <col min="9" max="9" width="11.85546875" bestFit="1" customWidth="1"/>
  </cols>
  <sheetData>
    <row r="1" spans="1:9" ht="15.75">
      <c r="A1" s="8" t="s">
        <v>0</v>
      </c>
      <c r="B1" s="10" t="s">
        <v>1</v>
      </c>
      <c r="C1" s="10" t="s">
        <v>8</v>
      </c>
      <c r="D1" s="10" t="s">
        <v>3</v>
      </c>
      <c r="E1" s="10" t="s">
        <v>38</v>
      </c>
      <c r="F1" s="17" t="s">
        <v>72</v>
      </c>
      <c r="G1" s="10" t="s">
        <v>4</v>
      </c>
      <c r="H1" s="10" t="s">
        <v>2</v>
      </c>
      <c r="I1" s="17" t="s">
        <v>66</v>
      </c>
    </row>
    <row r="2" spans="1:9" ht="30" customHeight="1">
      <c r="A2" s="2">
        <v>1</v>
      </c>
      <c r="B2" s="3" t="s">
        <v>73</v>
      </c>
      <c r="C2" s="2" t="s">
        <v>76</v>
      </c>
      <c r="D2" s="9">
        <v>60000</v>
      </c>
      <c r="E2" s="9">
        <v>0</v>
      </c>
      <c r="F2" s="9">
        <v>60000</v>
      </c>
      <c r="G2" s="9"/>
      <c r="H2" s="38">
        <f t="shared" ref="H2:H5" si="0">F2+G2</f>
        <v>60000</v>
      </c>
      <c r="I2" s="34">
        <v>41163</v>
      </c>
    </row>
    <row r="3" spans="1:9" ht="30" customHeight="1">
      <c r="A3" s="2">
        <v>2</v>
      </c>
      <c r="B3" s="3" t="s">
        <v>73</v>
      </c>
      <c r="C3" s="2" t="s">
        <v>77</v>
      </c>
      <c r="D3" s="9">
        <v>70000</v>
      </c>
      <c r="E3" s="9">
        <v>0</v>
      </c>
      <c r="F3" s="9">
        <v>70000</v>
      </c>
      <c r="G3" s="9"/>
      <c r="H3" s="38">
        <f t="shared" si="0"/>
        <v>70000</v>
      </c>
      <c r="I3" s="34">
        <v>41163</v>
      </c>
    </row>
    <row r="4" spans="1:9" ht="30" customHeight="1">
      <c r="A4" s="2">
        <v>3</v>
      </c>
      <c r="B4" s="3" t="s">
        <v>74</v>
      </c>
      <c r="C4" s="2" t="s">
        <v>78</v>
      </c>
      <c r="D4" s="9">
        <v>40000</v>
      </c>
      <c r="E4" s="9">
        <v>40000</v>
      </c>
      <c r="F4" s="9">
        <v>40000</v>
      </c>
      <c r="G4" s="9">
        <v>40000</v>
      </c>
      <c r="H4" s="38">
        <f t="shared" si="0"/>
        <v>80000</v>
      </c>
      <c r="I4" s="34">
        <v>41162</v>
      </c>
    </row>
    <row r="5" spans="1:9" ht="30" customHeight="1">
      <c r="A5" s="2">
        <v>4</v>
      </c>
      <c r="B5" s="3" t="s">
        <v>75</v>
      </c>
      <c r="C5" s="2"/>
      <c r="D5" s="9">
        <v>60000</v>
      </c>
      <c r="E5" s="9"/>
      <c r="F5" s="9">
        <v>60000</v>
      </c>
      <c r="G5" s="9"/>
      <c r="H5" s="38">
        <f t="shared" si="0"/>
        <v>60000</v>
      </c>
      <c r="I5" s="34">
        <v>41164</v>
      </c>
    </row>
    <row r="6" spans="1:9" ht="30" customHeight="1">
      <c r="A6" s="40" t="s">
        <v>31</v>
      </c>
      <c r="B6" s="40"/>
      <c r="C6" s="40"/>
      <c r="D6" s="15">
        <f>SUM(D2:D5)</f>
        <v>230000</v>
      </c>
      <c r="E6" s="15">
        <f>SUM(E2:E5)</f>
        <v>40000</v>
      </c>
      <c r="F6" s="9">
        <f>SUM(F2:F5)</f>
        <v>230000</v>
      </c>
      <c r="G6" s="9"/>
      <c r="H6" s="29">
        <f>SUM(H2:H5)</f>
        <v>270000</v>
      </c>
      <c r="I6" s="34">
        <v>41164</v>
      </c>
    </row>
  </sheetData>
  <mergeCells count="1">
    <mergeCell ref="A6:C6"/>
  </mergeCells>
  <printOptions horizontalCentered="1"/>
  <pageMargins left="0.11811023622047245" right="0.11811023622047245" top="1.0236220472440944" bottom="0.74803149606299213" header="0.31496062992125984" footer="0.31496062992125984"/>
  <pageSetup paperSize="9" orientation="landscape" horizontalDpi="0" verticalDpi="0" r:id="rId1"/>
  <headerFooter>
    <oddHeader>&amp;C&amp;"-,Gras"&amp;16ETAT DES ENCAISSEMENTS 
YOPOUGON&amp;R&amp;"-,Gras"&amp;14MOIS DE : AOUT 2012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H17"/>
  <sheetViews>
    <sheetView tabSelected="1" view="pageLayout" zoomScaleNormal="100" workbookViewId="0">
      <selection activeCell="C8" sqref="C8"/>
    </sheetView>
  </sheetViews>
  <sheetFormatPr baseColWidth="10" defaultRowHeight="15"/>
  <cols>
    <col min="1" max="1" width="26.140625" customWidth="1"/>
    <col min="2" max="2" width="26.5703125" customWidth="1"/>
    <col min="3" max="3" width="14" customWidth="1"/>
    <col min="4" max="4" width="13" customWidth="1"/>
    <col min="6" max="6" width="12.28515625" customWidth="1"/>
    <col min="7" max="7" width="16.140625" customWidth="1"/>
    <col min="8" max="8" width="18" customWidth="1"/>
  </cols>
  <sheetData>
    <row r="1" spans="1:8" ht="18.75">
      <c r="A1" s="12" t="s">
        <v>52</v>
      </c>
      <c r="B1" s="12" t="s">
        <v>53</v>
      </c>
      <c r="C1" s="12" t="s">
        <v>54</v>
      </c>
      <c r="D1" s="18">
        <v>0.05</v>
      </c>
      <c r="E1" s="18">
        <v>0.1</v>
      </c>
      <c r="F1" s="19" t="s">
        <v>60</v>
      </c>
      <c r="G1" s="19" t="s">
        <v>61</v>
      </c>
      <c r="H1" s="20" t="s">
        <v>62</v>
      </c>
    </row>
    <row r="2" spans="1:8" ht="18.75">
      <c r="A2" s="7" t="s">
        <v>55</v>
      </c>
      <c r="B2" s="7">
        <v>123000</v>
      </c>
      <c r="C2" s="7">
        <v>0</v>
      </c>
      <c r="D2" s="21">
        <f>C2*0.05</f>
        <v>0</v>
      </c>
      <c r="E2" s="21">
        <f>B2*0.1</f>
        <v>12300</v>
      </c>
      <c r="F2" s="21">
        <f>(B2+C2)*0.15</f>
        <v>18450</v>
      </c>
      <c r="G2" s="21">
        <f>C2*0.15</f>
        <v>0</v>
      </c>
      <c r="H2" s="21">
        <f>B2*0.75</f>
        <v>92250</v>
      </c>
    </row>
    <row r="3" spans="1:8" ht="18.75">
      <c r="A3" s="7" t="s">
        <v>56</v>
      </c>
      <c r="B3" s="7">
        <v>200000</v>
      </c>
      <c r="C3" s="7">
        <v>0</v>
      </c>
      <c r="D3" s="21">
        <f t="shared" ref="D3:D8" si="0">C3*0.05</f>
        <v>0</v>
      </c>
      <c r="E3" s="21">
        <f t="shared" ref="E3:E8" si="1">B3*0.1</f>
        <v>20000</v>
      </c>
      <c r="F3" s="21">
        <f t="shared" ref="F3:F8" si="2">(B3+C3)*0.15</f>
        <v>30000</v>
      </c>
      <c r="G3" s="21">
        <f t="shared" ref="G3:G6" si="3">C3*0.15</f>
        <v>0</v>
      </c>
      <c r="H3" s="21">
        <f t="shared" ref="H3:H8" si="4">B3*0.75</f>
        <v>150000</v>
      </c>
    </row>
    <row r="4" spans="1:8" ht="18.75">
      <c r="A4" s="7" t="s">
        <v>69</v>
      </c>
      <c r="B4" s="7">
        <v>80000</v>
      </c>
      <c r="C4" s="7"/>
      <c r="D4" s="21">
        <f t="shared" si="0"/>
        <v>0</v>
      </c>
      <c r="E4" s="21">
        <f t="shared" si="1"/>
        <v>8000</v>
      </c>
      <c r="F4" s="21">
        <f t="shared" si="2"/>
        <v>12000</v>
      </c>
      <c r="G4" s="21">
        <f t="shared" si="3"/>
        <v>0</v>
      </c>
      <c r="H4" s="21">
        <f t="shared" si="4"/>
        <v>60000</v>
      </c>
    </row>
    <row r="5" spans="1:8" ht="18.75">
      <c r="A5" s="7" t="s">
        <v>57</v>
      </c>
      <c r="B5" s="7">
        <v>440000</v>
      </c>
      <c r="C5" s="7">
        <v>0</v>
      </c>
      <c r="D5" s="21">
        <f t="shared" si="0"/>
        <v>0</v>
      </c>
      <c r="E5" s="21">
        <f t="shared" si="1"/>
        <v>44000</v>
      </c>
      <c r="F5" s="21">
        <f t="shared" si="2"/>
        <v>66000</v>
      </c>
      <c r="G5" s="21">
        <f t="shared" si="3"/>
        <v>0</v>
      </c>
      <c r="H5" s="21">
        <f t="shared" si="4"/>
        <v>330000</v>
      </c>
    </row>
    <row r="6" spans="1:8" ht="18.75">
      <c r="A6" s="7" t="s">
        <v>59</v>
      </c>
      <c r="B6" s="7">
        <v>270000</v>
      </c>
      <c r="C6" s="7">
        <v>0</v>
      </c>
      <c r="D6" s="21">
        <f t="shared" si="0"/>
        <v>0</v>
      </c>
      <c r="E6" s="21">
        <f t="shared" si="1"/>
        <v>27000</v>
      </c>
      <c r="F6" s="21">
        <f t="shared" si="2"/>
        <v>40500</v>
      </c>
      <c r="G6" s="21">
        <f t="shared" si="3"/>
        <v>0</v>
      </c>
      <c r="H6" s="21">
        <f t="shared" si="4"/>
        <v>202500</v>
      </c>
    </row>
    <row r="7" spans="1:8" ht="18.75">
      <c r="A7" s="7" t="s">
        <v>67</v>
      </c>
      <c r="B7" s="7"/>
      <c r="C7" s="7">
        <v>1222000</v>
      </c>
      <c r="D7" s="21">
        <f t="shared" si="0"/>
        <v>61100</v>
      </c>
      <c r="E7" s="21">
        <f t="shared" si="1"/>
        <v>0</v>
      </c>
      <c r="F7" s="21">
        <f t="shared" si="2"/>
        <v>183300</v>
      </c>
      <c r="G7" s="21">
        <f>C7*0.8</f>
        <v>977600</v>
      </c>
      <c r="H7" s="21">
        <f t="shared" si="4"/>
        <v>0</v>
      </c>
    </row>
    <row r="8" spans="1:8" ht="18.75">
      <c r="A8" s="7" t="s">
        <v>68</v>
      </c>
      <c r="B8" s="7"/>
      <c r="C8" s="7">
        <v>1510000</v>
      </c>
      <c r="D8" s="21">
        <f t="shared" si="0"/>
        <v>75500</v>
      </c>
      <c r="E8" s="21">
        <f t="shared" si="1"/>
        <v>0</v>
      </c>
      <c r="F8" s="21">
        <f t="shared" si="2"/>
        <v>226500</v>
      </c>
      <c r="G8" s="21">
        <f>C8*0.8</f>
        <v>1208000</v>
      </c>
      <c r="H8" s="21">
        <f t="shared" si="4"/>
        <v>0</v>
      </c>
    </row>
    <row r="9" spans="1:8" ht="18.75">
      <c r="A9" s="12" t="s">
        <v>58</v>
      </c>
      <c r="B9" s="12">
        <f>SUM(B2:B8)</f>
        <v>1113000</v>
      </c>
      <c r="C9" s="12">
        <f t="shared" ref="C9:E9" si="5">SUM(C2:C8)</f>
        <v>2732000</v>
      </c>
      <c r="D9" s="19">
        <f t="shared" si="5"/>
        <v>136600</v>
      </c>
      <c r="E9" s="19">
        <f t="shared" si="5"/>
        <v>111300</v>
      </c>
      <c r="F9" s="19">
        <f>SUM(F2:F8)</f>
        <v>576750</v>
      </c>
      <c r="G9" s="21">
        <f>SUM(G7:G8)</f>
        <v>2185600</v>
      </c>
      <c r="H9" s="21">
        <f>SUM(H2:H8)</f>
        <v>834750</v>
      </c>
    </row>
    <row r="10" spans="1:8">
      <c r="D10" s="22"/>
      <c r="E10" s="22"/>
      <c r="F10" s="22"/>
      <c r="G10" s="22"/>
      <c r="H10" s="22"/>
    </row>
    <row r="11" spans="1:8" ht="21">
      <c r="A11" s="13" t="s">
        <v>63</v>
      </c>
      <c r="B11" s="14">
        <f>G9+H9</f>
        <v>3020350</v>
      </c>
      <c r="C11" s="36"/>
    </row>
    <row r="12" spans="1:8" ht="21">
      <c r="A12" s="13" t="s">
        <v>64</v>
      </c>
      <c r="B12" s="14">
        <f>D9+E9</f>
        <v>247900</v>
      </c>
      <c r="C12" s="36"/>
    </row>
    <row r="13" spans="1:8" ht="21">
      <c r="A13" s="13" t="s">
        <v>65</v>
      </c>
      <c r="B13" s="14">
        <f>F9</f>
        <v>576750</v>
      </c>
      <c r="C13" s="36"/>
    </row>
    <row r="14" spans="1:8" ht="21">
      <c r="A14" s="13" t="s">
        <v>79</v>
      </c>
      <c r="B14" s="35">
        <f>B9-B12</f>
        <v>865100</v>
      </c>
      <c r="C14" s="37"/>
    </row>
    <row r="16" spans="1:8" ht="21">
      <c r="A16" s="23" t="s">
        <v>70</v>
      </c>
      <c r="B16" s="24" t="s">
        <v>80</v>
      </c>
    </row>
    <row r="17" spans="1:2" ht="21">
      <c r="A17" s="25">
        <v>230000</v>
      </c>
      <c r="B17" s="24"/>
    </row>
  </sheetData>
  <pageMargins left="0.11811023622047245" right="0.11811023622047245" top="0.94488188976377963" bottom="0.74803149606299213" header="0.31496062992125984" footer="0.31496062992125984"/>
  <pageSetup paperSize="9" orientation="landscape" horizontalDpi="0" verticalDpi="0" r:id="rId1"/>
  <headerFooter>
    <oddHeader>&amp;L&amp;"-,Gras"&amp;12CCGIM
M. MEITE DIAKARIDJA&amp;C&amp;"-,Gras"&amp;16COMPTE CCGIM MEITE&amp;R&amp;"-,Gras"&amp;12MOIS DE: AOUT 2012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ABOBO AVOCATIER</vt:lpstr>
      <vt:lpstr>ABOBO AKEKOI 1</vt:lpstr>
      <vt:lpstr>ABOBO AKEKOI 2</vt:lpstr>
      <vt:lpstr>KOUMASSI</vt:lpstr>
      <vt:lpstr>YOPOUGON</vt:lpstr>
      <vt:lpstr>COMPTE CCGIM MEITE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Amadou</cp:lastModifiedBy>
  <cp:lastPrinted>2012-09-05T11:35:24Z</cp:lastPrinted>
  <dcterms:created xsi:type="dcterms:W3CDTF">2012-08-29T16:17:20Z</dcterms:created>
  <dcterms:modified xsi:type="dcterms:W3CDTF">2012-10-15T12:36:34Z</dcterms:modified>
</cp:coreProperties>
</file>