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CGIM\CCGIM 2014\TOUIRE MOUSSA\"/>
    </mc:Choice>
  </mc:AlternateContent>
  <bookViews>
    <workbookView xWindow="240" yWindow="45" windowWidth="20115" windowHeight="7995"/>
  </bookViews>
  <sheets>
    <sheet name="JANVIER 15" sheetId="9" r:id="rId1"/>
    <sheet name="BILAN" sheetId="2" r:id="rId2"/>
    <sheet name="Feuil3" sheetId="3" r:id="rId3"/>
  </sheets>
  <calcPr calcId="152511"/>
</workbook>
</file>

<file path=xl/calcChain.xml><?xml version="1.0" encoding="utf-8"?>
<calcChain xmlns="http://schemas.openxmlformats.org/spreadsheetml/2006/main">
  <c r="F11" i="9" l="1"/>
  <c r="C5" i="2" l="1"/>
  <c r="B5" i="2"/>
  <c r="B7" i="2" s="1"/>
  <c r="H4" i="2"/>
  <c r="G4" i="2"/>
  <c r="F4" i="2"/>
  <c r="E4" i="2"/>
  <c r="D4" i="2"/>
  <c r="H3" i="2"/>
  <c r="E3" i="2"/>
  <c r="H2" i="2"/>
  <c r="G2" i="2"/>
  <c r="F2" i="2"/>
  <c r="E2" i="2"/>
  <c r="D2" i="2"/>
  <c r="D5" i="2" s="1"/>
  <c r="E5" i="2" l="1"/>
  <c r="H5" i="2"/>
  <c r="F5" i="2"/>
  <c r="B9" i="2" s="1"/>
  <c r="B8" i="2"/>
  <c r="B10" i="2" s="1"/>
  <c r="G5" i="2"/>
</calcChain>
</file>

<file path=xl/sharedStrings.xml><?xml version="1.0" encoding="utf-8"?>
<sst xmlns="http://schemas.openxmlformats.org/spreadsheetml/2006/main" count="45" uniqueCount="45">
  <si>
    <t>N°</t>
  </si>
  <si>
    <t>NOM &amp; PRENOMS</t>
  </si>
  <si>
    <t>N° BAIL</t>
  </si>
  <si>
    <t>LOYERS</t>
  </si>
  <si>
    <t>LOYERS NP</t>
  </si>
  <si>
    <t>MONTANTS PAYES</t>
  </si>
  <si>
    <t>ARRIERES</t>
  </si>
  <si>
    <t>SIGNATURES</t>
  </si>
  <si>
    <t>TOTAL</t>
  </si>
  <si>
    <t>DATES</t>
  </si>
  <si>
    <t>LOYERS PAYES</t>
  </si>
  <si>
    <t>QUARTIER</t>
  </si>
  <si>
    <t>LOYERS ENCAISSES</t>
  </si>
  <si>
    <t>BAUX</t>
  </si>
  <si>
    <t>IMPOT</t>
  </si>
  <si>
    <t>AVOIRS BAUX</t>
  </si>
  <si>
    <t>AVOIRS LOYERS</t>
  </si>
  <si>
    <t>TOTAUX</t>
  </si>
  <si>
    <t>BILAN CCGIM</t>
  </si>
  <si>
    <t>BILAN IMPOT</t>
  </si>
  <si>
    <t>MONTANT VERSE</t>
  </si>
  <si>
    <t>BICICI</t>
  </si>
  <si>
    <t>YOPOUGON NIANGON ADJAME</t>
  </si>
  <si>
    <t>CONTACTS</t>
  </si>
  <si>
    <t>N° PORTE</t>
  </si>
  <si>
    <t>YOPOUGON MAROC</t>
  </si>
  <si>
    <t>BILAN N'GUESSAN KOFFI</t>
  </si>
  <si>
    <t>EHUI ASSANDE BAUDOUIN</t>
  </si>
  <si>
    <t>44119175 - 57531858</t>
  </si>
  <si>
    <t>KALOUBI LEAN JEAN LOUIS</t>
  </si>
  <si>
    <t>55594110 - 09175043</t>
  </si>
  <si>
    <t>KOUADIO N'GORAN TEHODORE</t>
  </si>
  <si>
    <t>01 51 01 24</t>
  </si>
  <si>
    <t>ABASSAN KOMI</t>
  </si>
  <si>
    <t xml:space="preserve">45763606 - 01555229 </t>
  </si>
  <si>
    <t>TEHOUET NANOU</t>
  </si>
  <si>
    <t>06 60 82 18</t>
  </si>
  <si>
    <t>AKPOUE AMALAN ROSE</t>
  </si>
  <si>
    <t>03 49 26 64</t>
  </si>
  <si>
    <t>DIARRASSOUBA MOUSSA</t>
  </si>
  <si>
    <t>06 41 48 05</t>
  </si>
  <si>
    <t>KONE OUASSA</t>
  </si>
  <si>
    <t>47023906 -46306200</t>
  </si>
  <si>
    <t>BANHORO KANDOU</t>
  </si>
  <si>
    <t>66280695-67717423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</si>
</sst>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\ &quot;F&quot;;[Red]\-#,##0\ &quot;F&quot;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0" borderId="1" xfId="0" applyFont="1" applyBorder="1"/>
    <xf numFmtId="0" fontId="1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9" fontId="4" fillId="2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/>
    <xf numFmtId="0" fontId="5" fillId="2" borderId="1" xfId="0" applyFont="1" applyFill="1" applyBorder="1"/>
    <xf numFmtId="0" fontId="0" fillId="2" borderId="0" xfId="0" applyFill="1"/>
    <xf numFmtId="0" fontId="8" fillId="0" borderId="1" xfId="0" applyFont="1" applyFill="1" applyBorder="1"/>
    <xf numFmtId="0" fontId="8" fillId="0" borderId="1" xfId="0" applyFont="1" applyBorder="1"/>
    <xf numFmtId="0" fontId="9" fillId="0" borderId="1" xfId="0" applyFont="1" applyBorder="1"/>
    <xf numFmtId="0" fontId="3" fillId="0" borderId="1" xfId="0" applyFont="1" applyBorder="1"/>
    <xf numFmtId="0" fontId="10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/>
    </xf>
    <xf numFmtId="0" fontId="4" fillId="0" borderId="1" xfId="0" applyFont="1" applyFill="1" applyBorder="1"/>
    <xf numFmtId="164" fontId="3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10" fillId="0" borderId="0" xfId="0" applyFont="1"/>
    <xf numFmtId="0" fontId="4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49" fontId="0" fillId="0" borderId="1" xfId="0" applyNumberFormat="1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tabSelected="1" view="pageLayout" zoomScaleNormal="100" workbookViewId="0">
      <selection activeCell="B12" sqref="B12"/>
    </sheetView>
  </sheetViews>
  <sheetFormatPr baseColWidth="10" defaultRowHeight="15" x14ac:dyDescent="0.25"/>
  <cols>
    <col min="1" max="1" width="3.85546875" customWidth="1"/>
    <col min="2" max="2" width="22.85546875" customWidth="1"/>
    <col min="3" max="3" width="6.28515625" customWidth="1"/>
    <col min="4" max="4" width="18.5703125" customWidth="1"/>
    <col min="5" max="5" width="8.42578125" customWidth="1"/>
    <col min="6" max="6" width="10.85546875" customWidth="1"/>
    <col min="7" max="7" width="11.42578125" customWidth="1"/>
    <col min="8" max="8" width="13.28515625" customWidth="1"/>
    <col min="9" max="9" width="9.85546875" customWidth="1"/>
    <col min="10" max="10" width="15" customWidth="1"/>
    <col min="11" max="11" width="8.5703125" customWidth="1"/>
    <col min="12" max="12" width="13.5703125" customWidth="1"/>
  </cols>
  <sheetData>
    <row r="1" spans="1:12" ht="15.75" x14ac:dyDescent="0.25">
      <c r="A1" s="1" t="s">
        <v>0</v>
      </c>
      <c r="B1" s="2" t="s">
        <v>1</v>
      </c>
      <c r="C1" s="20" t="s">
        <v>24</v>
      </c>
      <c r="D1" s="2" t="s">
        <v>23</v>
      </c>
      <c r="E1" s="2" t="s">
        <v>2</v>
      </c>
      <c r="F1" s="2" t="s">
        <v>3</v>
      </c>
      <c r="G1" s="2" t="s">
        <v>4</v>
      </c>
      <c r="H1" s="5" t="s">
        <v>10</v>
      </c>
      <c r="I1" s="2" t="s">
        <v>6</v>
      </c>
      <c r="J1" s="6" t="s">
        <v>5</v>
      </c>
      <c r="K1" s="2" t="s">
        <v>9</v>
      </c>
      <c r="L1" s="2" t="s">
        <v>7</v>
      </c>
    </row>
    <row r="2" spans="1:12" ht="30" customHeight="1" x14ac:dyDescent="0.25">
      <c r="A2" s="19">
        <v>1</v>
      </c>
      <c r="B2" s="23" t="s">
        <v>27</v>
      </c>
      <c r="C2" s="3"/>
      <c r="D2" s="26" t="s">
        <v>28</v>
      </c>
      <c r="E2" s="3"/>
      <c r="F2" s="22">
        <v>15000</v>
      </c>
      <c r="G2" s="22"/>
      <c r="H2" s="22"/>
      <c r="I2" s="22"/>
      <c r="J2" s="22"/>
      <c r="K2" s="3"/>
      <c r="L2" s="3"/>
    </row>
    <row r="3" spans="1:12" ht="30" customHeight="1" x14ac:dyDescent="0.25">
      <c r="A3" s="19">
        <v>2</v>
      </c>
      <c r="B3" s="23" t="s">
        <v>29</v>
      </c>
      <c r="C3" s="3"/>
      <c r="D3" s="27" t="s">
        <v>30</v>
      </c>
      <c r="E3" s="7"/>
      <c r="F3" s="22">
        <v>15000</v>
      </c>
      <c r="G3" s="22"/>
      <c r="H3" s="3"/>
      <c r="I3" s="22"/>
      <c r="J3" s="22"/>
      <c r="K3" s="3"/>
      <c r="L3" s="3"/>
    </row>
    <row r="4" spans="1:12" ht="30" customHeight="1" x14ac:dyDescent="0.25">
      <c r="A4" s="19">
        <v>3</v>
      </c>
      <c r="B4" s="18" t="s">
        <v>31</v>
      </c>
      <c r="C4" s="3"/>
      <c r="D4" s="27" t="s">
        <v>32</v>
      </c>
      <c r="E4" s="7"/>
      <c r="F4" s="22">
        <v>15000</v>
      </c>
      <c r="G4" s="22"/>
      <c r="H4" s="3"/>
      <c r="I4" s="22"/>
      <c r="J4" s="22"/>
      <c r="K4" s="3"/>
      <c r="L4" s="3"/>
    </row>
    <row r="5" spans="1:12" ht="30" customHeight="1" x14ac:dyDescent="0.25">
      <c r="A5" s="19">
        <v>4</v>
      </c>
      <c r="B5" s="23" t="s">
        <v>33</v>
      </c>
      <c r="C5" s="3"/>
      <c r="D5" s="27" t="s">
        <v>34</v>
      </c>
      <c r="E5" s="7"/>
      <c r="F5" s="22">
        <v>15000</v>
      </c>
      <c r="G5" s="22"/>
      <c r="H5" s="3"/>
      <c r="I5" s="22"/>
      <c r="J5" s="22"/>
      <c r="K5" s="3"/>
      <c r="L5" s="3"/>
    </row>
    <row r="6" spans="1:12" ht="30" customHeight="1" x14ac:dyDescent="0.25">
      <c r="A6" s="19">
        <v>5</v>
      </c>
      <c r="B6" s="23" t="s">
        <v>35</v>
      </c>
      <c r="C6" s="3"/>
      <c r="D6" s="27" t="s">
        <v>36</v>
      </c>
      <c r="E6" s="7"/>
      <c r="F6" s="22">
        <v>15000</v>
      </c>
      <c r="G6" s="22"/>
      <c r="H6" s="3"/>
      <c r="I6" s="22"/>
      <c r="J6" s="22"/>
      <c r="K6" s="3"/>
      <c r="L6" s="3"/>
    </row>
    <row r="7" spans="1:12" ht="30" customHeight="1" x14ac:dyDescent="0.25">
      <c r="A7" s="19">
        <v>6</v>
      </c>
      <c r="B7" s="23" t="s">
        <v>37</v>
      </c>
      <c r="C7" s="3"/>
      <c r="D7" s="28" t="s">
        <v>38</v>
      </c>
      <c r="E7" s="7"/>
      <c r="F7" s="22">
        <v>15000</v>
      </c>
      <c r="G7" s="22"/>
      <c r="H7" s="3"/>
      <c r="I7" s="22"/>
      <c r="J7" s="22"/>
      <c r="K7" s="3"/>
      <c r="L7" s="3"/>
    </row>
    <row r="8" spans="1:12" ht="30" customHeight="1" x14ac:dyDescent="0.25">
      <c r="A8" s="19">
        <v>7</v>
      </c>
      <c r="B8" s="23" t="s">
        <v>39</v>
      </c>
      <c r="C8" s="3"/>
      <c r="D8" s="28" t="s">
        <v>40</v>
      </c>
      <c r="E8" s="7"/>
      <c r="F8" s="22">
        <v>15000</v>
      </c>
      <c r="G8" s="22"/>
      <c r="H8" s="3"/>
      <c r="I8" s="22"/>
      <c r="J8" s="22"/>
      <c r="K8" s="3"/>
      <c r="L8" s="3"/>
    </row>
    <row r="9" spans="1:12" ht="30" customHeight="1" x14ac:dyDescent="0.25">
      <c r="A9" s="19">
        <v>8</v>
      </c>
      <c r="B9" s="23" t="s">
        <v>41</v>
      </c>
      <c r="C9" s="3"/>
      <c r="D9" s="28" t="s">
        <v>42</v>
      </c>
      <c r="E9" s="7"/>
      <c r="F9" s="22">
        <v>15000</v>
      </c>
      <c r="G9" s="22"/>
      <c r="H9" s="3"/>
      <c r="I9" s="22"/>
      <c r="J9" s="22"/>
      <c r="K9" s="3"/>
      <c r="L9" s="3"/>
    </row>
    <row r="10" spans="1:12" ht="30" customHeight="1" x14ac:dyDescent="0.25">
      <c r="A10" s="19">
        <v>9</v>
      </c>
      <c r="B10" s="23" t="s">
        <v>43</v>
      </c>
      <c r="C10" s="3"/>
      <c r="D10" s="28" t="s">
        <v>44</v>
      </c>
      <c r="E10" s="7"/>
      <c r="F10" s="22">
        <v>15000</v>
      </c>
      <c r="G10" s="22"/>
      <c r="H10" s="3"/>
      <c r="I10" s="22"/>
      <c r="J10" s="22"/>
      <c r="K10" s="3"/>
      <c r="L10" s="3"/>
    </row>
    <row r="11" spans="1:12" ht="30" customHeight="1" x14ac:dyDescent="0.3">
      <c r="A11" s="30" t="s">
        <v>8</v>
      </c>
      <c r="B11" s="30"/>
      <c r="C11" s="30"/>
      <c r="D11" s="30"/>
      <c r="E11" s="30"/>
      <c r="F11" s="22">
        <f>SUM(F2:F7)</f>
        <v>90000</v>
      </c>
      <c r="G11" s="22"/>
      <c r="H11" s="25"/>
      <c r="I11" s="22"/>
      <c r="J11" s="29"/>
      <c r="K11" s="25"/>
      <c r="L11" s="4"/>
    </row>
    <row r="12" spans="1:12" x14ac:dyDescent="0.25">
      <c r="F12" s="24"/>
    </row>
  </sheetData>
  <mergeCells count="1">
    <mergeCell ref="A11:E11"/>
  </mergeCells>
  <printOptions horizontalCentered="1"/>
  <pageMargins left="0.11811023622047245" right="0.11811023622047245" top="1.59375" bottom="0.74803149606299213" header="0.31496062992125984" footer="0.31496062992125984"/>
  <pageSetup paperSize="9" orientation="landscape" r:id="rId1"/>
  <headerFooter>
    <oddHeader>&amp;LCCGIM
MOBILES : 03 32 59 24 – 07 85 65 28 – 04 92 79 51
E-mail : amadasta@yahoo.fr&amp;CETAT DES ENCAISSEMENTS
YOPOUGON BONIKRO
M.TOURE MOUSSA  N° CC: 0513520V
01 BP 4859 ABIDJAN 01
07 67 16 27 - 01 05 01 76&amp;RMOIS DE JANVIER 2015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A2" sqref="A2"/>
    </sheetView>
  </sheetViews>
  <sheetFormatPr baseColWidth="10" defaultRowHeight="15" x14ac:dyDescent="0.25"/>
  <cols>
    <col min="1" max="1" width="30.7109375" customWidth="1"/>
    <col min="2" max="2" width="23.140625" customWidth="1"/>
    <col min="5" max="6" width="11" customWidth="1"/>
    <col min="7" max="7" width="17" customWidth="1"/>
    <col min="8" max="8" width="18.7109375" customWidth="1"/>
  </cols>
  <sheetData>
    <row r="1" spans="1:8" ht="18.75" x14ac:dyDescent="0.3">
      <c r="A1" s="8" t="s">
        <v>11</v>
      </c>
      <c r="B1" s="8" t="s">
        <v>12</v>
      </c>
      <c r="C1" s="8" t="s">
        <v>13</v>
      </c>
      <c r="D1" s="9">
        <v>0.05</v>
      </c>
      <c r="E1" s="9">
        <v>0.1</v>
      </c>
      <c r="F1" s="10" t="s">
        <v>14</v>
      </c>
      <c r="G1" s="10" t="s">
        <v>15</v>
      </c>
      <c r="H1" s="11" t="s">
        <v>16</v>
      </c>
    </row>
    <row r="2" spans="1:8" ht="18.75" x14ac:dyDescent="0.3">
      <c r="A2" s="17" t="s">
        <v>25</v>
      </c>
      <c r="B2" s="4">
        <v>0</v>
      </c>
      <c r="C2" s="4">
        <v>0</v>
      </c>
      <c r="D2" s="12">
        <f t="shared" ref="D2:D4" si="0">C2*0.05</f>
        <v>0</v>
      </c>
      <c r="E2" s="12">
        <f t="shared" ref="E2:E4" si="1">B2*0.1</f>
        <v>0</v>
      </c>
      <c r="F2" s="12">
        <f t="shared" ref="F2:F4" si="2">(B2+C2)*0.15</f>
        <v>0</v>
      </c>
      <c r="G2" s="12">
        <f t="shared" ref="G2" si="3">C2*0.15</f>
        <v>0</v>
      </c>
      <c r="H2" s="12">
        <f t="shared" ref="H2:H4" si="4">B2*0.75</f>
        <v>0</v>
      </c>
    </row>
    <row r="3" spans="1:8" ht="18.75" x14ac:dyDescent="0.3">
      <c r="A3" s="17" t="s">
        <v>22</v>
      </c>
      <c r="B3" s="4">
        <v>0</v>
      </c>
      <c r="C3" s="4"/>
      <c r="D3" s="12"/>
      <c r="E3" s="12">
        <f t="shared" si="1"/>
        <v>0</v>
      </c>
      <c r="F3" s="12"/>
      <c r="G3" s="12"/>
      <c r="H3" s="12">
        <f t="shared" si="4"/>
        <v>0</v>
      </c>
    </row>
    <row r="4" spans="1:8" ht="18.75" x14ac:dyDescent="0.3">
      <c r="A4" s="4" t="s">
        <v>21</v>
      </c>
      <c r="B4" s="4"/>
      <c r="C4" s="4">
        <v>520000</v>
      </c>
      <c r="D4" s="12">
        <f t="shared" si="0"/>
        <v>26000</v>
      </c>
      <c r="E4" s="12">
        <f t="shared" si="1"/>
        <v>0</v>
      </c>
      <c r="F4" s="12">
        <f t="shared" si="2"/>
        <v>78000</v>
      </c>
      <c r="G4" s="12">
        <f>C4*0.8</f>
        <v>416000</v>
      </c>
      <c r="H4" s="12">
        <f t="shared" si="4"/>
        <v>0</v>
      </c>
    </row>
    <row r="5" spans="1:8" ht="18.75" x14ac:dyDescent="0.3">
      <c r="A5" s="8" t="s">
        <v>17</v>
      </c>
      <c r="B5" s="8">
        <f>SUM(B2:B4)</f>
        <v>0</v>
      </c>
      <c r="C5" s="8">
        <f>SUM(C2:C4)</f>
        <v>520000</v>
      </c>
      <c r="D5" s="10">
        <f>SUM(D2:D4)</f>
        <v>26000</v>
      </c>
      <c r="E5" s="10">
        <f>SUM(E2:E4)</f>
        <v>0</v>
      </c>
      <c r="F5" s="10">
        <f>SUM(F2:F4)</f>
        <v>78000</v>
      </c>
      <c r="G5" s="12">
        <f>SUM(G4:G4)</f>
        <v>416000</v>
      </c>
      <c r="H5" s="12">
        <f>SUM(H2:H4)</f>
        <v>0</v>
      </c>
    </row>
    <row r="6" spans="1:8" x14ac:dyDescent="0.25">
      <c r="D6" s="13"/>
      <c r="E6" s="13"/>
      <c r="F6" s="13"/>
      <c r="G6" s="13"/>
      <c r="H6" s="13"/>
    </row>
    <row r="7" spans="1:8" ht="21" x14ac:dyDescent="0.35">
      <c r="A7" s="21" t="s">
        <v>26</v>
      </c>
      <c r="B7" s="15">
        <f>B5+C5</f>
        <v>520000</v>
      </c>
    </row>
    <row r="8" spans="1:8" ht="21" x14ac:dyDescent="0.35">
      <c r="A8" s="14" t="s">
        <v>18</v>
      </c>
      <c r="B8" s="15">
        <f>D5+E5</f>
        <v>26000</v>
      </c>
    </row>
    <row r="9" spans="1:8" ht="21" x14ac:dyDescent="0.35">
      <c r="A9" s="14" t="s">
        <v>19</v>
      </c>
      <c r="B9" s="15">
        <f>F5</f>
        <v>78000</v>
      </c>
    </row>
    <row r="10" spans="1:8" ht="18.75" x14ac:dyDescent="0.3">
      <c r="A10" s="16" t="s">
        <v>20</v>
      </c>
      <c r="B10" s="16">
        <f>B5-B8</f>
        <v>-26000</v>
      </c>
    </row>
  </sheetData>
  <pageMargins left="0.31496062992125984" right="0.31496062992125984" top="0.74803149606299213" bottom="0.74803149606299213" header="0.31496062992125984" footer="0.31496062992125984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JANVIER 15</vt:lpstr>
      <vt:lpstr>BILAN</vt:lpstr>
      <vt:lpstr>Feuil3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Amadou</dc:creator>
  <cp:lastModifiedBy>gouro</cp:lastModifiedBy>
  <cp:lastPrinted>2014-11-16T07:38:24Z</cp:lastPrinted>
  <dcterms:created xsi:type="dcterms:W3CDTF">2013-02-10T07:37:00Z</dcterms:created>
  <dcterms:modified xsi:type="dcterms:W3CDTF">2020-07-24T16:50:04Z</dcterms:modified>
</cp:coreProperties>
</file>