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35" windowWidth="17715" windowHeight="6150" firstSheet="5" activeTab="11"/>
  </bookViews>
  <sheets>
    <sheet name="JANVIER 2015" sheetId="43" r:id="rId1"/>
    <sheet name="JANVIER 15 A" sheetId="41" r:id="rId2"/>
    <sheet name="JANVIER 15 D" sheetId="42" r:id="rId3"/>
    <sheet name="FEVRIER 15 A " sheetId="44" r:id="rId4"/>
    <sheet name="FEVRIER 15 D" sheetId="45" r:id="rId5"/>
    <sheet name="MARS 15 A " sheetId="47" r:id="rId6"/>
    <sheet name="MARS 15 D" sheetId="46" r:id="rId7"/>
    <sheet name="AVRIL 15 A " sheetId="48" r:id="rId8"/>
    <sheet name="AVRIL 15 D" sheetId="49" r:id="rId9"/>
    <sheet name="MAI 15 A" sheetId="50" r:id="rId10"/>
    <sheet name="MAI 15 D" sheetId="51" r:id="rId11"/>
    <sheet name="JUIN 15 A" sheetId="52" r:id="rId12"/>
    <sheet name="JUIN 15 D" sheetId="53" r:id="rId13"/>
  </sheets>
  <calcPr calcId="125725"/>
</workbook>
</file>

<file path=xl/calcChain.xml><?xml version="1.0" encoding="utf-8"?>
<calcChain xmlns="http://schemas.openxmlformats.org/spreadsheetml/2006/main">
  <c r="G19" i="52"/>
  <c r="I14"/>
  <c r="G13" i="53"/>
  <c r="G14" i="52"/>
  <c r="G18"/>
  <c r="G12" i="53"/>
  <c r="G14" s="1"/>
  <c r="H20" i="52"/>
  <c r="G13"/>
  <c r="I13" s="1"/>
  <c r="G17" i="50"/>
  <c r="G12" i="51"/>
  <c r="G13" s="1"/>
  <c r="H18" i="50"/>
  <c r="I13"/>
  <c r="G13"/>
  <c r="G16" s="1"/>
  <c r="I16" s="1"/>
  <c r="G12" i="49"/>
  <c r="G13" s="1"/>
  <c r="H18" i="48"/>
  <c r="G13"/>
  <c r="I13" s="1"/>
  <c r="G13" i="47"/>
  <c r="G17" s="1"/>
  <c r="H20"/>
  <c r="G12" i="46"/>
  <c r="G13" s="1"/>
  <c r="G13" i="45"/>
  <c r="G14" s="1"/>
  <c r="H18" i="44"/>
  <c r="H15"/>
  <c r="H13"/>
  <c r="G13"/>
  <c r="I13" s="1"/>
  <c r="G12"/>
  <c r="G15" s="1"/>
  <c r="I15" s="1"/>
  <c r="G17" s="1"/>
  <c r="G16" i="41"/>
  <c r="G13" i="42"/>
  <c r="G15" s="1"/>
  <c r="I16" i="41"/>
  <c r="H20"/>
  <c r="H18"/>
  <c r="G17"/>
  <c r="I13"/>
  <c r="I15"/>
  <c r="I12"/>
  <c r="H15"/>
  <c r="H13"/>
  <c r="G15"/>
  <c r="G13"/>
  <c r="G18" i="43"/>
  <c r="G20" s="1"/>
  <c r="G12" i="41"/>
  <c r="G17" i="52" l="1"/>
  <c r="I17" s="1"/>
  <c r="G16" i="48"/>
  <c r="I16" s="1"/>
  <c r="G17"/>
  <c r="I13" i="47"/>
  <c r="I17"/>
  <c r="G19" s="1"/>
  <c r="G15" i="45"/>
  <c r="G16" i="44"/>
  <c r="H20"/>
  <c r="I12"/>
  <c r="I16" s="1"/>
  <c r="G14" i="42"/>
  <c r="G19" i="43"/>
  <c r="G21" s="1"/>
</calcChain>
</file>

<file path=xl/sharedStrings.xml><?xml version="1.0" encoding="utf-8"?>
<sst xmlns="http://schemas.openxmlformats.org/spreadsheetml/2006/main" count="659" uniqueCount="88">
  <si>
    <t>CABINET CONSEILS  ET DE GESTION IMMOBILIERE  (CCGIM) </t>
  </si>
  <si>
    <t>07 85 65 28 - 03 32 59 24 - 04 92 79 51</t>
  </si>
  <si>
    <t>Email:amadasta@yahoo.fr</t>
  </si>
  <si>
    <t>N°</t>
  </si>
  <si>
    <t>NOM &amp; PRENOMS</t>
  </si>
  <si>
    <t>GRADE</t>
  </si>
  <si>
    <t>MECANO</t>
  </si>
  <si>
    <t>AFFECTATION</t>
  </si>
  <si>
    <t>N° BAIL</t>
  </si>
  <si>
    <t>MONTANT</t>
  </si>
  <si>
    <t>RESIDENCE</t>
  </si>
  <si>
    <t>AMANI KOFFI BRUNO</t>
  </si>
  <si>
    <t>PM</t>
  </si>
  <si>
    <t>MARINE NATIONALE</t>
  </si>
  <si>
    <t>1861/94</t>
  </si>
  <si>
    <t>ABIDJAN YOP</t>
  </si>
  <si>
    <t>CELESTIN DIANGORE YAOBI</t>
  </si>
  <si>
    <t>SCH</t>
  </si>
  <si>
    <t>DAPLE GUEU GASTON</t>
  </si>
  <si>
    <t>SGT</t>
  </si>
  <si>
    <t>GMMG</t>
  </si>
  <si>
    <t>KONAN  KOUMOIN</t>
  </si>
  <si>
    <t>ADJT</t>
  </si>
  <si>
    <t>Cie TER KORHOGO</t>
  </si>
  <si>
    <t>KOUAKOU KONAN LAMBERT</t>
  </si>
  <si>
    <t>COMTER EM</t>
  </si>
  <si>
    <t>TA BI TRAH RAYMOND</t>
  </si>
  <si>
    <t>0053/04</t>
  </si>
  <si>
    <t>TAKOUO HINO PAUL</t>
  </si>
  <si>
    <t>GR ABIDJAN</t>
  </si>
  <si>
    <t>VANLY KANATE</t>
  </si>
  <si>
    <t>0081/03</t>
  </si>
  <si>
    <t>ZAMBLE BI ZAMBLE</t>
  </si>
  <si>
    <t>2iè BTON</t>
  </si>
  <si>
    <t>TOTAL DES BAUX</t>
  </si>
  <si>
    <t>COMMISSION CCGIM</t>
  </si>
  <si>
    <t>FOFANA YSSOUF JEAN PHILIPPE</t>
  </si>
  <si>
    <t>SM</t>
  </si>
  <si>
    <t>1859/94</t>
  </si>
  <si>
    <t>GSPM 4ième Cie YAKRO</t>
  </si>
  <si>
    <t>BENEFICIAIRE: SIDIBE KADIATOU</t>
  </si>
  <si>
    <t>02444</t>
  </si>
  <si>
    <t>07898</t>
  </si>
  <si>
    <t>KOUAKOU CHARLES</t>
  </si>
  <si>
    <t>QM1</t>
  </si>
  <si>
    <t>0084/12</t>
  </si>
  <si>
    <t>BHCI: 18003490006-09</t>
  </si>
  <si>
    <t>N° CC:9004312B</t>
  </si>
  <si>
    <t>Mobiles: 49 29 64 27 - 05 81 63 35</t>
  </si>
  <si>
    <t>SIDIBE IBRAHIMA</t>
  </si>
  <si>
    <t>CEL. 05 36 20 24</t>
  </si>
  <si>
    <t xml:space="preserve">BHCI BAGAYOGO AMADOU: 10775940016 73  </t>
  </si>
  <si>
    <t>MONTANT VERSE  JANVIER 2015</t>
  </si>
  <si>
    <t>RELEVE MENSUEL DES BAUX : MOIS DE JANVIER 2015</t>
  </si>
  <si>
    <t>IMPOT  ABIDJAN</t>
  </si>
  <si>
    <t>RESILIE</t>
  </si>
  <si>
    <t>TOTAUX</t>
  </si>
  <si>
    <t>BHCI DALOA</t>
  </si>
  <si>
    <t>BHCI DALOA: 18003490006-09</t>
  </si>
  <si>
    <t xml:space="preserve">BHCI BAGAYOGO AMADOU: 10775940016 -73  </t>
  </si>
  <si>
    <t>IMPOT  ABIDJAN JANVIER 2015</t>
  </si>
  <si>
    <t>IMPOT  ABIDJAN DETTES ANTERIEURES</t>
  </si>
  <si>
    <t>MONTANT A VERSER JANVIER 2015 SANS IMPOTS</t>
  </si>
  <si>
    <t>TOTAL DES BAUX VIRES A BHCI DALOA</t>
  </si>
  <si>
    <t>MONTANT A VERSER  JANVIER 2015 (100 000 F + 120 000 F)</t>
  </si>
  <si>
    <t>RELEVE MENSUEL DES BAUX : MOIS DE FEVRIER 2015</t>
  </si>
  <si>
    <t>MONTANT A VERSER FEVRIER 2015 SANS IMPOTS</t>
  </si>
  <si>
    <t>MONTANT A VERSER  FEVRIER 2015 (100 000 F + 120 000 F)</t>
  </si>
  <si>
    <t>IMPOT  ABIDJAN FEVRIER 2015</t>
  </si>
  <si>
    <t>RELEVE MENSUEL DES BAUX : MOIS DE MARS 2015</t>
  </si>
  <si>
    <t>DETTE CCGIM IMPOT PAYE</t>
  </si>
  <si>
    <t>GARDE PENITENCIER</t>
  </si>
  <si>
    <t>FOFANA LANCINE WILFRIED</t>
  </si>
  <si>
    <t>IMPOT  ABIDJAN JANVIER - FEVRIER -MARS 2015</t>
  </si>
  <si>
    <t>RESTE MONTANT VERSE MARS 2015 BHCI DALOA</t>
  </si>
  <si>
    <t>MONTANT DÉJÀ VERSE MARS 2015 BHCI DALOA</t>
  </si>
  <si>
    <t>RELEVE MENSUEL DES BAUX : MOIS DE AVRIL 2015</t>
  </si>
  <si>
    <t>MONTANT À VERSER AVRIL 2015 BHCI DALOA</t>
  </si>
  <si>
    <t>PREVISION IMPOT  ABIDJAN AVRI-MAI-JUIN 2015</t>
  </si>
  <si>
    <t>PREVISION IMPOT  ABIDJAN DETTES ANTERIEURES</t>
  </si>
  <si>
    <t>RELEVE MENSUEL DES BAUX : MOIS DE MAI 2015</t>
  </si>
  <si>
    <t>MONTANT À VERSER MAI 2015 BHCI DALOA</t>
  </si>
  <si>
    <t>PREVISION IMPOT  ABIDJAN JUILLET-AOUT-SEPTEMBRE 2015</t>
  </si>
  <si>
    <t>RELEVE MENSUEL DES BAUX : MOIS DE JUIN 2015</t>
  </si>
  <si>
    <t xml:space="preserve">IMPOT </t>
  </si>
  <si>
    <t>IMPOT</t>
  </si>
  <si>
    <t>MONTANT À VERSER SANS LES IMPOTS JUIN 2015 BHCI DALOA</t>
  </si>
  <si>
    <t>MONTANT À VERSER AVEC LES IMPOTS JUIN 2015 BHCI DALOA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</si>
</sst>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3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center" vertical="top" wrapText="1"/>
    </xf>
    <xf numFmtId="3" fontId="0" fillId="0" borderId="0" xfId="0" applyNumberFormat="1"/>
    <xf numFmtId="0" fontId="0" fillId="0" borderId="0" xfId="0" applyBorder="1"/>
    <xf numFmtId="0" fontId="3" fillId="0" borderId="0" xfId="0" applyFont="1" applyBorder="1"/>
    <xf numFmtId="3" fontId="3" fillId="0" borderId="5" xfId="0" applyNumberFormat="1" applyFont="1" applyBorder="1" applyAlignment="1">
      <alignment vertical="top" wrapText="1"/>
    </xf>
    <xf numFmtId="3" fontId="3" fillId="0" borderId="0" xfId="0" applyNumberFormat="1" applyFont="1" applyBorder="1" applyAlignment="1">
      <alignment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3" fontId="3" fillId="0" borderId="4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left" vertical="top" wrapText="1"/>
    </xf>
    <xf numFmtId="3" fontId="3" fillId="0" borderId="2" xfId="0" applyNumberFormat="1" applyFont="1" applyBorder="1" applyAlignment="1">
      <alignment horizontal="center" vertical="top" wrapText="1"/>
    </xf>
    <xf numFmtId="3" fontId="3" fillId="0" borderId="4" xfId="0" applyNumberFormat="1" applyFont="1" applyBorder="1" applyAlignment="1">
      <alignment horizontal="center" vertical="top" wrapText="1"/>
    </xf>
    <xf numFmtId="3" fontId="3" fillId="0" borderId="0" xfId="0" applyNumberFormat="1" applyFont="1" applyBorder="1" applyAlignment="1">
      <alignment horizontal="center" vertical="top" wrapText="1"/>
    </xf>
    <xf numFmtId="3" fontId="3" fillId="2" borderId="1" xfId="0" applyNumberFormat="1" applyFont="1" applyFill="1" applyBorder="1" applyAlignment="1">
      <alignment horizontal="center" vertical="top" wrapText="1"/>
    </xf>
    <xf numFmtId="3" fontId="3" fillId="2" borderId="1" xfId="0" applyNumberFormat="1" applyFont="1" applyFill="1" applyBorder="1" applyAlignment="1">
      <alignment horizontal="left" vertical="top" wrapText="1"/>
    </xf>
    <xf numFmtId="49" fontId="3" fillId="2" borderId="1" xfId="0" applyNumberFormat="1" applyFont="1" applyFill="1" applyBorder="1" applyAlignment="1">
      <alignment horizontal="center" vertical="top" wrapText="1"/>
    </xf>
    <xf numFmtId="0" fontId="0" fillId="0" borderId="1" xfId="0" applyBorder="1"/>
    <xf numFmtId="3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top" wrapText="1"/>
    </xf>
    <xf numFmtId="3" fontId="1" fillId="0" borderId="1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 vertical="top" wrapText="1"/>
    </xf>
    <xf numFmtId="0" fontId="3" fillId="0" borderId="1" xfId="0" applyFont="1" applyBorder="1" applyAlignment="1">
      <alignment horizontal="center"/>
    </xf>
    <xf numFmtId="3" fontId="5" fillId="0" borderId="1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3" fontId="3" fillId="3" borderId="1" xfId="0" applyNumberFormat="1" applyFont="1" applyFill="1" applyBorder="1" applyAlignment="1">
      <alignment horizontal="center" vertical="top" wrapText="1"/>
    </xf>
    <xf numFmtId="3" fontId="3" fillId="3" borderId="1" xfId="0" applyNumberFormat="1" applyFont="1" applyFill="1" applyBorder="1" applyAlignment="1">
      <alignment horizontal="left" vertical="top" wrapText="1"/>
    </xf>
    <xf numFmtId="49" fontId="3" fillId="3" borderId="1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3" fontId="0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center"/>
    </xf>
    <xf numFmtId="3" fontId="3" fillId="0" borderId="0" xfId="0" applyNumberFormat="1" applyFont="1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2" fillId="0" borderId="0" xfId="0" applyFont="1" applyAlignment="1">
      <alignment horizontal="center"/>
    </xf>
    <xf numFmtId="3" fontId="3" fillId="0" borderId="2" xfId="0" applyNumberFormat="1" applyFont="1" applyBorder="1" applyAlignment="1">
      <alignment horizontal="right" vertical="top" wrapText="1"/>
    </xf>
    <xf numFmtId="3" fontId="3" fillId="0" borderId="3" xfId="0" applyNumberFormat="1" applyFont="1" applyBorder="1" applyAlignment="1">
      <alignment horizontal="right" vertical="top" wrapText="1"/>
    </xf>
    <xf numFmtId="3" fontId="3" fillId="0" borderId="4" xfId="0" applyNumberFormat="1" applyFont="1" applyBorder="1" applyAlignment="1">
      <alignment horizontal="right" vertical="top" wrapText="1"/>
    </xf>
    <xf numFmtId="3" fontId="3" fillId="0" borderId="1" xfId="0" applyNumberFormat="1" applyFont="1" applyBorder="1" applyAlignment="1">
      <alignment horizontal="right" vertical="top" wrapText="1"/>
    </xf>
    <xf numFmtId="3" fontId="3" fillId="0" borderId="5" xfId="0" applyNumberFormat="1" applyFont="1" applyBorder="1" applyAlignment="1">
      <alignment horizontal="center" vertical="top" wrapText="1"/>
    </xf>
    <xf numFmtId="3" fontId="4" fillId="0" borderId="2" xfId="0" applyNumberFormat="1" applyFont="1" applyBorder="1" applyAlignment="1">
      <alignment horizontal="right" vertical="top" wrapText="1"/>
    </xf>
    <xf numFmtId="3" fontId="4" fillId="0" borderId="3" xfId="0" applyNumberFormat="1" applyFont="1" applyBorder="1" applyAlignment="1">
      <alignment horizontal="right" vertical="top" wrapText="1"/>
    </xf>
    <xf numFmtId="3" fontId="4" fillId="0" borderId="4" xfId="0" applyNumberFormat="1" applyFont="1" applyBorder="1" applyAlignment="1">
      <alignment horizontal="right" vertical="top" wrapText="1"/>
    </xf>
    <xf numFmtId="3" fontId="5" fillId="0" borderId="2" xfId="0" applyNumberFormat="1" applyFont="1" applyBorder="1" applyAlignment="1">
      <alignment horizontal="left" vertical="top" wrapText="1"/>
    </xf>
    <xf numFmtId="3" fontId="5" fillId="0" borderId="3" xfId="0" applyNumberFormat="1" applyFont="1" applyBorder="1" applyAlignment="1">
      <alignment horizontal="left" vertical="top" wrapText="1"/>
    </xf>
    <xf numFmtId="3" fontId="5" fillId="0" borderId="4" xfId="0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right"/>
    </xf>
    <xf numFmtId="3" fontId="3" fillId="0" borderId="0" xfId="0" applyNumberFormat="1" applyFont="1" applyBorder="1" applyAlignment="1">
      <alignment horizontal="center" vertical="top" wrapText="1"/>
    </xf>
    <xf numFmtId="3" fontId="1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topLeftCell="A13" workbookViewId="0">
      <selection activeCell="G21" sqref="G21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40</v>
      </c>
      <c r="G1" t="s">
        <v>49</v>
      </c>
    </row>
    <row r="2" spans="1:9">
      <c r="A2" s="1" t="s">
        <v>1</v>
      </c>
      <c r="E2" t="s">
        <v>47</v>
      </c>
      <c r="G2" t="s">
        <v>50</v>
      </c>
    </row>
    <row r="3" spans="1:9" ht="15" customHeight="1">
      <c r="A3" s="1" t="s">
        <v>2</v>
      </c>
      <c r="E3" t="s">
        <v>48</v>
      </c>
    </row>
    <row r="4" spans="1:9" ht="22.5" customHeight="1">
      <c r="A4" s="14"/>
      <c r="C4" s="45" t="s">
        <v>53</v>
      </c>
      <c r="D4" s="45"/>
      <c r="E4" s="45"/>
      <c r="F4" s="45"/>
      <c r="G4" s="45"/>
      <c r="H4" s="45"/>
      <c r="I4" s="45"/>
    </row>
    <row r="5" spans="1:9" ht="22.5" customHeight="1">
      <c r="A5" s="14"/>
      <c r="C5" s="14"/>
      <c r="D5" s="14"/>
      <c r="E5" s="14"/>
      <c r="F5" s="14"/>
      <c r="G5" s="14"/>
      <c r="H5" s="14"/>
      <c r="I5" s="14"/>
    </row>
    <row r="6" spans="1:9" ht="22.5" customHeight="1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</row>
    <row r="7" spans="1:9" ht="24" customHeight="1">
      <c r="A7" s="2">
        <v>1</v>
      </c>
      <c r="B7" s="3" t="s">
        <v>11</v>
      </c>
      <c r="C7" s="2" t="s">
        <v>12</v>
      </c>
      <c r="D7" s="2">
        <v>50416</v>
      </c>
      <c r="E7" s="2" t="s">
        <v>13</v>
      </c>
      <c r="F7" s="2" t="s">
        <v>14</v>
      </c>
      <c r="G7" s="2">
        <v>90000</v>
      </c>
      <c r="H7" s="2" t="s">
        <v>15</v>
      </c>
      <c r="I7" s="5"/>
    </row>
    <row r="8" spans="1:9" ht="24" customHeight="1">
      <c r="A8" s="2">
        <v>2</v>
      </c>
      <c r="B8" s="3" t="s">
        <v>16</v>
      </c>
      <c r="C8" s="2" t="s">
        <v>17</v>
      </c>
      <c r="D8" s="2">
        <v>81853</v>
      </c>
      <c r="E8" s="2" t="s">
        <v>39</v>
      </c>
      <c r="F8" s="2">
        <v>18597</v>
      </c>
      <c r="G8" s="2">
        <v>70000</v>
      </c>
      <c r="H8" s="2" t="s">
        <v>15</v>
      </c>
    </row>
    <row r="9" spans="1:9" ht="21.75" customHeight="1">
      <c r="A9" s="2">
        <v>3</v>
      </c>
      <c r="B9" s="3" t="s">
        <v>18</v>
      </c>
      <c r="C9" s="2" t="s">
        <v>19</v>
      </c>
      <c r="D9" s="2">
        <v>30005</v>
      </c>
      <c r="E9" s="2" t="s">
        <v>20</v>
      </c>
      <c r="F9" s="2">
        <v>18537</v>
      </c>
      <c r="G9" s="2">
        <v>70000</v>
      </c>
      <c r="H9" s="2" t="s">
        <v>15</v>
      </c>
    </row>
    <row r="10" spans="1:9" ht="21.75" customHeight="1">
      <c r="A10" s="2">
        <v>4</v>
      </c>
      <c r="B10" s="3" t="s">
        <v>36</v>
      </c>
      <c r="C10" s="2" t="s">
        <v>37</v>
      </c>
      <c r="D10" s="2">
        <v>50624</v>
      </c>
      <c r="E10" s="2" t="s">
        <v>13</v>
      </c>
      <c r="F10" s="2" t="s">
        <v>38</v>
      </c>
      <c r="G10" s="2">
        <v>70000</v>
      </c>
      <c r="H10" s="2" t="s">
        <v>15</v>
      </c>
    </row>
    <row r="11" spans="1:9" ht="21.75" customHeight="1">
      <c r="A11" s="2">
        <v>5</v>
      </c>
      <c r="B11" s="3" t="s">
        <v>43</v>
      </c>
      <c r="C11" s="2" t="s">
        <v>44</v>
      </c>
      <c r="D11" s="2">
        <v>57333</v>
      </c>
      <c r="E11" s="2" t="s">
        <v>13</v>
      </c>
      <c r="F11" s="4" t="s">
        <v>45</v>
      </c>
      <c r="G11" s="2">
        <v>70000</v>
      </c>
      <c r="H11" s="2" t="s">
        <v>15</v>
      </c>
    </row>
    <row r="12" spans="1:9" ht="20.25" customHeight="1">
      <c r="A12" s="19"/>
      <c r="B12" s="20" t="s">
        <v>21</v>
      </c>
      <c r="C12" s="19" t="s">
        <v>22</v>
      </c>
      <c r="D12" s="21" t="s">
        <v>41</v>
      </c>
      <c r="E12" s="19" t="s">
        <v>23</v>
      </c>
      <c r="F12" s="19">
        <v>979903</v>
      </c>
      <c r="G12" s="19" t="s">
        <v>55</v>
      </c>
      <c r="H12" s="19" t="s">
        <v>15</v>
      </c>
    </row>
    <row r="13" spans="1:9" ht="21" customHeight="1">
      <c r="A13" s="2">
        <v>8</v>
      </c>
      <c r="B13" s="3" t="s">
        <v>24</v>
      </c>
      <c r="C13" s="2" t="s">
        <v>22</v>
      </c>
      <c r="D13" s="4" t="s">
        <v>42</v>
      </c>
      <c r="E13" s="2" t="s">
        <v>25</v>
      </c>
      <c r="F13" s="2">
        <v>10001</v>
      </c>
      <c r="G13" s="2">
        <v>90000</v>
      </c>
      <c r="H13" s="2" t="s">
        <v>15</v>
      </c>
    </row>
    <row r="14" spans="1:9" ht="22.5" customHeight="1">
      <c r="A14" s="2">
        <v>9</v>
      </c>
      <c r="B14" s="3" t="s">
        <v>26</v>
      </c>
      <c r="C14" s="2" t="s">
        <v>12</v>
      </c>
      <c r="D14" s="2">
        <v>50437</v>
      </c>
      <c r="E14" s="2" t="s">
        <v>13</v>
      </c>
      <c r="F14" s="4" t="s">
        <v>27</v>
      </c>
      <c r="G14" s="2">
        <v>90000</v>
      </c>
      <c r="H14" s="2" t="s">
        <v>15</v>
      </c>
    </row>
    <row r="15" spans="1:9" ht="20.25" customHeight="1">
      <c r="A15" s="2">
        <v>10</v>
      </c>
      <c r="B15" s="3" t="s">
        <v>28</v>
      </c>
      <c r="C15" s="2" t="s">
        <v>19</v>
      </c>
      <c r="D15" s="2">
        <v>32378</v>
      </c>
      <c r="E15" s="2" t="s">
        <v>29</v>
      </c>
      <c r="F15" s="2">
        <v>18698</v>
      </c>
      <c r="G15" s="2">
        <v>70000</v>
      </c>
      <c r="H15" s="2" t="s">
        <v>15</v>
      </c>
    </row>
    <row r="16" spans="1:9" ht="18" customHeight="1">
      <c r="A16" s="2">
        <v>11</v>
      </c>
      <c r="B16" s="3" t="s">
        <v>30</v>
      </c>
      <c r="C16" s="2" t="s">
        <v>12</v>
      </c>
      <c r="D16" s="2">
        <v>50173</v>
      </c>
      <c r="E16" s="2" t="s">
        <v>13</v>
      </c>
      <c r="F16" s="2" t="s">
        <v>31</v>
      </c>
      <c r="G16" s="2">
        <v>90000</v>
      </c>
      <c r="H16" s="2" t="s">
        <v>15</v>
      </c>
    </row>
    <row r="17" spans="1:9" ht="16.5" customHeight="1">
      <c r="A17" s="16">
        <v>12</v>
      </c>
      <c r="B17" s="3" t="s">
        <v>32</v>
      </c>
      <c r="C17" s="2" t="s">
        <v>22</v>
      </c>
      <c r="D17" s="2">
        <v>31518</v>
      </c>
      <c r="E17" s="2" t="s">
        <v>33</v>
      </c>
      <c r="F17" s="2">
        <v>9901</v>
      </c>
      <c r="G17" s="2">
        <v>90000</v>
      </c>
      <c r="H17" s="2" t="s">
        <v>15</v>
      </c>
    </row>
    <row r="18" spans="1:9" ht="17.25" customHeight="1">
      <c r="A18" s="46" t="s">
        <v>34</v>
      </c>
      <c r="B18" s="47"/>
      <c r="C18" s="47"/>
      <c r="D18" s="47"/>
      <c r="E18" s="47"/>
      <c r="F18" s="47"/>
      <c r="G18" s="2">
        <f>SUM(G7:G17)</f>
        <v>800000</v>
      </c>
      <c r="H18" s="17"/>
    </row>
    <row r="19" spans="1:9" ht="17.25" customHeight="1">
      <c r="A19" s="46" t="s">
        <v>54</v>
      </c>
      <c r="B19" s="47"/>
      <c r="C19" s="47"/>
      <c r="D19" s="47"/>
      <c r="E19" s="47"/>
      <c r="F19" s="48"/>
      <c r="G19" s="2">
        <f>G18*0.15</f>
        <v>120000</v>
      </c>
      <c r="H19" s="2"/>
    </row>
    <row r="20" spans="1:9" ht="15" customHeight="1">
      <c r="A20" s="46" t="s">
        <v>35</v>
      </c>
      <c r="B20" s="47"/>
      <c r="C20" s="47"/>
      <c r="D20" s="47"/>
      <c r="E20" s="47"/>
      <c r="F20" s="48"/>
      <c r="G20" s="2">
        <f>G18*0.05</f>
        <v>40000</v>
      </c>
      <c r="H20" s="2"/>
    </row>
    <row r="21" spans="1:9" ht="16.5" customHeight="1">
      <c r="A21" s="49" t="s">
        <v>52</v>
      </c>
      <c r="B21" s="49"/>
      <c r="C21" s="49"/>
      <c r="D21" s="49"/>
      <c r="E21" s="49"/>
      <c r="F21" s="49"/>
      <c r="G21" s="2">
        <f>G18-G19-G20</f>
        <v>640000</v>
      </c>
      <c r="H21" s="2"/>
    </row>
    <row r="22" spans="1:9" ht="14.25" customHeight="1">
      <c r="A22" s="50" t="s">
        <v>46</v>
      </c>
      <c r="B22" s="50"/>
      <c r="C22" s="8"/>
      <c r="D22" s="8"/>
      <c r="E22" s="8"/>
      <c r="F22" s="8"/>
      <c r="G22" s="18"/>
      <c r="H22" s="18"/>
    </row>
    <row r="23" spans="1:9" ht="14.25" customHeight="1">
      <c r="A23" s="18"/>
      <c r="B23" s="18"/>
      <c r="C23" s="9"/>
      <c r="D23" s="9"/>
      <c r="E23" s="9"/>
      <c r="F23" s="9"/>
      <c r="G23" s="18"/>
      <c r="H23" s="18"/>
    </row>
    <row r="24" spans="1:9" ht="14.25" customHeight="1">
      <c r="A24" s="44" t="s">
        <v>51</v>
      </c>
      <c r="B24" s="44"/>
      <c r="C24" s="15"/>
      <c r="D24" s="15"/>
      <c r="E24" s="15"/>
      <c r="F24" s="15"/>
      <c r="G24" s="18"/>
      <c r="H24" s="18"/>
      <c r="I24" s="6"/>
    </row>
    <row r="25" spans="1:9" ht="15" customHeight="1">
      <c r="B25" s="6"/>
      <c r="C25" s="6"/>
      <c r="D25" s="6"/>
      <c r="E25" s="6"/>
      <c r="F25" s="6"/>
      <c r="G25" s="15"/>
      <c r="H25" s="18"/>
      <c r="I25" s="6"/>
    </row>
    <row r="26" spans="1:9" ht="15" customHeight="1">
      <c r="H26" s="7"/>
    </row>
    <row r="27" spans="1:9" ht="18.75" customHeight="1"/>
    <row r="28" spans="1:9" ht="18.75" customHeight="1"/>
  </sheetData>
  <mergeCells count="7">
    <mergeCell ref="A24:B24"/>
    <mergeCell ref="C4:I4"/>
    <mergeCell ref="A18:F18"/>
    <mergeCell ref="A19:F19"/>
    <mergeCell ref="A20:F20"/>
    <mergeCell ref="A21:F21"/>
    <mergeCell ref="A22:B22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24"/>
  <sheetViews>
    <sheetView workbookViewId="0">
      <selection activeCell="A18" sqref="A18:G18"/>
    </sheetView>
  </sheetViews>
  <sheetFormatPr baseColWidth="10" defaultRowHeight="15"/>
  <cols>
    <col min="1" max="1" width="5.42578125" customWidth="1"/>
    <col min="2" max="2" width="31.7109375" customWidth="1"/>
    <col min="3" max="3" width="7.42578125" customWidth="1"/>
    <col min="4" max="4" width="10.28515625" customWidth="1"/>
    <col min="5" max="5" width="22.140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40</v>
      </c>
      <c r="G1" t="s">
        <v>49</v>
      </c>
    </row>
    <row r="2" spans="1:9">
      <c r="A2" s="1" t="s">
        <v>1</v>
      </c>
      <c r="E2" t="s">
        <v>47</v>
      </c>
      <c r="G2" t="s">
        <v>50</v>
      </c>
    </row>
    <row r="3" spans="1:9" ht="15" customHeight="1">
      <c r="A3" s="1" t="s">
        <v>2</v>
      </c>
      <c r="E3" t="s">
        <v>48</v>
      </c>
    </row>
    <row r="4" spans="1:9" ht="22.5" customHeight="1">
      <c r="A4" s="39"/>
      <c r="C4" s="45" t="s">
        <v>80</v>
      </c>
      <c r="D4" s="45"/>
      <c r="E4" s="45"/>
      <c r="F4" s="45"/>
      <c r="G4" s="45"/>
      <c r="H4" s="45"/>
      <c r="I4" s="45"/>
    </row>
    <row r="5" spans="1:9" ht="7.5" customHeight="1">
      <c r="A5" s="39"/>
      <c r="C5" s="39"/>
      <c r="D5" s="39"/>
      <c r="E5" s="39"/>
      <c r="F5" s="39"/>
      <c r="G5" s="39"/>
      <c r="H5" s="39"/>
      <c r="I5" s="39"/>
    </row>
    <row r="6" spans="1:9" ht="22.5" customHeight="1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57</v>
      </c>
      <c r="I6" s="24" t="s">
        <v>56</v>
      </c>
    </row>
    <row r="7" spans="1:9" ht="24" customHeight="1">
      <c r="A7" s="2">
        <v>1</v>
      </c>
      <c r="B7" s="3" t="s">
        <v>11</v>
      </c>
      <c r="C7" s="2" t="s">
        <v>12</v>
      </c>
      <c r="D7" s="2">
        <v>50416</v>
      </c>
      <c r="E7" s="2" t="s">
        <v>13</v>
      </c>
      <c r="F7" s="2" t="s">
        <v>14</v>
      </c>
      <c r="G7" s="2">
        <v>90000</v>
      </c>
      <c r="H7" s="2" t="s">
        <v>15</v>
      </c>
      <c r="I7" s="23"/>
    </row>
    <row r="8" spans="1:9" ht="21.75" customHeight="1">
      <c r="A8" s="2">
        <v>2</v>
      </c>
      <c r="B8" s="3" t="s">
        <v>36</v>
      </c>
      <c r="C8" s="2" t="s">
        <v>37</v>
      </c>
      <c r="D8" s="2">
        <v>50624</v>
      </c>
      <c r="E8" s="2" t="s">
        <v>13</v>
      </c>
      <c r="F8" s="2" t="s">
        <v>38</v>
      </c>
      <c r="G8" s="2">
        <v>70000</v>
      </c>
      <c r="H8" s="2" t="s">
        <v>15</v>
      </c>
      <c r="I8" s="22"/>
    </row>
    <row r="9" spans="1:9" ht="21.75" customHeight="1">
      <c r="A9" s="2">
        <v>3</v>
      </c>
      <c r="B9" s="3" t="s">
        <v>43</v>
      </c>
      <c r="C9" s="2" t="s">
        <v>44</v>
      </c>
      <c r="D9" s="2">
        <v>57333</v>
      </c>
      <c r="E9" s="2" t="s">
        <v>13</v>
      </c>
      <c r="F9" s="4" t="s">
        <v>45</v>
      </c>
      <c r="G9" s="2">
        <v>70000</v>
      </c>
      <c r="H9" s="2" t="s">
        <v>15</v>
      </c>
      <c r="I9" s="22"/>
    </row>
    <row r="10" spans="1:9" ht="22.5" customHeight="1">
      <c r="A10" s="2">
        <v>4</v>
      </c>
      <c r="B10" s="3" t="s">
        <v>26</v>
      </c>
      <c r="C10" s="2" t="s">
        <v>12</v>
      </c>
      <c r="D10" s="2">
        <v>50437</v>
      </c>
      <c r="E10" s="2" t="s">
        <v>13</v>
      </c>
      <c r="F10" s="4" t="s">
        <v>27</v>
      </c>
      <c r="G10" s="2">
        <v>90000</v>
      </c>
      <c r="H10" s="2" t="s">
        <v>15</v>
      </c>
      <c r="I10" s="22"/>
    </row>
    <row r="11" spans="1:9" ht="18" customHeight="1">
      <c r="A11" s="2">
        <v>5</v>
      </c>
      <c r="B11" s="3" t="s">
        <v>30</v>
      </c>
      <c r="C11" s="2" t="s">
        <v>12</v>
      </c>
      <c r="D11" s="2">
        <v>50173</v>
      </c>
      <c r="E11" s="2" t="s">
        <v>13</v>
      </c>
      <c r="F11" s="2" t="s">
        <v>31</v>
      </c>
      <c r="G11" s="2">
        <v>90000</v>
      </c>
      <c r="H11" s="2" t="s">
        <v>15</v>
      </c>
      <c r="I11" s="22"/>
    </row>
    <row r="12" spans="1:9" ht="18" customHeight="1">
      <c r="A12" s="16">
        <v>6</v>
      </c>
      <c r="B12" s="35" t="s">
        <v>72</v>
      </c>
      <c r="C12" s="34" t="s">
        <v>19</v>
      </c>
      <c r="D12" s="36" t="s">
        <v>41</v>
      </c>
      <c r="E12" s="35" t="s">
        <v>71</v>
      </c>
      <c r="F12" s="34"/>
      <c r="G12" s="34">
        <v>90000</v>
      </c>
      <c r="H12" s="34" t="s">
        <v>15</v>
      </c>
      <c r="I12" s="22"/>
    </row>
    <row r="13" spans="1:9" ht="17.25" customHeight="1">
      <c r="A13" s="51" t="s">
        <v>34</v>
      </c>
      <c r="B13" s="52"/>
      <c r="C13" s="52"/>
      <c r="D13" s="52"/>
      <c r="E13" s="52"/>
      <c r="F13" s="52"/>
      <c r="G13" s="2">
        <f>SUM(G7:G12)</f>
        <v>500000</v>
      </c>
      <c r="H13" s="17">
        <v>390000</v>
      </c>
      <c r="I13" s="26">
        <f>SUM(G13:H13)</f>
        <v>890000</v>
      </c>
    </row>
    <row r="14" spans="1:9" ht="17.25" customHeight="1">
      <c r="A14" s="46" t="s">
        <v>78</v>
      </c>
      <c r="B14" s="47"/>
      <c r="C14" s="47"/>
      <c r="D14" s="47"/>
      <c r="E14" s="47"/>
      <c r="F14" s="48"/>
      <c r="G14" s="2"/>
      <c r="H14" s="2"/>
      <c r="I14" s="41">
        <v>304425</v>
      </c>
    </row>
    <row r="15" spans="1:9" ht="17.25" customHeight="1">
      <c r="A15" s="46" t="s">
        <v>79</v>
      </c>
      <c r="B15" s="47"/>
      <c r="C15" s="47"/>
      <c r="D15" s="47"/>
      <c r="E15" s="47"/>
      <c r="F15" s="48"/>
      <c r="G15" s="2"/>
      <c r="H15" s="2"/>
      <c r="I15" s="41">
        <v>100000</v>
      </c>
    </row>
    <row r="16" spans="1:9" ht="15" customHeight="1">
      <c r="A16" s="46" t="s">
        <v>35</v>
      </c>
      <c r="B16" s="47"/>
      <c r="C16" s="47"/>
      <c r="D16" s="47"/>
      <c r="E16" s="47"/>
      <c r="F16" s="48"/>
      <c r="G16" s="2">
        <f>G13*0.05</f>
        <v>25000</v>
      </c>
      <c r="H16" s="2">
        <v>19500</v>
      </c>
      <c r="I16" s="41">
        <f t="shared" ref="I16" si="0">SUM(G16:H16)</f>
        <v>44500</v>
      </c>
    </row>
    <row r="17" spans="1:9" ht="15" customHeight="1">
      <c r="A17" s="49" t="s">
        <v>81</v>
      </c>
      <c r="B17" s="49"/>
      <c r="C17" s="49"/>
      <c r="D17" s="49"/>
      <c r="E17" s="49"/>
      <c r="F17" s="49"/>
      <c r="G17" s="2">
        <f>G13-I14</f>
        <v>195575</v>
      </c>
      <c r="H17" s="2"/>
      <c r="I17" s="26"/>
    </row>
    <row r="18" spans="1:9" ht="14.25" customHeight="1">
      <c r="A18" s="57" t="s">
        <v>58</v>
      </c>
      <c r="B18" s="57"/>
      <c r="C18" s="57"/>
      <c r="D18" s="57"/>
      <c r="E18" s="57"/>
      <c r="F18" s="57"/>
      <c r="G18" s="57"/>
      <c r="H18" s="28">
        <f>H13</f>
        <v>390000</v>
      </c>
    </row>
    <row r="19" spans="1:9" ht="14.25" customHeight="1">
      <c r="A19" s="58"/>
      <c r="B19" s="58"/>
      <c r="C19" s="58"/>
      <c r="D19" s="58"/>
      <c r="E19" s="58"/>
      <c r="F19" s="58"/>
      <c r="G19" s="58"/>
      <c r="H19" s="58"/>
      <c r="I19" s="58"/>
    </row>
    <row r="20" spans="1:9" ht="14.25" customHeight="1">
      <c r="A20" s="44"/>
      <c r="B20" s="44"/>
      <c r="C20" s="15"/>
      <c r="D20" s="15"/>
      <c r="E20" s="15"/>
      <c r="F20" s="15"/>
      <c r="G20" s="40"/>
      <c r="H20" s="40"/>
      <c r="I20" s="6"/>
    </row>
    <row r="21" spans="1:9" ht="15" customHeight="1">
      <c r="B21" s="6"/>
      <c r="C21" s="6"/>
      <c r="D21" s="6"/>
      <c r="E21" s="6"/>
      <c r="F21" s="6"/>
      <c r="G21" s="15"/>
      <c r="H21" s="40"/>
      <c r="I21" s="6"/>
    </row>
    <row r="22" spans="1:9" ht="15" customHeight="1">
      <c r="H22" s="7"/>
    </row>
    <row r="23" spans="1:9" ht="18.75" customHeight="1"/>
    <row r="24" spans="1:9" ht="18.75" customHeight="1"/>
  </sheetData>
  <mergeCells count="9">
    <mergeCell ref="A18:G18"/>
    <mergeCell ref="A19:I19"/>
    <mergeCell ref="A20:B20"/>
    <mergeCell ref="C4:I4"/>
    <mergeCell ref="A13:F13"/>
    <mergeCell ref="A14:F14"/>
    <mergeCell ref="A15:F15"/>
    <mergeCell ref="A16:F16"/>
    <mergeCell ref="A17:F17"/>
  </mergeCells>
  <printOptions horizontalCentered="1"/>
  <pageMargins left="0.51181102362204722" right="0.31496062992125984" top="0.74803149606299213" bottom="0.35433070866141736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F10" sqref="F10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40</v>
      </c>
      <c r="G1" t="s">
        <v>49</v>
      </c>
    </row>
    <row r="2" spans="1:9">
      <c r="A2" s="1" t="s">
        <v>1</v>
      </c>
      <c r="E2" t="s">
        <v>47</v>
      </c>
      <c r="G2" t="s">
        <v>50</v>
      </c>
    </row>
    <row r="3" spans="1:9" ht="15" customHeight="1">
      <c r="A3" s="1" t="s">
        <v>2</v>
      </c>
      <c r="E3" t="s">
        <v>48</v>
      </c>
    </row>
    <row r="4" spans="1:9" ht="22.5" customHeight="1">
      <c r="A4" s="39"/>
      <c r="C4" s="45" t="s">
        <v>80</v>
      </c>
      <c r="D4" s="45"/>
      <c r="E4" s="45"/>
      <c r="F4" s="45"/>
      <c r="G4" s="45"/>
      <c r="H4" s="45"/>
      <c r="I4" s="45"/>
    </row>
    <row r="5" spans="1:9" ht="22.5" customHeight="1">
      <c r="A5" s="39"/>
      <c r="C5" s="39"/>
      <c r="D5" s="39"/>
      <c r="E5" s="39"/>
      <c r="F5" s="39"/>
      <c r="G5" s="39"/>
      <c r="H5" s="39"/>
      <c r="I5" s="39"/>
    </row>
    <row r="6" spans="1:9" ht="22.5" customHeight="1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</row>
    <row r="7" spans="1:9" ht="24" customHeight="1">
      <c r="A7" s="2">
        <v>1</v>
      </c>
      <c r="B7" s="3" t="s">
        <v>16</v>
      </c>
      <c r="C7" s="2" t="s">
        <v>17</v>
      </c>
      <c r="D7" s="2">
        <v>81853</v>
      </c>
      <c r="E7" s="3" t="s">
        <v>39</v>
      </c>
      <c r="F7" s="2">
        <v>18597</v>
      </c>
      <c r="G7" s="2">
        <v>70000</v>
      </c>
      <c r="H7" s="2" t="s">
        <v>15</v>
      </c>
    </row>
    <row r="8" spans="1:9" ht="21.75" customHeight="1">
      <c r="A8" s="2">
        <v>2</v>
      </c>
      <c r="B8" s="3" t="s">
        <v>18</v>
      </c>
      <c r="C8" s="2" t="s">
        <v>19</v>
      </c>
      <c r="D8" s="2">
        <v>30005</v>
      </c>
      <c r="E8" s="3" t="s">
        <v>20</v>
      </c>
      <c r="F8" s="2">
        <v>18537</v>
      </c>
      <c r="G8" s="2">
        <v>70000</v>
      </c>
      <c r="H8" s="2" t="s">
        <v>15</v>
      </c>
    </row>
    <row r="9" spans="1:9" ht="21" customHeight="1">
      <c r="A9" s="2">
        <v>3</v>
      </c>
      <c r="B9" s="3" t="s">
        <v>24</v>
      </c>
      <c r="C9" s="2" t="s">
        <v>22</v>
      </c>
      <c r="D9" s="4" t="s">
        <v>42</v>
      </c>
      <c r="E9" s="3" t="s">
        <v>25</v>
      </c>
      <c r="F9" s="2">
        <v>10001</v>
      </c>
      <c r="G9" s="2">
        <v>90000</v>
      </c>
      <c r="H9" s="2" t="s">
        <v>15</v>
      </c>
    </row>
    <row r="10" spans="1:9" ht="20.25" customHeight="1">
      <c r="A10" s="2">
        <v>4</v>
      </c>
      <c r="B10" s="3" t="s">
        <v>28</v>
      </c>
      <c r="C10" s="2" t="s">
        <v>19</v>
      </c>
      <c r="D10" s="2">
        <v>32378</v>
      </c>
      <c r="E10" s="3" t="s">
        <v>29</v>
      </c>
      <c r="F10" s="2">
        <v>18698</v>
      </c>
      <c r="G10" s="2">
        <v>70000</v>
      </c>
      <c r="H10" s="2" t="s">
        <v>15</v>
      </c>
    </row>
    <row r="11" spans="1:9" ht="16.5" customHeight="1">
      <c r="A11" s="16">
        <v>5</v>
      </c>
      <c r="B11" s="3" t="s">
        <v>32</v>
      </c>
      <c r="C11" s="2" t="s">
        <v>22</v>
      </c>
      <c r="D11" s="2">
        <v>31518</v>
      </c>
      <c r="E11" s="3" t="s">
        <v>33</v>
      </c>
      <c r="F11" s="2">
        <v>9901</v>
      </c>
      <c r="G11" s="2">
        <v>90000</v>
      </c>
      <c r="H11" s="2" t="s">
        <v>15</v>
      </c>
    </row>
    <row r="12" spans="1:9" ht="17.25" customHeight="1">
      <c r="A12" s="51" t="s">
        <v>63</v>
      </c>
      <c r="B12" s="52"/>
      <c r="C12" s="52"/>
      <c r="D12" s="52"/>
      <c r="E12" s="52"/>
      <c r="F12" s="52"/>
      <c r="G12" s="25">
        <f>SUM(G7:G11)</f>
        <v>390000</v>
      </c>
      <c r="H12" s="17"/>
    </row>
    <row r="13" spans="1:9" ht="14.25" customHeight="1">
      <c r="A13" s="46" t="s">
        <v>35</v>
      </c>
      <c r="B13" s="47"/>
      <c r="C13" s="47"/>
      <c r="D13" s="47"/>
      <c r="E13" s="47"/>
      <c r="F13" s="48"/>
      <c r="G13" s="2">
        <f>G12*0.05</f>
        <v>19500</v>
      </c>
      <c r="H13" s="40"/>
    </row>
    <row r="14" spans="1:9" ht="14.25" customHeight="1">
      <c r="A14" s="57" t="s">
        <v>58</v>
      </c>
      <c r="B14" s="57"/>
      <c r="C14" s="57"/>
      <c r="D14" s="57"/>
      <c r="E14" s="57"/>
      <c r="F14" s="57"/>
      <c r="G14" s="57"/>
      <c r="H14" s="40"/>
    </row>
    <row r="15" spans="1:9" ht="14.25" customHeight="1">
      <c r="A15" s="44"/>
      <c r="B15" s="44"/>
      <c r="C15" s="15"/>
      <c r="D15" s="15"/>
      <c r="E15" s="15"/>
      <c r="F15" s="15"/>
      <c r="G15" s="40"/>
      <c r="H15" s="40"/>
      <c r="I15" s="6"/>
    </row>
    <row r="16" spans="1:9" ht="15" customHeight="1">
      <c r="B16" s="6"/>
      <c r="C16" s="6"/>
      <c r="D16" s="6"/>
      <c r="E16" s="6"/>
      <c r="F16" s="6"/>
      <c r="G16" s="15"/>
      <c r="H16" s="40"/>
      <c r="I16" s="6"/>
    </row>
    <row r="17" spans="8:8" ht="15" customHeight="1">
      <c r="H17" s="7"/>
    </row>
    <row r="18" spans="8:8" ht="18.75" customHeight="1"/>
    <row r="19" spans="8:8" ht="18.75" customHeight="1"/>
  </sheetData>
  <mergeCells count="5">
    <mergeCell ref="C4:I4"/>
    <mergeCell ref="A12:F12"/>
    <mergeCell ref="A13:F13"/>
    <mergeCell ref="A14:G14"/>
    <mergeCell ref="A15:B15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I26"/>
  <sheetViews>
    <sheetView tabSelected="1" workbookViewId="0">
      <selection activeCell="A20" sqref="A20:G20"/>
    </sheetView>
  </sheetViews>
  <sheetFormatPr baseColWidth="10" defaultRowHeight="15"/>
  <cols>
    <col min="1" max="1" width="5.42578125" customWidth="1"/>
    <col min="2" max="2" width="31.7109375" customWidth="1"/>
    <col min="3" max="3" width="7.42578125" customWidth="1"/>
    <col min="4" max="4" width="10.28515625" customWidth="1"/>
    <col min="5" max="5" width="22.140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40</v>
      </c>
      <c r="G1" t="s">
        <v>49</v>
      </c>
    </row>
    <row r="2" spans="1:9">
      <c r="A2" s="1" t="s">
        <v>1</v>
      </c>
      <c r="E2" t="s">
        <v>47</v>
      </c>
      <c r="G2" t="s">
        <v>50</v>
      </c>
    </row>
    <row r="3" spans="1:9" ht="15" customHeight="1">
      <c r="A3" s="1" t="s">
        <v>2</v>
      </c>
      <c r="E3" t="s">
        <v>48</v>
      </c>
    </row>
    <row r="4" spans="1:9" ht="22.5" customHeight="1">
      <c r="A4" s="42"/>
      <c r="C4" s="45" t="s">
        <v>83</v>
      </c>
      <c r="D4" s="45"/>
      <c r="E4" s="45"/>
      <c r="F4" s="45"/>
      <c r="G4" s="45"/>
      <c r="H4" s="45"/>
      <c r="I4" s="45"/>
    </row>
    <row r="5" spans="1:9" ht="7.5" customHeight="1">
      <c r="A5" s="42"/>
      <c r="C5" s="42"/>
      <c r="D5" s="42"/>
      <c r="E5" s="42"/>
      <c r="F5" s="42"/>
      <c r="G5" s="42"/>
      <c r="H5" s="42"/>
      <c r="I5" s="42"/>
    </row>
    <row r="6" spans="1:9" ht="22.5" customHeight="1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57</v>
      </c>
      <c r="I6" s="24" t="s">
        <v>56</v>
      </c>
    </row>
    <row r="7" spans="1:9" ht="24" customHeight="1">
      <c r="A7" s="2">
        <v>1</v>
      </c>
      <c r="B7" s="3" t="s">
        <v>11</v>
      </c>
      <c r="C7" s="2" t="s">
        <v>12</v>
      </c>
      <c r="D7" s="2">
        <v>50416</v>
      </c>
      <c r="E7" s="2" t="s">
        <v>13</v>
      </c>
      <c r="F7" s="2" t="s">
        <v>14</v>
      </c>
      <c r="G7" s="2">
        <v>90000</v>
      </c>
      <c r="H7" s="2" t="s">
        <v>15</v>
      </c>
      <c r="I7" s="23"/>
    </row>
    <row r="8" spans="1:9" ht="21.75" customHeight="1">
      <c r="A8" s="2">
        <v>2</v>
      </c>
      <c r="B8" s="3" t="s">
        <v>36</v>
      </c>
      <c r="C8" s="2" t="s">
        <v>37</v>
      </c>
      <c r="D8" s="2">
        <v>50624</v>
      </c>
      <c r="E8" s="2" t="s">
        <v>13</v>
      </c>
      <c r="F8" s="2" t="s">
        <v>38</v>
      </c>
      <c r="G8" s="2">
        <v>70000</v>
      </c>
      <c r="H8" s="2" t="s">
        <v>15</v>
      </c>
      <c r="I8" s="22"/>
    </row>
    <row r="9" spans="1:9" ht="21.75" customHeight="1">
      <c r="A9" s="2">
        <v>3</v>
      </c>
      <c r="B9" s="3" t="s">
        <v>43</v>
      </c>
      <c r="C9" s="2" t="s">
        <v>44</v>
      </c>
      <c r="D9" s="2">
        <v>57333</v>
      </c>
      <c r="E9" s="2" t="s">
        <v>13</v>
      </c>
      <c r="F9" s="4" t="s">
        <v>45</v>
      </c>
      <c r="G9" s="2">
        <v>70000</v>
      </c>
      <c r="H9" s="2" t="s">
        <v>15</v>
      </c>
      <c r="I9" s="22"/>
    </row>
    <row r="10" spans="1:9" ht="22.5" customHeight="1">
      <c r="A10" s="2">
        <v>4</v>
      </c>
      <c r="B10" s="3" t="s">
        <v>26</v>
      </c>
      <c r="C10" s="2" t="s">
        <v>12</v>
      </c>
      <c r="D10" s="2">
        <v>50437</v>
      </c>
      <c r="E10" s="2" t="s">
        <v>13</v>
      </c>
      <c r="F10" s="4" t="s">
        <v>27</v>
      </c>
      <c r="G10" s="2">
        <v>90000</v>
      </c>
      <c r="H10" s="2" t="s">
        <v>15</v>
      </c>
      <c r="I10" s="22"/>
    </row>
    <row r="11" spans="1:9" ht="18" customHeight="1">
      <c r="A11" s="2">
        <v>5</v>
      </c>
      <c r="B11" s="3" t="s">
        <v>30</v>
      </c>
      <c r="C11" s="2" t="s">
        <v>12</v>
      </c>
      <c r="D11" s="2">
        <v>50173</v>
      </c>
      <c r="E11" s="2" t="s">
        <v>13</v>
      </c>
      <c r="F11" s="2" t="s">
        <v>31</v>
      </c>
      <c r="G11" s="2">
        <v>90000</v>
      </c>
      <c r="H11" s="2" t="s">
        <v>15</v>
      </c>
      <c r="I11" s="22"/>
    </row>
    <row r="12" spans="1:9" ht="18" customHeight="1">
      <c r="A12" s="16">
        <v>6</v>
      </c>
      <c r="B12" s="35" t="s">
        <v>72</v>
      </c>
      <c r="C12" s="34" t="s">
        <v>19</v>
      </c>
      <c r="D12" s="36" t="s">
        <v>41</v>
      </c>
      <c r="E12" s="35" t="s">
        <v>71</v>
      </c>
      <c r="F12" s="34"/>
      <c r="G12" s="34">
        <v>90000</v>
      </c>
      <c r="H12" s="34" t="s">
        <v>15</v>
      </c>
      <c r="I12" s="22"/>
    </row>
    <row r="13" spans="1:9" ht="17.25" customHeight="1">
      <c r="A13" s="51" t="s">
        <v>34</v>
      </c>
      <c r="B13" s="52"/>
      <c r="C13" s="52"/>
      <c r="D13" s="52"/>
      <c r="E13" s="52"/>
      <c r="F13" s="52"/>
      <c r="G13" s="2">
        <f>SUM(G7:G12)</f>
        <v>500000</v>
      </c>
      <c r="H13" s="17">
        <v>390000</v>
      </c>
      <c r="I13" s="26">
        <f>SUM(G13:H13)</f>
        <v>890000</v>
      </c>
    </row>
    <row r="14" spans="1:9" ht="17.25" customHeight="1">
      <c r="A14" s="51" t="s">
        <v>84</v>
      </c>
      <c r="B14" s="52"/>
      <c r="C14" s="52"/>
      <c r="D14" s="52"/>
      <c r="E14" s="52"/>
      <c r="F14" s="53"/>
      <c r="G14" s="2">
        <f>G13*0.15</f>
        <v>75000</v>
      </c>
      <c r="H14" s="17">
        <v>58500</v>
      </c>
      <c r="I14" s="26">
        <f>SUM(G14:H14)</f>
        <v>133500</v>
      </c>
    </row>
    <row r="15" spans="1:9" ht="17.25" customHeight="1">
      <c r="A15" s="46" t="s">
        <v>82</v>
      </c>
      <c r="B15" s="47"/>
      <c r="C15" s="47"/>
      <c r="D15" s="47"/>
      <c r="E15" s="47"/>
      <c r="F15" s="48"/>
      <c r="G15" s="2"/>
      <c r="H15" s="2"/>
      <c r="I15" s="41">
        <v>304425</v>
      </c>
    </row>
    <row r="16" spans="1:9" ht="17.25" customHeight="1">
      <c r="A16" s="46" t="s">
        <v>79</v>
      </c>
      <c r="B16" s="47"/>
      <c r="C16" s="47"/>
      <c r="D16" s="47"/>
      <c r="E16" s="47"/>
      <c r="F16" s="48"/>
      <c r="G16" s="2"/>
      <c r="H16" s="2"/>
      <c r="I16" s="41">
        <v>100000</v>
      </c>
    </row>
    <row r="17" spans="1:9" ht="15" customHeight="1">
      <c r="A17" s="46" t="s">
        <v>35</v>
      </c>
      <c r="B17" s="47"/>
      <c r="C17" s="47"/>
      <c r="D17" s="47"/>
      <c r="E17" s="47"/>
      <c r="F17" s="48"/>
      <c r="G17" s="2">
        <f>G13*0.05</f>
        <v>25000</v>
      </c>
      <c r="H17" s="2">
        <v>19500</v>
      </c>
      <c r="I17" s="41">
        <f t="shared" ref="I17" si="0">SUM(G17:H17)</f>
        <v>44500</v>
      </c>
    </row>
    <row r="18" spans="1:9" ht="15" customHeight="1">
      <c r="A18" s="49" t="s">
        <v>86</v>
      </c>
      <c r="B18" s="49"/>
      <c r="C18" s="49"/>
      <c r="D18" s="49"/>
      <c r="E18" s="49"/>
      <c r="F18" s="49"/>
      <c r="G18" s="2">
        <f>G13-I17</f>
        <v>455500</v>
      </c>
      <c r="H18" s="2"/>
      <c r="I18" s="26"/>
    </row>
    <row r="19" spans="1:9" ht="15" customHeight="1">
      <c r="A19" s="49" t="s">
        <v>87</v>
      </c>
      <c r="B19" s="49"/>
      <c r="C19" s="49"/>
      <c r="D19" s="49"/>
      <c r="E19" s="49"/>
      <c r="F19" s="49"/>
      <c r="G19" s="2">
        <f>G13-I14-I17</f>
        <v>322000</v>
      </c>
      <c r="H19" s="2"/>
      <c r="I19" s="59"/>
    </row>
    <row r="20" spans="1:9" ht="14.25" customHeight="1">
      <c r="A20" s="57" t="s">
        <v>58</v>
      </c>
      <c r="B20" s="57"/>
      <c r="C20" s="57"/>
      <c r="D20" s="57"/>
      <c r="E20" s="57"/>
      <c r="F20" s="57"/>
      <c r="G20" s="57"/>
      <c r="H20" s="28">
        <f>H13</f>
        <v>390000</v>
      </c>
    </row>
    <row r="21" spans="1:9" ht="14.25" customHeight="1">
      <c r="A21" s="58"/>
      <c r="B21" s="58"/>
      <c r="C21" s="58"/>
      <c r="D21" s="58"/>
      <c r="E21" s="58"/>
      <c r="F21" s="58"/>
      <c r="G21" s="58"/>
      <c r="H21" s="58"/>
      <c r="I21" s="58"/>
    </row>
    <row r="22" spans="1:9" ht="14.25" customHeight="1">
      <c r="A22" s="44"/>
      <c r="B22" s="44"/>
      <c r="C22" s="15"/>
      <c r="D22" s="15"/>
      <c r="E22" s="15"/>
      <c r="F22" s="15"/>
      <c r="G22" s="43"/>
      <c r="H22" s="43"/>
      <c r="I22" s="6"/>
    </row>
    <row r="23" spans="1:9" ht="15" customHeight="1">
      <c r="B23" s="6"/>
      <c r="C23" s="6"/>
      <c r="D23" s="6"/>
      <c r="E23" s="6"/>
      <c r="F23" s="6"/>
      <c r="G23" s="15"/>
      <c r="H23" s="43"/>
      <c r="I23" s="6"/>
    </row>
    <row r="24" spans="1:9" ht="15" customHeight="1">
      <c r="H24" s="7"/>
    </row>
    <row r="25" spans="1:9" ht="18.75" customHeight="1"/>
    <row r="26" spans="1:9" ht="18.75" customHeight="1"/>
  </sheetData>
  <mergeCells count="11">
    <mergeCell ref="A20:G20"/>
    <mergeCell ref="A21:I21"/>
    <mergeCell ref="A22:B22"/>
    <mergeCell ref="A14:F14"/>
    <mergeCell ref="A19:F19"/>
    <mergeCell ref="C4:I4"/>
    <mergeCell ref="A13:F13"/>
    <mergeCell ref="A15:F15"/>
    <mergeCell ref="A16:F16"/>
    <mergeCell ref="A17:F17"/>
    <mergeCell ref="A18:F18"/>
  </mergeCells>
  <printOptions horizontalCentered="1"/>
  <pageMargins left="0.51181102362204722" right="0.31496062992125984" top="0.74803149606299213" bottom="0.35433070866141736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20"/>
  <sheetViews>
    <sheetView workbookViewId="0">
      <selection activeCell="H14" sqref="H14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40</v>
      </c>
      <c r="G1" t="s">
        <v>49</v>
      </c>
    </row>
    <row r="2" spans="1:9">
      <c r="A2" s="1" t="s">
        <v>1</v>
      </c>
      <c r="E2" t="s">
        <v>47</v>
      </c>
      <c r="G2" t="s">
        <v>50</v>
      </c>
    </row>
    <row r="3" spans="1:9" ht="15" customHeight="1">
      <c r="A3" s="1" t="s">
        <v>2</v>
      </c>
      <c r="E3" t="s">
        <v>48</v>
      </c>
    </row>
    <row r="4" spans="1:9" ht="22.5" customHeight="1">
      <c r="A4" s="42"/>
      <c r="C4" s="45" t="s">
        <v>83</v>
      </c>
      <c r="D4" s="45"/>
      <c r="E4" s="45"/>
      <c r="F4" s="45"/>
      <c r="G4" s="45"/>
      <c r="H4" s="45"/>
      <c r="I4" s="45"/>
    </row>
    <row r="5" spans="1:9" ht="22.5" customHeight="1">
      <c r="A5" s="42"/>
      <c r="C5" s="42"/>
      <c r="D5" s="42"/>
      <c r="E5" s="42"/>
      <c r="F5" s="42"/>
      <c r="G5" s="42"/>
      <c r="H5" s="42"/>
      <c r="I5" s="42"/>
    </row>
    <row r="6" spans="1:9" ht="22.5" customHeight="1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</row>
    <row r="7" spans="1:9" ht="24" customHeight="1">
      <c r="A7" s="2">
        <v>1</v>
      </c>
      <c r="B7" s="3" t="s">
        <v>16</v>
      </c>
      <c r="C7" s="2" t="s">
        <v>17</v>
      </c>
      <c r="D7" s="2">
        <v>81853</v>
      </c>
      <c r="E7" s="3" t="s">
        <v>39</v>
      </c>
      <c r="F7" s="2">
        <v>18597</v>
      </c>
      <c r="G7" s="2">
        <v>70000</v>
      </c>
      <c r="H7" s="2" t="s">
        <v>15</v>
      </c>
    </row>
    <row r="8" spans="1:9" ht="21.75" customHeight="1">
      <c r="A8" s="2">
        <v>2</v>
      </c>
      <c r="B8" s="3" t="s">
        <v>18</v>
      </c>
      <c r="C8" s="2" t="s">
        <v>19</v>
      </c>
      <c r="D8" s="2">
        <v>30005</v>
      </c>
      <c r="E8" s="3" t="s">
        <v>20</v>
      </c>
      <c r="F8" s="2">
        <v>18537</v>
      </c>
      <c r="G8" s="2">
        <v>70000</v>
      </c>
      <c r="H8" s="2" t="s">
        <v>15</v>
      </c>
    </row>
    <row r="9" spans="1:9" ht="21" customHeight="1">
      <c r="A9" s="2">
        <v>3</v>
      </c>
      <c r="B9" s="3" t="s">
        <v>24</v>
      </c>
      <c r="C9" s="2" t="s">
        <v>22</v>
      </c>
      <c r="D9" s="4" t="s">
        <v>42</v>
      </c>
      <c r="E9" s="3" t="s">
        <v>25</v>
      </c>
      <c r="F9" s="2">
        <v>10001</v>
      </c>
      <c r="G9" s="2">
        <v>90000</v>
      </c>
      <c r="H9" s="2" t="s">
        <v>15</v>
      </c>
    </row>
    <row r="10" spans="1:9" ht="20.25" customHeight="1">
      <c r="A10" s="2">
        <v>4</v>
      </c>
      <c r="B10" s="3" t="s">
        <v>28</v>
      </c>
      <c r="C10" s="2" t="s">
        <v>19</v>
      </c>
      <c r="D10" s="2">
        <v>32378</v>
      </c>
      <c r="E10" s="3" t="s">
        <v>29</v>
      </c>
      <c r="F10" s="2">
        <v>18698</v>
      </c>
      <c r="G10" s="2">
        <v>70000</v>
      </c>
      <c r="H10" s="2" t="s">
        <v>15</v>
      </c>
    </row>
    <row r="11" spans="1:9" ht="16.5" customHeight="1">
      <c r="A11" s="16">
        <v>5</v>
      </c>
      <c r="B11" s="3" t="s">
        <v>32</v>
      </c>
      <c r="C11" s="2" t="s">
        <v>22</v>
      </c>
      <c r="D11" s="2">
        <v>31518</v>
      </c>
      <c r="E11" s="3" t="s">
        <v>33</v>
      </c>
      <c r="F11" s="2">
        <v>9901</v>
      </c>
      <c r="G11" s="2">
        <v>90000</v>
      </c>
      <c r="H11" s="2" t="s">
        <v>15</v>
      </c>
    </row>
    <row r="12" spans="1:9" ht="17.25" customHeight="1">
      <c r="A12" s="51" t="s">
        <v>63</v>
      </c>
      <c r="B12" s="52"/>
      <c r="C12" s="52"/>
      <c r="D12" s="52"/>
      <c r="E12" s="52"/>
      <c r="F12" s="52"/>
      <c r="G12" s="25">
        <f>SUM(G7:G11)</f>
        <v>390000</v>
      </c>
      <c r="H12" s="17"/>
    </row>
    <row r="13" spans="1:9" ht="17.25" customHeight="1">
      <c r="A13" s="51" t="s">
        <v>85</v>
      </c>
      <c r="B13" s="52"/>
      <c r="C13" s="52"/>
      <c r="D13" s="52"/>
      <c r="E13" s="52"/>
      <c r="F13" s="53"/>
      <c r="G13" s="2">
        <f>G12*0.15</f>
        <v>58500</v>
      </c>
      <c r="H13" s="43"/>
    </row>
    <row r="14" spans="1:9" ht="14.25" customHeight="1">
      <c r="A14" s="46" t="s">
        <v>35</v>
      </c>
      <c r="B14" s="47"/>
      <c r="C14" s="47"/>
      <c r="D14" s="47"/>
      <c r="E14" s="47"/>
      <c r="F14" s="48"/>
      <c r="G14" s="2">
        <f>G12*0.05</f>
        <v>19500</v>
      </c>
      <c r="H14" s="43"/>
    </row>
    <row r="15" spans="1:9" ht="14.25" customHeight="1">
      <c r="A15" s="57" t="s">
        <v>58</v>
      </c>
      <c r="B15" s="57"/>
      <c r="C15" s="57"/>
      <c r="D15" s="57"/>
      <c r="E15" s="57"/>
      <c r="F15" s="57"/>
      <c r="G15" s="57"/>
      <c r="H15" s="43"/>
    </row>
    <row r="16" spans="1:9" ht="14.25" customHeight="1">
      <c r="A16" s="44"/>
      <c r="B16" s="44"/>
      <c r="C16" s="15"/>
      <c r="D16" s="15"/>
      <c r="E16" s="15"/>
      <c r="F16" s="15"/>
      <c r="G16" s="43"/>
      <c r="H16" s="43"/>
      <c r="I16" s="6"/>
    </row>
    <row r="17" spans="2:9" ht="15" customHeight="1">
      <c r="B17" s="6"/>
      <c r="C17" s="6"/>
      <c r="D17" s="6"/>
      <c r="E17" s="6"/>
      <c r="F17" s="6"/>
      <c r="G17" s="15"/>
      <c r="H17" s="43"/>
      <c r="I17" s="6"/>
    </row>
    <row r="18" spans="2:9" ht="15" customHeight="1">
      <c r="H18" s="7"/>
    </row>
    <row r="19" spans="2:9" ht="18.75" customHeight="1"/>
    <row r="20" spans="2:9" ht="18.75" customHeight="1"/>
  </sheetData>
  <mergeCells count="6">
    <mergeCell ref="C4:I4"/>
    <mergeCell ref="A12:F12"/>
    <mergeCell ref="A14:F14"/>
    <mergeCell ref="A15:G15"/>
    <mergeCell ref="A16:B16"/>
    <mergeCell ref="A13:F13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5"/>
  <sheetViews>
    <sheetView topLeftCell="A4" workbookViewId="0">
      <selection activeCell="J22" sqref="J21:J22"/>
    </sheetView>
  </sheetViews>
  <sheetFormatPr baseColWidth="10" defaultRowHeight="15"/>
  <cols>
    <col min="1" max="1" width="5.42578125" customWidth="1"/>
    <col min="2" max="2" width="31.7109375" customWidth="1"/>
    <col min="3" max="3" width="7.42578125" customWidth="1"/>
    <col min="4" max="4" width="10.28515625" customWidth="1"/>
    <col min="5" max="5" width="22.140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40</v>
      </c>
      <c r="G1" t="s">
        <v>49</v>
      </c>
    </row>
    <row r="2" spans="1:9">
      <c r="A2" s="1" t="s">
        <v>1</v>
      </c>
      <c r="E2" t="s">
        <v>47</v>
      </c>
      <c r="G2" t="s">
        <v>50</v>
      </c>
    </row>
    <row r="3" spans="1:9" ht="15" customHeight="1">
      <c r="A3" s="1" t="s">
        <v>2</v>
      </c>
      <c r="E3" t="s">
        <v>48</v>
      </c>
    </row>
    <row r="4" spans="1:9" ht="22.5" customHeight="1">
      <c r="A4" s="10"/>
      <c r="C4" s="45" t="s">
        <v>53</v>
      </c>
      <c r="D4" s="45"/>
      <c r="E4" s="45"/>
      <c r="F4" s="45"/>
      <c r="G4" s="45"/>
      <c r="H4" s="45"/>
      <c r="I4" s="45"/>
    </row>
    <row r="5" spans="1:9" ht="7.5" customHeight="1">
      <c r="A5" s="10"/>
      <c r="C5" s="10"/>
      <c r="D5" s="10"/>
      <c r="E5" s="10"/>
      <c r="F5" s="10"/>
      <c r="G5" s="10"/>
      <c r="H5" s="10"/>
      <c r="I5" s="10"/>
    </row>
    <row r="6" spans="1:9" ht="22.5" customHeight="1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57</v>
      </c>
      <c r="I6" s="24" t="s">
        <v>56</v>
      </c>
    </row>
    <row r="7" spans="1:9" ht="24" customHeight="1">
      <c r="A7" s="2">
        <v>1</v>
      </c>
      <c r="B7" s="3" t="s">
        <v>11</v>
      </c>
      <c r="C7" s="2" t="s">
        <v>12</v>
      </c>
      <c r="D7" s="2">
        <v>50416</v>
      </c>
      <c r="E7" s="2" t="s">
        <v>13</v>
      </c>
      <c r="F7" s="2" t="s">
        <v>14</v>
      </c>
      <c r="G7" s="2">
        <v>90000</v>
      </c>
      <c r="H7" s="2" t="s">
        <v>15</v>
      </c>
      <c r="I7" s="23"/>
    </row>
    <row r="8" spans="1:9" ht="21.75" customHeight="1">
      <c r="A8" s="2">
        <v>2</v>
      </c>
      <c r="B8" s="3" t="s">
        <v>36</v>
      </c>
      <c r="C8" s="2" t="s">
        <v>37</v>
      </c>
      <c r="D8" s="2">
        <v>50624</v>
      </c>
      <c r="E8" s="2" t="s">
        <v>13</v>
      </c>
      <c r="F8" s="2" t="s">
        <v>38</v>
      </c>
      <c r="G8" s="2">
        <v>70000</v>
      </c>
      <c r="H8" s="2" t="s">
        <v>15</v>
      </c>
      <c r="I8" s="22"/>
    </row>
    <row r="9" spans="1:9" ht="21.75" customHeight="1">
      <c r="A9" s="2">
        <v>3</v>
      </c>
      <c r="B9" s="3" t="s">
        <v>43</v>
      </c>
      <c r="C9" s="2" t="s">
        <v>44</v>
      </c>
      <c r="D9" s="2">
        <v>57333</v>
      </c>
      <c r="E9" s="2" t="s">
        <v>13</v>
      </c>
      <c r="F9" s="4" t="s">
        <v>45</v>
      </c>
      <c r="G9" s="2">
        <v>70000</v>
      </c>
      <c r="H9" s="2" t="s">
        <v>15</v>
      </c>
      <c r="I9" s="22"/>
    </row>
    <row r="10" spans="1:9" ht="22.5" customHeight="1">
      <c r="A10" s="2">
        <v>4</v>
      </c>
      <c r="B10" s="3" t="s">
        <v>26</v>
      </c>
      <c r="C10" s="2" t="s">
        <v>12</v>
      </c>
      <c r="D10" s="2">
        <v>50437</v>
      </c>
      <c r="E10" s="2" t="s">
        <v>13</v>
      </c>
      <c r="F10" s="4" t="s">
        <v>27</v>
      </c>
      <c r="G10" s="2">
        <v>90000</v>
      </c>
      <c r="H10" s="2" t="s">
        <v>15</v>
      </c>
      <c r="I10" s="22"/>
    </row>
    <row r="11" spans="1:9" ht="18" customHeight="1">
      <c r="A11" s="2">
        <v>5</v>
      </c>
      <c r="B11" s="3" t="s">
        <v>30</v>
      </c>
      <c r="C11" s="2" t="s">
        <v>12</v>
      </c>
      <c r="D11" s="2">
        <v>50173</v>
      </c>
      <c r="E11" s="2" t="s">
        <v>13</v>
      </c>
      <c r="F11" s="2" t="s">
        <v>31</v>
      </c>
      <c r="G11" s="2">
        <v>90000</v>
      </c>
      <c r="H11" s="2" t="s">
        <v>15</v>
      </c>
      <c r="I11" s="22"/>
    </row>
    <row r="12" spans="1:9" ht="17.25" customHeight="1">
      <c r="A12" s="51" t="s">
        <v>34</v>
      </c>
      <c r="B12" s="52"/>
      <c r="C12" s="52"/>
      <c r="D12" s="52"/>
      <c r="E12" s="52"/>
      <c r="F12" s="52"/>
      <c r="G12" s="2">
        <f>SUM(G7:G11)</f>
        <v>410000</v>
      </c>
      <c r="H12" s="12">
        <v>390000</v>
      </c>
      <c r="I12" s="26">
        <f>SUM(G12:H12)</f>
        <v>800000</v>
      </c>
    </row>
    <row r="13" spans="1:9" ht="17.25" customHeight="1">
      <c r="A13" s="51" t="s">
        <v>60</v>
      </c>
      <c r="B13" s="52"/>
      <c r="C13" s="52"/>
      <c r="D13" s="52"/>
      <c r="E13" s="52"/>
      <c r="F13" s="53"/>
      <c r="G13" s="2">
        <f>G12*0.15</f>
        <v>61500</v>
      </c>
      <c r="H13" s="2">
        <f>H12*0.15</f>
        <v>58500</v>
      </c>
      <c r="I13" s="26">
        <f t="shared" ref="I13:I15" si="0">SUM(G13:H13)</f>
        <v>120000</v>
      </c>
    </row>
    <row r="14" spans="1:9" ht="17.25" customHeight="1">
      <c r="A14" s="51" t="s">
        <v>61</v>
      </c>
      <c r="B14" s="52"/>
      <c r="C14" s="52"/>
      <c r="D14" s="52"/>
      <c r="E14" s="52"/>
      <c r="F14" s="53"/>
      <c r="G14" s="2"/>
      <c r="H14" s="2"/>
      <c r="I14" s="26">
        <v>200000</v>
      </c>
    </row>
    <row r="15" spans="1:9" ht="15" customHeight="1">
      <c r="A15" s="51" t="s">
        <v>35</v>
      </c>
      <c r="B15" s="52"/>
      <c r="C15" s="52"/>
      <c r="D15" s="52"/>
      <c r="E15" s="52"/>
      <c r="F15" s="53"/>
      <c r="G15" s="2">
        <f>G12*0.05</f>
        <v>20500</v>
      </c>
      <c r="H15" s="2">
        <f>H12*0.05</f>
        <v>19500</v>
      </c>
      <c r="I15" s="26">
        <f t="shared" si="0"/>
        <v>40000</v>
      </c>
    </row>
    <row r="16" spans="1:9" ht="16.5" customHeight="1">
      <c r="A16" s="54" t="s">
        <v>64</v>
      </c>
      <c r="B16" s="55"/>
      <c r="C16" s="55"/>
      <c r="D16" s="55"/>
      <c r="E16" s="55"/>
      <c r="F16" s="56"/>
      <c r="G16" s="29">
        <f>G12-I15-I13-100000</f>
        <v>150000</v>
      </c>
      <c r="H16" s="2"/>
      <c r="I16" s="27">
        <f>I12-I13-I14-I15</f>
        <v>440000</v>
      </c>
    </row>
    <row r="17" spans="1:9" ht="16.5" customHeight="1">
      <c r="A17" s="49" t="s">
        <v>62</v>
      </c>
      <c r="B17" s="49"/>
      <c r="C17" s="49"/>
      <c r="D17" s="49"/>
      <c r="E17" s="49"/>
      <c r="F17" s="49"/>
      <c r="G17" s="2">
        <f>G12-I15</f>
        <v>370000</v>
      </c>
      <c r="H17" s="2"/>
      <c r="I17" s="27"/>
    </row>
    <row r="18" spans="1:9" ht="14.25" customHeight="1">
      <c r="A18" s="57" t="s">
        <v>58</v>
      </c>
      <c r="B18" s="57"/>
      <c r="C18" s="57"/>
      <c r="D18" s="57"/>
      <c r="E18" s="57"/>
      <c r="F18" s="57"/>
      <c r="G18" s="57"/>
      <c r="H18" s="28">
        <f>H12</f>
        <v>390000</v>
      </c>
    </row>
    <row r="19" spans="1:9" ht="14.25" customHeight="1">
      <c r="A19" s="58"/>
      <c r="B19" s="58"/>
      <c r="C19" s="58"/>
      <c r="D19" s="58"/>
      <c r="E19" s="58"/>
      <c r="F19" s="58"/>
      <c r="G19" s="58"/>
      <c r="H19" s="58"/>
      <c r="I19" s="58"/>
    </row>
    <row r="20" spans="1:9" ht="14.25" customHeight="1">
      <c r="A20" s="57" t="s">
        <v>59</v>
      </c>
      <c r="B20" s="57"/>
      <c r="C20" s="57"/>
      <c r="D20" s="57"/>
      <c r="E20" s="57"/>
      <c r="F20" s="57"/>
      <c r="G20" s="57"/>
      <c r="H20" s="2">
        <f>G12</f>
        <v>410000</v>
      </c>
    </row>
    <row r="21" spans="1:9" ht="14.25" customHeight="1">
      <c r="A21" s="44"/>
      <c r="B21" s="44"/>
      <c r="C21" s="11"/>
      <c r="D21" s="11"/>
      <c r="E21" s="11"/>
      <c r="F21" s="11"/>
      <c r="G21" s="13"/>
      <c r="H21" s="13"/>
      <c r="I21" s="6"/>
    </row>
    <row r="22" spans="1:9" ht="15" customHeight="1">
      <c r="B22" s="6"/>
      <c r="C22" s="6"/>
      <c r="D22" s="6"/>
      <c r="E22" s="6"/>
      <c r="F22" s="6"/>
      <c r="G22" s="11"/>
      <c r="H22" s="13"/>
      <c r="I22" s="6"/>
    </row>
    <row r="23" spans="1:9" ht="15" customHeight="1">
      <c r="H23" s="7"/>
    </row>
    <row r="24" spans="1:9" ht="18.75" customHeight="1"/>
    <row r="25" spans="1:9" ht="18.75" customHeight="1"/>
  </sheetData>
  <mergeCells count="11">
    <mergeCell ref="A21:B21"/>
    <mergeCell ref="C4:I4"/>
    <mergeCell ref="A12:F12"/>
    <mergeCell ref="A13:F13"/>
    <mergeCell ref="A15:F15"/>
    <mergeCell ref="A16:F16"/>
    <mergeCell ref="A17:F17"/>
    <mergeCell ref="A18:G18"/>
    <mergeCell ref="A19:I19"/>
    <mergeCell ref="A20:G20"/>
    <mergeCell ref="A14:F14"/>
  </mergeCells>
  <printOptions horizontalCentered="1"/>
  <pageMargins left="0.51181102362204722" right="0.31496062992125984" top="0.74803149606299213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I19" sqref="I19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40</v>
      </c>
      <c r="G1" t="s">
        <v>49</v>
      </c>
    </row>
    <row r="2" spans="1:9">
      <c r="A2" s="1" t="s">
        <v>1</v>
      </c>
      <c r="E2" t="s">
        <v>47</v>
      </c>
      <c r="G2" t="s">
        <v>50</v>
      </c>
    </row>
    <row r="3" spans="1:9" ht="15" customHeight="1">
      <c r="A3" s="1" t="s">
        <v>2</v>
      </c>
      <c r="E3" t="s">
        <v>48</v>
      </c>
    </row>
    <row r="4" spans="1:9" ht="22.5" customHeight="1">
      <c r="A4" s="14"/>
      <c r="C4" s="45" t="s">
        <v>53</v>
      </c>
      <c r="D4" s="45"/>
      <c r="E4" s="45"/>
      <c r="F4" s="45"/>
      <c r="G4" s="45"/>
      <c r="H4" s="45"/>
      <c r="I4" s="45"/>
    </row>
    <row r="5" spans="1:9" ht="22.5" customHeight="1">
      <c r="A5" s="14"/>
      <c r="C5" s="14"/>
      <c r="D5" s="14"/>
      <c r="E5" s="14"/>
      <c r="F5" s="14"/>
      <c r="G5" s="14"/>
      <c r="H5" s="14"/>
      <c r="I5" s="14"/>
    </row>
    <row r="6" spans="1:9" ht="22.5" customHeight="1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</row>
    <row r="7" spans="1:9" ht="24" customHeight="1">
      <c r="A7" s="2">
        <v>1</v>
      </c>
      <c r="B7" s="3" t="s">
        <v>16</v>
      </c>
      <c r="C7" s="2" t="s">
        <v>17</v>
      </c>
      <c r="D7" s="2">
        <v>81853</v>
      </c>
      <c r="E7" s="3" t="s">
        <v>39</v>
      </c>
      <c r="F7" s="2">
        <v>18597</v>
      </c>
      <c r="G7" s="2">
        <v>70000</v>
      </c>
      <c r="H7" s="2" t="s">
        <v>15</v>
      </c>
    </row>
    <row r="8" spans="1:9" ht="21.75" customHeight="1">
      <c r="A8" s="2">
        <v>2</v>
      </c>
      <c r="B8" s="3" t="s">
        <v>18</v>
      </c>
      <c r="C8" s="2" t="s">
        <v>19</v>
      </c>
      <c r="D8" s="2">
        <v>30005</v>
      </c>
      <c r="E8" s="3" t="s">
        <v>20</v>
      </c>
      <c r="F8" s="2">
        <v>18537</v>
      </c>
      <c r="G8" s="2">
        <v>70000</v>
      </c>
      <c r="H8" s="2" t="s">
        <v>15</v>
      </c>
    </row>
    <row r="9" spans="1:9" ht="20.25" customHeight="1">
      <c r="A9" s="19"/>
      <c r="B9" s="20" t="s">
        <v>21</v>
      </c>
      <c r="C9" s="19" t="s">
        <v>22</v>
      </c>
      <c r="D9" s="21" t="s">
        <v>41</v>
      </c>
      <c r="E9" s="20" t="s">
        <v>23</v>
      </c>
      <c r="F9" s="19">
        <v>979903</v>
      </c>
      <c r="G9" s="19" t="s">
        <v>55</v>
      </c>
      <c r="H9" s="19" t="s">
        <v>15</v>
      </c>
    </row>
    <row r="10" spans="1:9" ht="21" customHeight="1">
      <c r="A10" s="2">
        <v>3</v>
      </c>
      <c r="B10" s="3" t="s">
        <v>24</v>
      </c>
      <c r="C10" s="2" t="s">
        <v>22</v>
      </c>
      <c r="D10" s="4" t="s">
        <v>42</v>
      </c>
      <c r="E10" s="3" t="s">
        <v>25</v>
      </c>
      <c r="F10" s="2">
        <v>10001</v>
      </c>
      <c r="G10" s="2">
        <v>90000</v>
      </c>
      <c r="H10" s="2" t="s">
        <v>15</v>
      </c>
    </row>
    <row r="11" spans="1:9" ht="20.25" customHeight="1">
      <c r="A11" s="2">
        <v>4</v>
      </c>
      <c r="B11" s="3" t="s">
        <v>28</v>
      </c>
      <c r="C11" s="2" t="s">
        <v>19</v>
      </c>
      <c r="D11" s="2">
        <v>32378</v>
      </c>
      <c r="E11" s="3" t="s">
        <v>29</v>
      </c>
      <c r="F11" s="2">
        <v>18698</v>
      </c>
      <c r="G11" s="2">
        <v>70000</v>
      </c>
      <c r="H11" s="2" t="s">
        <v>15</v>
      </c>
    </row>
    <row r="12" spans="1:9" ht="16.5" customHeight="1">
      <c r="A12" s="16">
        <v>5</v>
      </c>
      <c r="B12" s="3" t="s">
        <v>32</v>
      </c>
      <c r="C12" s="2" t="s">
        <v>22</v>
      </c>
      <c r="D12" s="2">
        <v>31518</v>
      </c>
      <c r="E12" s="3" t="s">
        <v>33</v>
      </c>
      <c r="F12" s="2">
        <v>9901</v>
      </c>
      <c r="G12" s="2">
        <v>90000</v>
      </c>
      <c r="H12" s="2" t="s">
        <v>15</v>
      </c>
    </row>
    <row r="13" spans="1:9" ht="17.25" customHeight="1">
      <c r="A13" s="51" t="s">
        <v>63</v>
      </c>
      <c r="B13" s="52"/>
      <c r="C13" s="52"/>
      <c r="D13" s="52"/>
      <c r="E13" s="52"/>
      <c r="F13" s="52"/>
      <c r="G13" s="25">
        <f>SUM(G7:G12)</f>
        <v>390000</v>
      </c>
      <c r="H13" s="17"/>
    </row>
    <row r="14" spans="1:9" ht="17.25" customHeight="1">
      <c r="A14" s="46" t="s">
        <v>54</v>
      </c>
      <c r="B14" s="47"/>
      <c r="C14" s="47"/>
      <c r="D14" s="47"/>
      <c r="E14" s="47"/>
      <c r="F14" s="48"/>
      <c r="G14" s="2">
        <f>G13*0.15</f>
        <v>58500</v>
      </c>
      <c r="H14" s="2"/>
    </row>
    <row r="15" spans="1:9" ht="14.25" customHeight="1">
      <c r="A15" s="46" t="s">
        <v>35</v>
      </c>
      <c r="B15" s="47"/>
      <c r="C15" s="47"/>
      <c r="D15" s="47"/>
      <c r="E15" s="47"/>
      <c r="F15" s="48"/>
      <c r="G15" s="2">
        <f>G13*0.05</f>
        <v>19500</v>
      </c>
      <c r="H15" s="18"/>
    </row>
    <row r="16" spans="1:9" ht="14.25" customHeight="1">
      <c r="A16" s="57" t="s">
        <v>58</v>
      </c>
      <c r="B16" s="57"/>
      <c r="C16" s="57"/>
      <c r="D16" s="57"/>
      <c r="E16" s="57"/>
      <c r="F16" s="57"/>
      <c r="G16" s="57"/>
      <c r="H16" s="18"/>
    </row>
    <row r="17" spans="1:9" ht="14.25" customHeight="1">
      <c r="A17" s="44"/>
      <c r="B17" s="44"/>
      <c r="C17" s="15"/>
      <c r="D17" s="15"/>
      <c r="E17" s="15"/>
      <c r="F17" s="15"/>
      <c r="G17" s="18"/>
      <c r="H17" s="18"/>
      <c r="I17" s="6"/>
    </row>
    <row r="18" spans="1:9" ht="15" customHeight="1">
      <c r="B18" s="6"/>
      <c r="C18" s="6"/>
      <c r="D18" s="6"/>
      <c r="E18" s="6"/>
      <c r="F18" s="6"/>
      <c r="G18" s="15"/>
      <c r="H18" s="18"/>
      <c r="I18" s="6"/>
    </row>
    <row r="19" spans="1:9" ht="15" customHeight="1">
      <c r="H19" s="7"/>
    </row>
    <row r="20" spans="1:9" ht="18.75" customHeight="1"/>
    <row r="21" spans="1:9" ht="18.75" customHeight="1"/>
  </sheetData>
  <mergeCells count="6">
    <mergeCell ref="A17:B17"/>
    <mergeCell ref="C4:I4"/>
    <mergeCell ref="A13:F13"/>
    <mergeCell ref="A14:F14"/>
    <mergeCell ref="A15:F15"/>
    <mergeCell ref="A16:G16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I25"/>
  <sheetViews>
    <sheetView workbookViewId="0">
      <selection activeCell="I16" sqref="I16"/>
    </sheetView>
  </sheetViews>
  <sheetFormatPr baseColWidth="10" defaultRowHeight="15"/>
  <cols>
    <col min="1" max="1" width="5.42578125" customWidth="1"/>
    <col min="2" max="2" width="31.7109375" customWidth="1"/>
    <col min="3" max="3" width="7.42578125" customWidth="1"/>
    <col min="4" max="4" width="10.28515625" customWidth="1"/>
    <col min="5" max="5" width="22.140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40</v>
      </c>
      <c r="G1" t="s">
        <v>49</v>
      </c>
    </row>
    <row r="2" spans="1:9">
      <c r="A2" s="1" t="s">
        <v>1</v>
      </c>
      <c r="E2" t="s">
        <v>47</v>
      </c>
      <c r="G2" t="s">
        <v>50</v>
      </c>
    </row>
    <row r="3" spans="1:9" ht="15" customHeight="1">
      <c r="A3" s="1" t="s">
        <v>2</v>
      </c>
      <c r="E3" t="s">
        <v>48</v>
      </c>
    </row>
    <row r="4" spans="1:9" ht="22.5" customHeight="1">
      <c r="A4" s="30"/>
      <c r="C4" s="45" t="s">
        <v>65</v>
      </c>
      <c r="D4" s="45"/>
      <c r="E4" s="45"/>
      <c r="F4" s="45"/>
      <c r="G4" s="45"/>
      <c r="H4" s="45"/>
      <c r="I4" s="45"/>
    </row>
    <row r="5" spans="1:9" ht="7.5" customHeight="1">
      <c r="A5" s="30"/>
      <c r="C5" s="30"/>
      <c r="D5" s="30"/>
      <c r="E5" s="30"/>
      <c r="F5" s="30"/>
      <c r="G5" s="30"/>
      <c r="H5" s="30"/>
      <c r="I5" s="30"/>
    </row>
    <row r="6" spans="1:9" ht="22.5" customHeight="1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57</v>
      </c>
      <c r="I6" s="24" t="s">
        <v>56</v>
      </c>
    </row>
    <row r="7" spans="1:9" ht="24" customHeight="1">
      <c r="A7" s="2">
        <v>1</v>
      </c>
      <c r="B7" s="3" t="s">
        <v>11</v>
      </c>
      <c r="C7" s="2" t="s">
        <v>12</v>
      </c>
      <c r="D7" s="2">
        <v>50416</v>
      </c>
      <c r="E7" s="2" t="s">
        <v>13</v>
      </c>
      <c r="F7" s="2" t="s">
        <v>14</v>
      </c>
      <c r="G7" s="2">
        <v>90000</v>
      </c>
      <c r="H7" s="2" t="s">
        <v>15</v>
      </c>
      <c r="I7" s="23"/>
    </row>
    <row r="8" spans="1:9" ht="21.75" customHeight="1">
      <c r="A8" s="2">
        <v>2</v>
      </c>
      <c r="B8" s="3" t="s">
        <v>36</v>
      </c>
      <c r="C8" s="2" t="s">
        <v>37</v>
      </c>
      <c r="D8" s="2">
        <v>50624</v>
      </c>
      <c r="E8" s="2" t="s">
        <v>13</v>
      </c>
      <c r="F8" s="2" t="s">
        <v>38</v>
      </c>
      <c r="G8" s="2">
        <v>70000</v>
      </c>
      <c r="H8" s="2" t="s">
        <v>15</v>
      </c>
      <c r="I8" s="22"/>
    </row>
    <row r="9" spans="1:9" ht="21.75" customHeight="1">
      <c r="A9" s="2">
        <v>3</v>
      </c>
      <c r="B9" s="3" t="s">
        <v>43</v>
      </c>
      <c r="C9" s="2" t="s">
        <v>44</v>
      </c>
      <c r="D9" s="2">
        <v>57333</v>
      </c>
      <c r="E9" s="2" t="s">
        <v>13</v>
      </c>
      <c r="F9" s="4" t="s">
        <v>45</v>
      </c>
      <c r="G9" s="2">
        <v>70000</v>
      </c>
      <c r="H9" s="2" t="s">
        <v>15</v>
      </c>
      <c r="I9" s="22"/>
    </row>
    <row r="10" spans="1:9" ht="22.5" customHeight="1">
      <c r="A10" s="2">
        <v>4</v>
      </c>
      <c r="B10" s="3" t="s">
        <v>26</v>
      </c>
      <c r="C10" s="2" t="s">
        <v>12</v>
      </c>
      <c r="D10" s="2">
        <v>50437</v>
      </c>
      <c r="E10" s="2" t="s">
        <v>13</v>
      </c>
      <c r="F10" s="4" t="s">
        <v>27</v>
      </c>
      <c r="G10" s="2">
        <v>90000</v>
      </c>
      <c r="H10" s="2" t="s">
        <v>15</v>
      </c>
      <c r="I10" s="22"/>
    </row>
    <row r="11" spans="1:9" ht="18" customHeight="1">
      <c r="A11" s="2">
        <v>5</v>
      </c>
      <c r="B11" s="3" t="s">
        <v>30</v>
      </c>
      <c r="C11" s="2" t="s">
        <v>12</v>
      </c>
      <c r="D11" s="2">
        <v>50173</v>
      </c>
      <c r="E11" s="2" t="s">
        <v>13</v>
      </c>
      <c r="F11" s="2" t="s">
        <v>31</v>
      </c>
      <c r="G11" s="2">
        <v>90000</v>
      </c>
      <c r="H11" s="2" t="s">
        <v>15</v>
      </c>
      <c r="I11" s="22"/>
    </row>
    <row r="12" spans="1:9" ht="17.25" customHeight="1">
      <c r="A12" s="51" t="s">
        <v>34</v>
      </c>
      <c r="B12" s="52"/>
      <c r="C12" s="52"/>
      <c r="D12" s="52"/>
      <c r="E12" s="52"/>
      <c r="F12" s="52"/>
      <c r="G12" s="2">
        <f>SUM(G7:G11)</f>
        <v>410000</v>
      </c>
      <c r="H12" s="17">
        <v>390000</v>
      </c>
      <c r="I12" s="26">
        <f>SUM(G12:H12)</f>
        <v>800000</v>
      </c>
    </row>
    <row r="13" spans="1:9" ht="17.25" customHeight="1">
      <c r="A13" s="51" t="s">
        <v>68</v>
      </c>
      <c r="B13" s="52"/>
      <c r="C13" s="52"/>
      <c r="D13" s="52"/>
      <c r="E13" s="52"/>
      <c r="F13" s="53"/>
      <c r="G13" s="2">
        <f>G12*0.15</f>
        <v>61500</v>
      </c>
      <c r="H13" s="2">
        <f>H12*0.15</f>
        <v>58500</v>
      </c>
      <c r="I13" s="26">
        <f t="shared" ref="I13:I15" si="0">SUM(G13:H13)</f>
        <v>120000</v>
      </c>
    </row>
    <row r="14" spans="1:9" ht="17.25" customHeight="1">
      <c r="A14" s="51" t="s">
        <v>61</v>
      </c>
      <c r="B14" s="52"/>
      <c r="C14" s="52"/>
      <c r="D14" s="52"/>
      <c r="E14" s="52"/>
      <c r="F14" s="53"/>
      <c r="G14" s="2"/>
      <c r="H14" s="2"/>
      <c r="I14" s="26">
        <v>100000</v>
      </c>
    </row>
    <row r="15" spans="1:9" ht="15" customHeight="1">
      <c r="A15" s="51" t="s">
        <v>35</v>
      </c>
      <c r="B15" s="52"/>
      <c r="C15" s="52"/>
      <c r="D15" s="52"/>
      <c r="E15" s="52"/>
      <c r="F15" s="53"/>
      <c r="G15" s="2">
        <f>G12*0.05</f>
        <v>20500</v>
      </c>
      <c r="H15" s="2">
        <f>H12*0.05</f>
        <v>19500</v>
      </c>
      <c r="I15" s="26">
        <f t="shared" si="0"/>
        <v>40000</v>
      </c>
    </row>
    <row r="16" spans="1:9" ht="16.5" customHeight="1">
      <c r="A16" s="54" t="s">
        <v>67</v>
      </c>
      <c r="B16" s="55"/>
      <c r="C16" s="55"/>
      <c r="D16" s="55"/>
      <c r="E16" s="55"/>
      <c r="F16" s="56"/>
      <c r="G16" s="29">
        <f>G12-I15-I13-100000</f>
        <v>150000</v>
      </c>
      <c r="H16" s="2"/>
      <c r="I16" s="27">
        <f>I12-I13-I14-I15</f>
        <v>540000</v>
      </c>
    </row>
    <row r="17" spans="1:9" ht="16.5" customHeight="1">
      <c r="A17" s="49" t="s">
        <v>66</v>
      </c>
      <c r="B17" s="49"/>
      <c r="C17" s="49"/>
      <c r="D17" s="49"/>
      <c r="E17" s="49"/>
      <c r="F17" s="49"/>
      <c r="G17" s="2">
        <f>G12-I15</f>
        <v>370000</v>
      </c>
      <c r="H17" s="2"/>
      <c r="I17" s="27"/>
    </row>
    <row r="18" spans="1:9" ht="14.25" customHeight="1">
      <c r="A18" s="57" t="s">
        <v>58</v>
      </c>
      <c r="B18" s="57"/>
      <c r="C18" s="57"/>
      <c r="D18" s="57"/>
      <c r="E18" s="57"/>
      <c r="F18" s="57"/>
      <c r="G18" s="57"/>
      <c r="H18" s="28">
        <f>H12</f>
        <v>390000</v>
      </c>
    </row>
    <row r="19" spans="1:9" ht="14.25" customHeight="1">
      <c r="A19" s="58"/>
      <c r="B19" s="58"/>
      <c r="C19" s="58"/>
      <c r="D19" s="58"/>
      <c r="E19" s="58"/>
      <c r="F19" s="58"/>
      <c r="G19" s="58"/>
      <c r="H19" s="58"/>
      <c r="I19" s="58"/>
    </row>
    <row r="20" spans="1:9" ht="14.25" customHeight="1">
      <c r="A20" s="57" t="s">
        <v>59</v>
      </c>
      <c r="B20" s="57"/>
      <c r="C20" s="57"/>
      <c r="D20" s="57"/>
      <c r="E20" s="57"/>
      <c r="F20" s="57"/>
      <c r="G20" s="57"/>
      <c r="H20" s="2">
        <f>G12</f>
        <v>410000</v>
      </c>
    </row>
    <row r="21" spans="1:9" ht="14.25" customHeight="1">
      <c r="A21" s="44"/>
      <c r="B21" s="44"/>
      <c r="C21" s="15"/>
      <c r="D21" s="15"/>
      <c r="E21" s="15"/>
      <c r="F21" s="15"/>
      <c r="G21" s="31"/>
      <c r="H21" s="31"/>
      <c r="I21" s="6"/>
    </row>
    <row r="22" spans="1:9" ht="15" customHeight="1">
      <c r="B22" s="6"/>
      <c r="C22" s="6"/>
      <c r="D22" s="6"/>
      <c r="E22" s="6"/>
      <c r="F22" s="6"/>
      <c r="G22" s="15"/>
      <c r="H22" s="31"/>
      <c r="I22" s="6"/>
    </row>
    <row r="23" spans="1:9" ht="15" customHeight="1">
      <c r="H23" s="7"/>
    </row>
    <row r="24" spans="1:9" ht="18.75" customHeight="1"/>
    <row r="25" spans="1:9" ht="18.75" customHeight="1"/>
  </sheetData>
  <mergeCells count="11">
    <mergeCell ref="A17:F17"/>
    <mergeCell ref="A18:G18"/>
    <mergeCell ref="A19:I19"/>
    <mergeCell ref="A20:G20"/>
    <mergeCell ref="A21:B21"/>
    <mergeCell ref="A16:F16"/>
    <mergeCell ref="C4:I4"/>
    <mergeCell ref="A12:F12"/>
    <mergeCell ref="A13:F13"/>
    <mergeCell ref="A14:F14"/>
    <mergeCell ref="A15:F15"/>
  </mergeCells>
  <printOptions horizontalCentered="1"/>
  <pageMargins left="0.51181102362204722" right="0.31496062992125984" top="0.74803149606299213" bottom="0.35433070866141736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1"/>
  <sheetViews>
    <sheetView workbookViewId="0">
      <selection activeCell="G15" sqref="G15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40</v>
      </c>
      <c r="G1" t="s">
        <v>49</v>
      </c>
    </row>
    <row r="2" spans="1:9">
      <c r="A2" s="1" t="s">
        <v>1</v>
      </c>
      <c r="E2" t="s">
        <v>47</v>
      </c>
      <c r="G2" t="s">
        <v>50</v>
      </c>
    </row>
    <row r="3" spans="1:9" ht="15" customHeight="1">
      <c r="A3" s="1" t="s">
        <v>2</v>
      </c>
      <c r="E3" t="s">
        <v>48</v>
      </c>
    </row>
    <row r="4" spans="1:9" ht="22.5" customHeight="1">
      <c r="A4" s="30"/>
      <c r="C4" s="45" t="s">
        <v>65</v>
      </c>
      <c r="D4" s="45"/>
      <c r="E4" s="45"/>
      <c r="F4" s="45"/>
      <c r="G4" s="45"/>
      <c r="H4" s="45"/>
      <c r="I4" s="45"/>
    </row>
    <row r="5" spans="1:9" ht="22.5" customHeight="1">
      <c r="A5" s="30"/>
      <c r="C5" s="30"/>
      <c r="D5" s="30"/>
      <c r="E5" s="30"/>
      <c r="F5" s="30"/>
      <c r="G5" s="30"/>
      <c r="H5" s="30"/>
      <c r="I5" s="30"/>
    </row>
    <row r="6" spans="1:9" ht="22.5" customHeight="1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</row>
    <row r="7" spans="1:9" ht="24" customHeight="1">
      <c r="A7" s="2">
        <v>1</v>
      </c>
      <c r="B7" s="3" t="s">
        <v>16</v>
      </c>
      <c r="C7" s="2" t="s">
        <v>17</v>
      </c>
      <c r="D7" s="2">
        <v>81853</v>
      </c>
      <c r="E7" s="3" t="s">
        <v>39</v>
      </c>
      <c r="F7" s="2">
        <v>18597</v>
      </c>
      <c r="G7" s="2">
        <v>70000</v>
      </c>
      <c r="H7" s="2" t="s">
        <v>15</v>
      </c>
    </row>
    <row r="8" spans="1:9" ht="21.75" customHeight="1">
      <c r="A8" s="2">
        <v>2</v>
      </c>
      <c r="B8" s="3" t="s">
        <v>18</v>
      </c>
      <c r="C8" s="2" t="s">
        <v>19</v>
      </c>
      <c r="D8" s="2">
        <v>30005</v>
      </c>
      <c r="E8" s="3" t="s">
        <v>20</v>
      </c>
      <c r="F8" s="2">
        <v>18537</v>
      </c>
      <c r="G8" s="2">
        <v>70000</v>
      </c>
      <c r="H8" s="2" t="s">
        <v>15</v>
      </c>
    </row>
    <row r="9" spans="1:9" ht="20.25" customHeight="1">
      <c r="A9" s="19"/>
      <c r="B9" s="20" t="s">
        <v>21</v>
      </c>
      <c r="C9" s="19" t="s">
        <v>22</v>
      </c>
      <c r="D9" s="21" t="s">
        <v>41</v>
      </c>
      <c r="E9" s="20" t="s">
        <v>23</v>
      </c>
      <c r="F9" s="19">
        <v>979903</v>
      </c>
      <c r="G9" s="19" t="s">
        <v>55</v>
      </c>
      <c r="H9" s="19" t="s">
        <v>15</v>
      </c>
    </row>
    <row r="10" spans="1:9" ht="21" customHeight="1">
      <c r="A10" s="2">
        <v>3</v>
      </c>
      <c r="B10" s="3" t="s">
        <v>24</v>
      </c>
      <c r="C10" s="2" t="s">
        <v>22</v>
      </c>
      <c r="D10" s="4" t="s">
        <v>42</v>
      </c>
      <c r="E10" s="3" t="s">
        <v>25</v>
      </c>
      <c r="F10" s="2">
        <v>10001</v>
      </c>
      <c r="G10" s="2">
        <v>90000</v>
      </c>
      <c r="H10" s="2" t="s">
        <v>15</v>
      </c>
    </row>
    <row r="11" spans="1:9" ht="20.25" customHeight="1">
      <c r="A11" s="2">
        <v>4</v>
      </c>
      <c r="B11" s="3" t="s">
        <v>28</v>
      </c>
      <c r="C11" s="2" t="s">
        <v>19</v>
      </c>
      <c r="D11" s="2">
        <v>32378</v>
      </c>
      <c r="E11" s="3" t="s">
        <v>29</v>
      </c>
      <c r="F11" s="2">
        <v>18698</v>
      </c>
      <c r="G11" s="2">
        <v>70000</v>
      </c>
      <c r="H11" s="2" t="s">
        <v>15</v>
      </c>
    </row>
    <row r="12" spans="1:9" ht="16.5" customHeight="1">
      <c r="A12" s="16">
        <v>5</v>
      </c>
      <c r="B12" s="3" t="s">
        <v>32</v>
      </c>
      <c r="C12" s="2" t="s">
        <v>22</v>
      </c>
      <c r="D12" s="2">
        <v>31518</v>
      </c>
      <c r="E12" s="3" t="s">
        <v>33</v>
      </c>
      <c r="F12" s="2">
        <v>9901</v>
      </c>
      <c r="G12" s="2">
        <v>90000</v>
      </c>
      <c r="H12" s="2" t="s">
        <v>15</v>
      </c>
    </row>
    <row r="13" spans="1:9" ht="17.25" customHeight="1">
      <c r="A13" s="51" t="s">
        <v>63</v>
      </c>
      <c r="B13" s="52"/>
      <c r="C13" s="52"/>
      <c r="D13" s="52"/>
      <c r="E13" s="52"/>
      <c r="F13" s="52"/>
      <c r="G13" s="25">
        <f>SUM(G7:G12)</f>
        <v>390000</v>
      </c>
      <c r="H13" s="17"/>
    </row>
    <row r="14" spans="1:9" ht="17.25" customHeight="1">
      <c r="A14" s="46" t="s">
        <v>54</v>
      </c>
      <c r="B14" s="47"/>
      <c r="C14" s="47"/>
      <c r="D14" s="47"/>
      <c r="E14" s="47"/>
      <c r="F14" s="48"/>
      <c r="G14" s="2">
        <f>G13*0.15</f>
        <v>58500</v>
      </c>
      <c r="H14" s="2"/>
    </row>
    <row r="15" spans="1:9" ht="14.25" customHeight="1">
      <c r="A15" s="46" t="s">
        <v>35</v>
      </c>
      <c r="B15" s="47"/>
      <c r="C15" s="47"/>
      <c r="D15" s="47"/>
      <c r="E15" s="47"/>
      <c r="F15" s="48"/>
      <c r="G15" s="2">
        <f>G13*0.05</f>
        <v>19500</v>
      </c>
      <c r="H15" s="31"/>
    </row>
    <row r="16" spans="1:9" ht="14.25" customHeight="1">
      <c r="A16" s="57" t="s">
        <v>58</v>
      </c>
      <c r="B16" s="57"/>
      <c r="C16" s="57"/>
      <c r="D16" s="57"/>
      <c r="E16" s="57"/>
      <c r="F16" s="57"/>
      <c r="G16" s="57"/>
      <c r="H16" s="31"/>
    </row>
    <row r="17" spans="1:9" ht="14.25" customHeight="1">
      <c r="A17" s="44"/>
      <c r="B17" s="44"/>
      <c r="C17" s="15"/>
      <c r="D17" s="15"/>
      <c r="E17" s="15"/>
      <c r="F17" s="15"/>
      <c r="G17" s="31"/>
      <c r="H17" s="31"/>
      <c r="I17" s="6"/>
    </row>
    <row r="18" spans="1:9" ht="15" customHeight="1">
      <c r="B18" s="6"/>
      <c r="C18" s="6"/>
      <c r="D18" s="6"/>
      <c r="E18" s="6"/>
      <c r="F18" s="6"/>
      <c r="G18" s="15"/>
      <c r="H18" s="31"/>
      <c r="I18" s="6"/>
    </row>
    <row r="19" spans="1:9" ht="15" customHeight="1">
      <c r="H19" s="7"/>
    </row>
    <row r="20" spans="1:9" ht="18.75" customHeight="1"/>
    <row r="21" spans="1:9" ht="18.75" customHeight="1"/>
  </sheetData>
  <mergeCells count="6">
    <mergeCell ref="A17:B17"/>
    <mergeCell ref="C4:I4"/>
    <mergeCell ref="A13:F13"/>
    <mergeCell ref="A14:F14"/>
    <mergeCell ref="A15:F15"/>
    <mergeCell ref="A16:G16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7"/>
  <sheetViews>
    <sheetView topLeftCell="A4" workbookViewId="0">
      <selection activeCell="J22" sqref="J22"/>
    </sheetView>
  </sheetViews>
  <sheetFormatPr baseColWidth="10" defaultRowHeight="15"/>
  <cols>
    <col min="1" max="1" width="5.42578125" customWidth="1"/>
    <col min="2" max="2" width="31.7109375" customWidth="1"/>
    <col min="3" max="3" width="7.42578125" customWidth="1"/>
    <col min="4" max="4" width="10.28515625" customWidth="1"/>
    <col min="5" max="5" width="22.140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40</v>
      </c>
      <c r="G1" t="s">
        <v>49</v>
      </c>
    </row>
    <row r="2" spans="1:9">
      <c r="A2" s="1" t="s">
        <v>1</v>
      </c>
      <c r="E2" t="s">
        <v>47</v>
      </c>
      <c r="G2" t="s">
        <v>50</v>
      </c>
    </row>
    <row r="3" spans="1:9" ht="15" customHeight="1">
      <c r="A3" s="1" t="s">
        <v>2</v>
      </c>
      <c r="E3" t="s">
        <v>48</v>
      </c>
    </row>
    <row r="4" spans="1:9" ht="22.5" customHeight="1">
      <c r="A4" s="32"/>
      <c r="C4" s="45" t="s">
        <v>69</v>
      </c>
      <c r="D4" s="45"/>
      <c r="E4" s="45"/>
      <c r="F4" s="45"/>
      <c r="G4" s="45"/>
      <c r="H4" s="45"/>
      <c r="I4" s="45"/>
    </row>
    <row r="5" spans="1:9" ht="7.5" customHeight="1">
      <c r="A5" s="32"/>
      <c r="C5" s="32"/>
      <c r="D5" s="32"/>
      <c r="E5" s="32"/>
      <c r="F5" s="32"/>
      <c r="G5" s="32"/>
      <c r="H5" s="32"/>
      <c r="I5" s="32"/>
    </row>
    <row r="6" spans="1:9" ht="22.5" customHeight="1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57</v>
      </c>
      <c r="I6" s="24" t="s">
        <v>56</v>
      </c>
    </row>
    <row r="7" spans="1:9" ht="24" customHeight="1">
      <c r="A7" s="2">
        <v>1</v>
      </c>
      <c r="B7" s="3" t="s">
        <v>11</v>
      </c>
      <c r="C7" s="2" t="s">
        <v>12</v>
      </c>
      <c r="D7" s="2">
        <v>50416</v>
      </c>
      <c r="E7" s="2" t="s">
        <v>13</v>
      </c>
      <c r="F7" s="2" t="s">
        <v>14</v>
      </c>
      <c r="G7" s="2">
        <v>90000</v>
      </c>
      <c r="H7" s="2" t="s">
        <v>15</v>
      </c>
      <c r="I7" s="23"/>
    </row>
    <row r="8" spans="1:9" ht="21.75" customHeight="1">
      <c r="A8" s="2">
        <v>2</v>
      </c>
      <c r="B8" s="3" t="s">
        <v>36</v>
      </c>
      <c r="C8" s="2" t="s">
        <v>37</v>
      </c>
      <c r="D8" s="2">
        <v>50624</v>
      </c>
      <c r="E8" s="2" t="s">
        <v>13</v>
      </c>
      <c r="F8" s="2" t="s">
        <v>38</v>
      </c>
      <c r="G8" s="2">
        <v>70000</v>
      </c>
      <c r="H8" s="2" t="s">
        <v>15</v>
      </c>
      <c r="I8" s="22"/>
    </row>
    <row r="9" spans="1:9" ht="21.75" customHeight="1">
      <c r="A9" s="2">
        <v>3</v>
      </c>
      <c r="B9" s="3" t="s">
        <v>43</v>
      </c>
      <c r="C9" s="2" t="s">
        <v>44</v>
      </c>
      <c r="D9" s="2">
        <v>57333</v>
      </c>
      <c r="E9" s="2" t="s">
        <v>13</v>
      </c>
      <c r="F9" s="4" t="s">
        <v>45</v>
      </c>
      <c r="G9" s="2">
        <v>70000</v>
      </c>
      <c r="H9" s="2" t="s">
        <v>15</v>
      </c>
      <c r="I9" s="22"/>
    </row>
    <row r="10" spans="1:9" ht="22.5" customHeight="1">
      <c r="A10" s="2">
        <v>4</v>
      </c>
      <c r="B10" s="3" t="s">
        <v>26</v>
      </c>
      <c r="C10" s="2" t="s">
        <v>12</v>
      </c>
      <c r="D10" s="2">
        <v>50437</v>
      </c>
      <c r="E10" s="2" t="s">
        <v>13</v>
      </c>
      <c r="F10" s="4" t="s">
        <v>27</v>
      </c>
      <c r="G10" s="2">
        <v>90000</v>
      </c>
      <c r="H10" s="2" t="s">
        <v>15</v>
      </c>
      <c r="I10" s="22"/>
    </row>
    <row r="11" spans="1:9" ht="18" customHeight="1">
      <c r="A11" s="2">
        <v>5</v>
      </c>
      <c r="B11" s="3" t="s">
        <v>30</v>
      </c>
      <c r="C11" s="2" t="s">
        <v>12</v>
      </c>
      <c r="D11" s="2">
        <v>50173</v>
      </c>
      <c r="E11" s="2" t="s">
        <v>13</v>
      </c>
      <c r="F11" s="2" t="s">
        <v>31</v>
      </c>
      <c r="G11" s="2">
        <v>90000</v>
      </c>
      <c r="H11" s="2" t="s">
        <v>15</v>
      </c>
      <c r="I11" s="22"/>
    </row>
    <row r="12" spans="1:9" ht="18" customHeight="1">
      <c r="A12" s="16">
        <v>6</v>
      </c>
      <c r="B12" s="35" t="s">
        <v>72</v>
      </c>
      <c r="C12" s="34" t="s">
        <v>19</v>
      </c>
      <c r="D12" s="36" t="s">
        <v>41</v>
      </c>
      <c r="E12" s="35" t="s">
        <v>71</v>
      </c>
      <c r="F12" s="34"/>
      <c r="G12" s="34">
        <v>90000</v>
      </c>
      <c r="H12" s="34" t="s">
        <v>15</v>
      </c>
      <c r="I12" s="22"/>
    </row>
    <row r="13" spans="1:9" ht="17.25" customHeight="1">
      <c r="A13" s="51" t="s">
        <v>34</v>
      </c>
      <c r="B13" s="52"/>
      <c r="C13" s="52"/>
      <c r="D13" s="52"/>
      <c r="E13" s="52"/>
      <c r="F13" s="52"/>
      <c r="G13" s="2">
        <f>SUM(G7:G12)</f>
        <v>500000</v>
      </c>
      <c r="H13" s="17">
        <v>390000</v>
      </c>
      <c r="I13" s="26">
        <f>SUM(G13:H13)</f>
        <v>890000</v>
      </c>
    </row>
    <row r="14" spans="1:9" ht="17.25" customHeight="1">
      <c r="A14" s="51" t="s">
        <v>73</v>
      </c>
      <c r="B14" s="52"/>
      <c r="C14" s="52"/>
      <c r="D14" s="52"/>
      <c r="E14" s="52"/>
      <c r="F14" s="53"/>
      <c r="G14" s="2"/>
      <c r="H14" s="2"/>
      <c r="I14" s="26">
        <v>304425</v>
      </c>
    </row>
    <row r="15" spans="1:9" ht="17.25" customHeight="1">
      <c r="A15" s="51" t="s">
        <v>61</v>
      </c>
      <c r="B15" s="52"/>
      <c r="C15" s="52"/>
      <c r="D15" s="52"/>
      <c r="E15" s="52"/>
      <c r="F15" s="53"/>
      <c r="G15" s="2"/>
      <c r="H15" s="2"/>
      <c r="I15" s="26"/>
    </row>
    <row r="16" spans="1:9" ht="17.25" customHeight="1">
      <c r="A16" s="51" t="s">
        <v>70</v>
      </c>
      <c r="B16" s="52"/>
      <c r="C16" s="52"/>
      <c r="D16" s="52"/>
      <c r="E16" s="52"/>
      <c r="F16" s="53"/>
      <c r="G16" s="2">
        <v>150000</v>
      </c>
      <c r="H16" s="2"/>
      <c r="I16" s="26"/>
    </row>
    <row r="17" spans="1:9" ht="15" customHeight="1">
      <c r="A17" s="51" t="s">
        <v>35</v>
      </c>
      <c r="B17" s="52"/>
      <c r="C17" s="52"/>
      <c r="D17" s="52"/>
      <c r="E17" s="52"/>
      <c r="F17" s="53"/>
      <c r="G17" s="2">
        <f>G13*0.05</f>
        <v>25000</v>
      </c>
      <c r="H17" s="2">
        <v>19500</v>
      </c>
      <c r="I17" s="26">
        <f t="shared" ref="I17" si="0">SUM(G17:H17)</f>
        <v>44500</v>
      </c>
    </row>
    <row r="18" spans="1:9" ht="15" customHeight="1">
      <c r="A18" s="49" t="s">
        <v>75</v>
      </c>
      <c r="B18" s="49"/>
      <c r="C18" s="49"/>
      <c r="D18" s="49"/>
      <c r="E18" s="49"/>
      <c r="F18" s="49"/>
      <c r="G18" s="2">
        <v>220500</v>
      </c>
      <c r="H18" s="2"/>
      <c r="I18" s="26"/>
    </row>
    <row r="19" spans="1:9" ht="16.5" customHeight="1">
      <c r="A19" s="49" t="s">
        <v>74</v>
      </c>
      <c r="B19" s="49"/>
      <c r="C19" s="49"/>
      <c r="D19" s="49"/>
      <c r="E19" s="49"/>
      <c r="F19" s="49"/>
      <c r="G19" s="2">
        <f>G13-G16-I17-220500</f>
        <v>85000</v>
      </c>
      <c r="H19" s="2"/>
      <c r="I19" s="27"/>
    </row>
    <row r="20" spans="1:9" ht="14.25" customHeight="1">
      <c r="A20" s="57" t="s">
        <v>58</v>
      </c>
      <c r="B20" s="57"/>
      <c r="C20" s="57"/>
      <c r="D20" s="57"/>
      <c r="E20" s="57"/>
      <c r="F20" s="57"/>
      <c r="G20" s="57"/>
      <c r="H20" s="28">
        <f>H13</f>
        <v>390000</v>
      </c>
    </row>
    <row r="21" spans="1:9" ht="14.25" customHeight="1">
      <c r="A21" s="58"/>
      <c r="B21" s="58"/>
      <c r="C21" s="58"/>
      <c r="D21" s="58"/>
      <c r="E21" s="58"/>
      <c r="F21" s="58"/>
      <c r="G21" s="58"/>
      <c r="H21" s="58"/>
      <c r="I21" s="58"/>
    </row>
    <row r="22" spans="1:9" ht="14.25" customHeight="1">
      <c r="A22" s="57" t="s">
        <v>59</v>
      </c>
      <c r="B22" s="57"/>
      <c r="C22" s="57"/>
      <c r="D22" s="57"/>
      <c r="E22" s="57"/>
      <c r="F22" s="57"/>
      <c r="G22" s="57"/>
      <c r="H22" s="2">
        <v>500000</v>
      </c>
    </row>
    <row r="23" spans="1:9" ht="14.25" customHeight="1">
      <c r="A23" s="44"/>
      <c r="B23" s="44"/>
      <c r="C23" s="15"/>
      <c r="D23" s="15"/>
      <c r="E23" s="15"/>
      <c r="F23" s="15"/>
      <c r="G23" s="33"/>
      <c r="H23" s="33"/>
      <c r="I23" s="6"/>
    </row>
    <row r="24" spans="1:9" ht="15" customHeight="1">
      <c r="B24" s="6"/>
      <c r="C24" s="6"/>
      <c r="D24" s="6"/>
      <c r="E24" s="6"/>
      <c r="F24" s="6"/>
      <c r="G24" s="15"/>
      <c r="H24" s="33"/>
      <c r="I24" s="6"/>
    </row>
    <row r="25" spans="1:9" ht="15" customHeight="1">
      <c r="H25" s="7"/>
    </row>
    <row r="26" spans="1:9" ht="18.75" customHeight="1"/>
    <row r="27" spans="1:9" ht="18.75" customHeight="1"/>
  </sheetData>
  <mergeCells count="12">
    <mergeCell ref="A18:F18"/>
    <mergeCell ref="A17:F17"/>
    <mergeCell ref="A16:F16"/>
    <mergeCell ref="C4:I4"/>
    <mergeCell ref="A13:F13"/>
    <mergeCell ref="A14:F14"/>
    <mergeCell ref="A15:F15"/>
    <mergeCell ref="A19:F19"/>
    <mergeCell ref="A20:G20"/>
    <mergeCell ref="A21:I21"/>
    <mergeCell ref="A22:G22"/>
    <mergeCell ref="A23:B23"/>
  </mergeCells>
  <printOptions horizontalCentered="1"/>
  <pageMargins left="0.51181102362204722" right="0.31496062992125984" top="0.74803149606299213" bottom="0.35433070866141736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G17" sqref="G17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40</v>
      </c>
      <c r="G1" t="s">
        <v>49</v>
      </c>
    </row>
    <row r="2" spans="1:9">
      <c r="A2" s="1" t="s">
        <v>1</v>
      </c>
      <c r="E2" t="s">
        <v>47</v>
      </c>
      <c r="G2" t="s">
        <v>50</v>
      </c>
    </row>
    <row r="3" spans="1:9" ht="15" customHeight="1">
      <c r="A3" s="1" t="s">
        <v>2</v>
      </c>
      <c r="E3" t="s">
        <v>48</v>
      </c>
    </row>
    <row r="4" spans="1:9" ht="22.5" customHeight="1">
      <c r="A4" s="32"/>
      <c r="C4" s="45" t="s">
        <v>69</v>
      </c>
      <c r="D4" s="45"/>
      <c r="E4" s="45"/>
      <c r="F4" s="45"/>
      <c r="G4" s="45"/>
      <c r="H4" s="45"/>
      <c r="I4" s="45"/>
    </row>
    <row r="5" spans="1:9" ht="22.5" customHeight="1">
      <c r="A5" s="32"/>
      <c r="C5" s="32"/>
      <c r="D5" s="32"/>
      <c r="E5" s="32"/>
      <c r="F5" s="32"/>
      <c r="G5" s="32"/>
      <c r="H5" s="32"/>
      <c r="I5" s="32"/>
    </row>
    <row r="6" spans="1:9" ht="22.5" customHeight="1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</row>
    <row r="7" spans="1:9" ht="24" customHeight="1">
      <c r="A7" s="2">
        <v>1</v>
      </c>
      <c r="B7" s="3" t="s">
        <v>16</v>
      </c>
      <c r="C7" s="2" t="s">
        <v>17</v>
      </c>
      <c r="D7" s="2">
        <v>81853</v>
      </c>
      <c r="E7" s="3" t="s">
        <v>39</v>
      </c>
      <c r="F7" s="2">
        <v>18597</v>
      </c>
      <c r="G7" s="2">
        <v>70000</v>
      </c>
      <c r="H7" s="2" t="s">
        <v>15</v>
      </c>
    </row>
    <row r="8" spans="1:9" ht="21.75" customHeight="1">
      <c r="A8" s="2">
        <v>2</v>
      </c>
      <c r="B8" s="3" t="s">
        <v>18</v>
      </c>
      <c r="C8" s="2" t="s">
        <v>19</v>
      </c>
      <c r="D8" s="2">
        <v>30005</v>
      </c>
      <c r="E8" s="3" t="s">
        <v>20</v>
      </c>
      <c r="F8" s="2">
        <v>18537</v>
      </c>
      <c r="G8" s="2">
        <v>70000</v>
      </c>
      <c r="H8" s="2" t="s">
        <v>15</v>
      </c>
    </row>
    <row r="9" spans="1:9" ht="21" customHeight="1">
      <c r="A9" s="2">
        <v>3</v>
      </c>
      <c r="B9" s="3" t="s">
        <v>24</v>
      </c>
      <c r="C9" s="2" t="s">
        <v>22</v>
      </c>
      <c r="D9" s="4" t="s">
        <v>42</v>
      </c>
      <c r="E9" s="3" t="s">
        <v>25</v>
      </c>
      <c r="F9" s="2">
        <v>10001</v>
      </c>
      <c r="G9" s="2">
        <v>90000</v>
      </c>
      <c r="H9" s="2" t="s">
        <v>15</v>
      </c>
    </row>
    <row r="10" spans="1:9" ht="20.25" customHeight="1">
      <c r="A10" s="2">
        <v>4</v>
      </c>
      <c r="B10" s="3" t="s">
        <v>28</v>
      </c>
      <c r="C10" s="2" t="s">
        <v>19</v>
      </c>
      <c r="D10" s="2">
        <v>32378</v>
      </c>
      <c r="E10" s="3" t="s">
        <v>29</v>
      </c>
      <c r="F10" s="2">
        <v>18698</v>
      </c>
      <c r="G10" s="2">
        <v>70000</v>
      </c>
      <c r="H10" s="2" t="s">
        <v>15</v>
      </c>
    </row>
    <row r="11" spans="1:9" ht="16.5" customHeight="1">
      <c r="A11" s="16">
        <v>5</v>
      </c>
      <c r="B11" s="3" t="s">
        <v>32</v>
      </c>
      <c r="C11" s="2" t="s">
        <v>22</v>
      </c>
      <c r="D11" s="2">
        <v>31518</v>
      </c>
      <c r="E11" s="3" t="s">
        <v>33</v>
      </c>
      <c r="F11" s="2">
        <v>9901</v>
      </c>
      <c r="G11" s="2">
        <v>90000</v>
      </c>
      <c r="H11" s="2" t="s">
        <v>15</v>
      </c>
    </row>
    <row r="12" spans="1:9" ht="17.25" customHeight="1">
      <c r="A12" s="51" t="s">
        <v>63</v>
      </c>
      <c r="B12" s="52"/>
      <c r="C12" s="52"/>
      <c r="D12" s="52"/>
      <c r="E12" s="52"/>
      <c r="F12" s="52"/>
      <c r="G12" s="25">
        <f>SUM(G7:G11)</f>
        <v>390000</v>
      </c>
      <c r="H12" s="17"/>
    </row>
    <row r="13" spans="1:9" ht="14.25" customHeight="1">
      <c r="A13" s="46" t="s">
        <v>35</v>
      </c>
      <c r="B13" s="47"/>
      <c r="C13" s="47"/>
      <c r="D13" s="47"/>
      <c r="E13" s="47"/>
      <c r="F13" s="48"/>
      <c r="G13" s="2">
        <f>G12*0.05</f>
        <v>19500</v>
      </c>
      <c r="H13" s="33"/>
    </row>
    <row r="14" spans="1:9" ht="14.25" customHeight="1">
      <c r="A14" s="57" t="s">
        <v>58</v>
      </c>
      <c r="B14" s="57"/>
      <c r="C14" s="57"/>
      <c r="D14" s="57"/>
      <c r="E14" s="57"/>
      <c r="F14" s="57"/>
      <c r="G14" s="57"/>
      <c r="H14" s="33"/>
    </row>
    <row r="15" spans="1:9" ht="14.25" customHeight="1">
      <c r="A15" s="44"/>
      <c r="B15" s="44"/>
      <c r="C15" s="15"/>
      <c r="D15" s="15"/>
      <c r="E15" s="15"/>
      <c r="F15" s="15"/>
      <c r="G15" s="33"/>
      <c r="H15" s="33"/>
      <c r="I15" s="6"/>
    </row>
    <row r="16" spans="1:9" ht="15" customHeight="1">
      <c r="B16" s="6"/>
      <c r="C16" s="6"/>
      <c r="D16" s="6"/>
      <c r="E16" s="6"/>
      <c r="F16" s="6"/>
      <c r="G16" s="15"/>
      <c r="H16" s="33"/>
      <c r="I16" s="6"/>
    </row>
    <row r="17" spans="8:8" ht="15" customHeight="1">
      <c r="H17" s="7"/>
    </row>
    <row r="18" spans="8:8" ht="18.75" customHeight="1"/>
    <row r="19" spans="8:8" ht="18.75" customHeight="1"/>
  </sheetData>
  <mergeCells count="5">
    <mergeCell ref="A15:B15"/>
    <mergeCell ref="C4:I4"/>
    <mergeCell ref="A12:F12"/>
    <mergeCell ref="A13:F13"/>
    <mergeCell ref="A14:G14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24"/>
  <sheetViews>
    <sheetView workbookViewId="0">
      <selection activeCell="I20" sqref="I20"/>
    </sheetView>
  </sheetViews>
  <sheetFormatPr baseColWidth="10" defaultRowHeight="15"/>
  <cols>
    <col min="1" max="1" width="5.42578125" customWidth="1"/>
    <col min="2" max="2" width="31.7109375" customWidth="1"/>
    <col min="3" max="3" width="7.42578125" customWidth="1"/>
    <col min="4" max="4" width="10.28515625" customWidth="1"/>
    <col min="5" max="5" width="22.140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40</v>
      </c>
      <c r="G1" t="s">
        <v>49</v>
      </c>
    </row>
    <row r="2" spans="1:9">
      <c r="A2" s="1" t="s">
        <v>1</v>
      </c>
      <c r="E2" t="s">
        <v>47</v>
      </c>
      <c r="G2" t="s">
        <v>50</v>
      </c>
    </row>
    <row r="3" spans="1:9" ht="15" customHeight="1">
      <c r="A3" s="1" t="s">
        <v>2</v>
      </c>
      <c r="E3" t="s">
        <v>48</v>
      </c>
    </row>
    <row r="4" spans="1:9" ht="22.5" customHeight="1">
      <c r="A4" s="37"/>
      <c r="C4" s="45" t="s">
        <v>76</v>
      </c>
      <c r="D4" s="45"/>
      <c r="E4" s="45"/>
      <c r="F4" s="45"/>
      <c r="G4" s="45"/>
      <c r="H4" s="45"/>
      <c r="I4" s="45"/>
    </row>
    <row r="5" spans="1:9" ht="7.5" customHeight="1">
      <c r="A5" s="37"/>
      <c r="C5" s="37"/>
      <c r="D5" s="37"/>
      <c r="E5" s="37"/>
      <c r="F5" s="37"/>
      <c r="G5" s="37"/>
      <c r="H5" s="37"/>
      <c r="I5" s="37"/>
    </row>
    <row r="6" spans="1:9" ht="22.5" customHeight="1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57</v>
      </c>
      <c r="I6" s="24" t="s">
        <v>56</v>
      </c>
    </row>
    <row r="7" spans="1:9" ht="24" customHeight="1">
      <c r="A7" s="2">
        <v>1</v>
      </c>
      <c r="B7" s="3" t="s">
        <v>11</v>
      </c>
      <c r="C7" s="2" t="s">
        <v>12</v>
      </c>
      <c r="D7" s="2">
        <v>50416</v>
      </c>
      <c r="E7" s="2" t="s">
        <v>13</v>
      </c>
      <c r="F7" s="2" t="s">
        <v>14</v>
      </c>
      <c r="G7" s="2">
        <v>90000</v>
      </c>
      <c r="H7" s="2" t="s">
        <v>15</v>
      </c>
      <c r="I7" s="23"/>
    </row>
    <row r="8" spans="1:9" ht="21.75" customHeight="1">
      <c r="A8" s="2">
        <v>2</v>
      </c>
      <c r="B8" s="3" t="s">
        <v>36</v>
      </c>
      <c r="C8" s="2" t="s">
        <v>37</v>
      </c>
      <c r="D8" s="2">
        <v>50624</v>
      </c>
      <c r="E8" s="2" t="s">
        <v>13</v>
      </c>
      <c r="F8" s="2" t="s">
        <v>38</v>
      </c>
      <c r="G8" s="2">
        <v>70000</v>
      </c>
      <c r="H8" s="2" t="s">
        <v>15</v>
      </c>
      <c r="I8" s="22"/>
    </row>
    <row r="9" spans="1:9" ht="21.75" customHeight="1">
      <c r="A9" s="2">
        <v>3</v>
      </c>
      <c r="B9" s="3" t="s">
        <v>43</v>
      </c>
      <c r="C9" s="2" t="s">
        <v>44</v>
      </c>
      <c r="D9" s="2">
        <v>57333</v>
      </c>
      <c r="E9" s="2" t="s">
        <v>13</v>
      </c>
      <c r="F9" s="4" t="s">
        <v>45</v>
      </c>
      <c r="G9" s="2">
        <v>70000</v>
      </c>
      <c r="H9" s="2" t="s">
        <v>15</v>
      </c>
      <c r="I9" s="22"/>
    </row>
    <row r="10" spans="1:9" ht="22.5" customHeight="1">
      <c r="A10" s="2">
        <v>4</v>
      </c>
      <c r="B10" s="3" t="s">
        <v>26</v>
      </c>
      <c r="C10" s="2" t="s">
        <v>12</v>
      </c>
      <c r="D10" s="2">
        <v>50437</v>
      </c>
      <c r="E10" s="2" t="s">
        <v>13</v>
      </c>
      <c r="F10" s="4" t="s">
        <v>27</v>
      </c>
      <c r="G10" s="2">
        <v>90000</v>
      </c>
      <c r="H10" s="2" t="s">
        <v>15</v>
      </c>
      <c r="I10" s="22"/>
    </row>
    <row r="11" spans="1:9" ht="18" customHeight="1">
      <c r="A11" s="2">
        <v>5</v>
      </c>
      <c r="B11" s="3" t="s">
        <v>30</v>
      </c>
      <c r="C11" s="2" t="s">
        <v>12</v>
      </c>
      <c r="D11" s="2">
        <v>50173</v>
      </c>
      <c r="E11" s="2" t="s">
        <v>13</v>
      </c>
      <c r="F11" s="2" t="s">
        <v>31</v>
      </c>
      <c r="G11" s="2">
        <v>90000</v>
      </c>
      <c r="H11" s="2" t="s">
        <v>15</v>
      </c>
      <c r="I11" s="22"/>
    </row>
    <row r="12" spans="1:9" ht="18" customHeight="1">
      <c r="A12" s="16">
        <v>6</v>
      </c>
      <c r="B12" s="35" t="s">
        <v>72</v>
      </c>
      <c r="C12" s="34" t="s">
        <v>19</v>
      </c>
      <c r="D12" s="36" t="s">
        <v>41</v>
      </c>
      <c r="E12" s="35" t="s">
        <v>71</v>
      </c>
      <c r="F12" s="34"/>
      <c r="G12" s="34">
        <v>90000</v>
      </c>
      <c r="H12" s="34" t="s">
        <v>15</v>
      </c>
      <c r="I12" s="22"/>
    </row>
    <row r="13" spans="1:9" ht="17.25" customHeight="1">
      <c r="A13" s="51" t="s">
        <v>34</v>
      </c>
      <c r="B13" s="52"/>
      <c r="C13" s="52"/>
      <c r="D13" s="52"/>
      <c r="E13" s="52"/>
      <c r="F13" s="52"/>
      <c r="G13" s="2">
        <f>SUM(G7:G12)</f>
        <v>500000</v>
      </c>
      <c r="H13" s="17">
        <v>390000</v>
      </c>
      <c r="I13" s="26">
        <f>SUM(G13:H13)</f>
        <v>890000</v>
      </c>
    </row>
    <row r="14" spans="1:9" ht="17.25" customHeight="1">
      <c r="A14" s="46" t="s">
        <v>78</v>
      </c>
      <c r="B14" s="47"/>
      <c r="C14" s="47"/>
      <c r="D14" s="47"/>
      <c r="E14" s="47"/>
      <c r="F14" s="48"/>
      <c r="G14" s="2"/>
      <c r="H14" s="2"/>
      <c r="I14" s="41">
        <v>304425</v>
      </c>
    </row>
    <row r="15" spans="1:9" ht="17.25" customHeight="1">
      <c r="A15" s="46" t="s">
        <v>79</v>
      </c>
      <c r="B15" s="47"/>
      <c r="C15" s="47"/>
      <c r="D15" s="47"/>
      <c r="E15" s="47"/>
      <c r="F15" s="48"/>
      <c r="G15" s="2"/>
      <c r="H15" s="2"/>
      <c r="I15" s="41">
        <v>100000</v>
      </c>
    </row>
    <row r="16" spans="1:9" ht="15" customHeight="1">
      <c r="A16" s="46" t="s">
        <v>35</v>
      </c>
      <c r="B16" s="47"/>
      <c r="C16" s="47"/>
      <c r="D16" s="47"/>
      <c r="E16" s="47"/>
      <c r="F16" s="48"/>
      <c r="G16" s="2">
        <f>G13*0.05</f>
        <v>25000</v>
      </c>
      <c r="H16" s="2">
        <v>19500</v>
      </c>
      <c r="I16" s="41">
        <f t="shared" ref="I16" si="0">SUM(G16:H16)</f>
        <v>44500</v>
      </c>
    </row>
    <row r="17" spans="1:9" ht="15" customHeight="1">
      <c r="A17" s="49" t="s">
        <v>77</v>
      </c>
      <c r="B17" s="49"/>
      <c r="C17" s="49"/>
      <c r="D17" s="49"/>
      <c r="E17" s="49"/>
      <c r="F17" s="49"/>
      <c r="G17" s="2">
        <f>G13</f>
        <v>500000</v>
      </c>
      <c r="H17" s="2"/>
      <c r="I17" s="26"/>
    </row>
    <row r="18" spans="1:9" ht="14.25" customHeight="1">
      <c r="A18" s="57" t="s">
        <v>58</v>
      </c>
      <c r="B18" s="57"/>
      <c r="C18" s="57"/>
      <c r="D18" s="57"/>
      <c r="E18" s="57"/>
      <c r="F18" s="57"/>
      <c r="G18" s="57"/>
      <c r="H18" s="28">
        <f>H13</f>
        <v>390000</v>
      </c>
    </row>
    <row r="19" spans="1:9" ht="14.25" customHeight="1">
      <c r="A19" s="58"/>
      <c r="B19" s="58"/>
      <c r="C19" s="58"/>
      <c r="D19" s="58"/>
      <c r="E19" s="58"/>
      <c r="F19" s="58"/>
      <c r="G19" s="58"/>
      <c r="H19" s="58"/>
      <c r="I19" s="58"/>
    </row>
    <row r="20" spans="1:9" ht="14.25" customHeight="1">
      <c r="A20" s="44"/>
      <c r="B20" s="44"/>
      <c r="C20" s="15"/>
      <c r="D20" s="15"/>
      <c r="E20" s="15"/>
      <c r="F20" s="15"/>
      <c r="G20" s="38"/>
      <c r="H20" s="38"/>
      <c r="I20" s="6"/>
    </row>
    <row r="21" spans="1:9" ht="15" customHeight="1">
      <c r="B21" s="6"/>
      <c r="C21" s="6"/>
      <c r="D21" s="6"/>
      <c r="E21" s="6"/>
      <c r="F21" s="6"/>
      <c r="G21" s="15"/>
      <c r="H21" s="38"/>
      <c r="I21" s="6"/>
    </row>
    <row r="22" spans="1:9" ht="15" customHeight="1">
      <c r="H22" s="7"/>
    </row>
    <row r="23" spans="1:9" ht="18.75" customHeight="1"/>
    <row r="24" spans="1:9" ht="18.75" customHeight="1"/>
  </sheetData>
  <mergeCells count="9">
    <mergeCell ref="A17:F17"/>
    <mergeCell ref="A18:G18"/>
    <mergeCell ref="A19:I19"/>
    <mergeCell ref="A20:B20"/>
    <mergeCell ref="C4:I4"/>
    <mergeCell ref="A13:F13"/>
    <mergeCell ref="A14:F14"/>
    <mergeCell ref="A15:F15"/>
    <mergeCell ref="A16:F16"/>
  </mergeCells>
  <printOptions horizontalCentered="1"/>
  <pageMargins left="0.51181102362204722" right="0.31496062992125984" top="0.74803149606299213" bottom="0.35433070866141736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9"/>
  <sheetViews>
    <sheetView workbookViewId="0">
      <selection activeCell="G15" sqref="G15"/>
    </sheetView>
  </sheetViews>
  <sheetFormatPr baseColWidth="10" defaultRowHeight="15"/>
  <cols>
    <col min="1" max="1" width="5.42578125" customWidth="1"/>
    <col min="2" max="2" width="36.7109375" customWidth="1"/>
    <col min="3" max="3" width="9.7109375" customWidth="1"/>
    <col min="5" max="5" width="24.28515625" customWidth="1"/>
    <col min="7" max="7" width="13.42578125" customWidth="1"/>
    <col min="8" max="8" width="17.85546875" customWidth="1"/>
  </cols>
  <sheetData>
    <row r="1" spans="1:9">
      <c r="A1" s="1" t="s">
        <v>0</v>
      </c>
      <c r="E1" t="s">
        <v>40</v>
      </c>
      <c r="G1" t="s">
        <v>49</v>
      </c>
    </row>
    <row r="2" spans="1:9">
      <c r="A2" s="1" t="s">
        <v>1</v>
      </c>
      <c r="E2" t="s">
        <v>47</v>
      </c>
      <c r="G2" t="s">
        <v>50</v>
      </c>
    </row>
    <row r="3" spans="1:9" ht="15" customHeight="1">
      <c r="A3" s="1" t="s">
        <v>2</v>
      </c>
      <c r="E3" t="s">
        <v>48</v>
      </c>
    </row>
    <row r="4" spans="1:9" ht="22.5" customHeight="1">
      <c r="A4" s="37"/>
      <c r="C4" s="45" t="s">
        <v>76</v>
      </c>
      <c r="D4" s="45"/>
      <c r="E4" s="45"/>
      <c r="F4" s="45"/>
      <c r="G4" s="45"/>
      <c r="H4" s="45"/>
      <c r="I4" s="45"/>
    </row>
    <row r="5" spans="1:9" ht="22.5" customHeight="1">
      <c r="A5" s="37"/>
      <c r="C5" s="37"/>
      <c r="D5" s="37"/>
      <c r="E5" s="37"/>
      <c r="F5" s="37"/>
      <c r="G5" s="37"/>
      <c r="H5" s="37"/>
      <c r="I5" s="37"/>
    </row>
    <row r="6" spans="1:9" ht="22.5" customHeight="1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</row>
    <row r="7" spans="1:9" ht="24" customHeight="1">
      <c r="A7" s="2">
        <v>1</v>
      </c>
      <c r="B7" s="3" t="s">
        <v>16</v>
      </c>
      <c r="C7" s="2" t="s">
        <v>17</v>
      </c>
      <c r="D7" s="2">
        <v>81853</v>
      </c>
      <c r="E7" s="3" t="s">
        <v>39</v>
      </c>
      <c r="F7" s="2">
        <v>18597</v>
      </c>
      <c r="G7" s="2">
        <v>70000</v>
      </c>
      <c r="H7" s="2" t="s">
        <v>15</v>
      </c>
    </row>
    <row r="8" spans="1:9" ht="21.75" customHeight="1">
      <c r="A8" s="2">
        <v>2</v>
      </c>
      <c r="B8" s="3" t="s">
        <v>18</v>
      </c>
      <c r="C8" s="2" t="s">
        <v>19</v>
      </c>
      <c r="D8" s="2">
        <v>30005</v>
      </c>
      <c r="E8" s="3" t="s">
        <v>20</v>
      </c>
      <c r="F8" s="2">
        <v>18537</v>
      </c>
      <c r="G8" s="2">
        <v>70000</v>
      </c>
      <c r="H8" s="2" t="s">
        <v>15</v>
      </c>
    </row>
    <row r="9" spans="1:9" ht="21" customHeight="1">
      <c r="A9" s="2">
        <v>3</v>
      </c>
      <c r="B9" s="3" t="s">
        <v>24</v>
      </c>
      <c r="C9" s="2" t="s">
        <v>22</v>
      </c>
      <c r="D9" s="4" t="s">
        <v>42</v>
      </c>
      <c r="E9" s="3" t="s">
        <v>25</v>
      </c>
      <c r="F9" s="2">
        <v>10001</v>
      </c>
      <c r="G9" s="2">
        <v>90000</v>
      </c>
      <c r="H9" s="2" t="s">
        <v>15</v>
      </c>
    </row>
    <row r="10" spans="1:9" ht="20.25" customHeight="1">
      <c r="A10" s="2">
        <v>4</v>
      </c>
      <c r="B10" s="3" t="s">
        <v>28</v>
      </c>
      <c r="C10" s="2" t="s">
        <v>19</v>
      </c>
      <c r="D10" s="2">
        <v>32378</v>
      </c>
      <c r="E10" s="3" t="s">
        <v>29</v>
      </c>
      <c r="F10" s="2">
        <v>18698</v>
      </c>
      <c r="G10" s="2">
        <v>70000</v>
      </c>
      <c r="H10" s="2" t="s">
        <v>15</v>
      </c>
    </row>
    <row r="11" spans="1:9" ht="16.5" customHeight="1">
      <c r="A11" s="16">
        <v>5</v>
      </c>
      <c r="B11" s="3" t="s">
        <v>32</v>
      </c>
      <c r="C11" s="2" t="s">
        <v>22</v>
      </c>
      <c r="D11" s="2">
        <v>31518</v>
      </c>
      <c r="E11" s="3" t="s">
        <v>33</v>
      </c>
      <c r="F11" s="2">
        <v>9901</v>
      </c>
      <c r="G11" s="2">
        <v>90000</v>
      </c>
      <c r="H11" s="2" t="s">
        <v>15</v>
      </c>
    </row>
    <row r="12" spans="1:9" ht="17.25" customHeight="1">
      <c r="A12" s="51" t="s">
        <v>63</v>
      </c>
      <c r="B12" s="52"/>
      <c r="C12" s="52"/>
      <c r="D12" s="52"/>
      <c r="E12" s="52"/>
      <c r="F12" s="52"/>
      <c r="G12" s="25">
        <f>SUM(G7:G11)</f>
        <v>390000</v>
      </c>
      <c r="H12" s="17"/>
    </row>
    <row r="13" spans="1:9" ht="14.25" customHeight="1">
      <c r="A13" s="46" t="s">
        <v>35</v>
      </c>
      <c r="B13" s="47"/>
      <c r="C13" s="47"/>
      <c r="D13" s="47"/>
      <c r="E13" s="47"/>
      <c r="F13" s="48"/>
      <c r="G13" s="2">
        <f>G12*0.05</f>
        <v>19500</v>
      </c>
      <c r="H13" s="38"/>
    </row>
    <row r="14" spans="1:9" ht="14.25" customHeight="1">
      <c r="A14" s="57" t="s">
        <v>58</v>
      </c>
      <c r="B14" s="57"/>
      <c r="C14" s="57"/>
      <c r="D14" s="57"/>
      <c r="E14" s="57"/>
      <c r="F14" s="57"/>
      <c r="G14" s="57"/>
      <c r="H14" s="38"/>
    </row>
    <row r="15" spans="1:9" ht="14.25" customHeight="1">
      <c r="A15" s="44"/>
      <c r="B15" s="44"/>
      <c r="C15" s="15"/>
      <c r="D15" s="15"/>
      <c r="E15" s="15"/>
      <c r="F15" s="15"/>
      <c r="G15" s="38"/>
      <c r="H15" s="38"/>
      <c r="I15" s="6"/>
    </row>
    <row r="16" spans="1:9" ht="15" customHeight="1">
      <c r="B16" s="6"/>
      <c r="C16" s="6"/>
      <c r="D16" s="6"/>
      <c r="E16" s="6"/>
      <c r="F16" s="6"/>
      <c r="G16" s="15"/>
      <c r="H16" s="38"/>
      <c r="I16" s="6"/>
    </row>
    <row r="17" spans="8:8" ht="15" customHeight="1">
      <c r="H17" s="7"/>
    </row>
    <row r="18" spans="8:8" ht="18.75" customHeight="1"/>
    <row r="19" spans="8:8" ht="18.75" customHeight="1"/>
  </sheetData>
  <mergeCells count="5">
    <mergeCell ref="C4:I4"/>
    <mergeCell ref="A12:F12"/>
    <mergeCell ref="A13:F13"/>
    <mergeCell ref="A14:G14"/>
    <mergeCell ref="A15:B15"/>
  </mergeCells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JANVIER 2015</vt:lpstr>
      <vt:lpstr>JANVIER 15 A</vt:lpstr>
      <vt:lpstr>JANVIER 15 D</vt:lpstr>
      <vt:lpstr>FEVRIER 15 A </vt:lpstr>
      <vt:lpstr>FEVRIER 15 D</vt:lpstr>
      <vt:lpstr>MARS 15 A </vt:lpstr>
      <vt:lpstr>MARS 15 D</vt:lpstr>
      <vt:lpstr>AVRIL 15 A </vt:lpstr>
      <vt:lpstr>AVRIL 15 D</vt:lpstr>
      <vt:lpstr>MAI 15 A</vt:lpstr>
      <vt:lpstr>MAI 15 D</vt:lpstr>
      <vt:lpstr>JUIN 15 A</vt:lpstr>
      <vt:lpstr>JUIN 15 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 Presario</dc:creator>
  <cp:lastModifiedBy>Amadou</cp:lastModifiedBy>
  <cp:lastPrinted>2015-06-30T11:52:08Z</cp:lastPrinted>
  <dcterms:created xsi:type="dcterms:W3CDTF">2012-07-06T09:59:04Z</dcterms:created>
  <dcterms:modified xsi:type="dcterms:W3CDTF">2015-06-30T11:52:29Z</dcterms:modified>
</cp:coreProperties>
</file>