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firstSheet="2" activeTab="9"/>
  </bookViews>
  <sheets>
    <sheet name="JANVIER 16" sheetId="15" r:id="rId1"/>
    <sheet name="FEVRIER 16" sheetId="14" r:id="rId2"/>
    <sheet name="MARS 16" sheetId="13" r:id="rId3"/>
    <sheet name="AVRIL 16" sheetId="16" r:id="rId4"/>
    <sheet name="MAI 16" sheetId="17" r:id="rId5"/>
    <sheet name="JUIN 16" sheetId="18" r:id="rId6"/>
    <sheet name="JUILLET 16" sheetId="19" r:id="rId7"/>
    <sheet name="AOUT 16" sheetId="20" r:id="rId8"/>
    <sheet name="SEPT 16 " sheetId="21" r:id="rId9"/>
    <sheet name="OCT 16" sheetId="22" r:id="rId10"/>
  </sheets>
  <calcPr calcId="152511"/>
</workbook>
</file>

<file path=xl/calcChain.xml><?xml version="1.0" encoding="utf-8"?>
<calcChain xmlns="http://schemas.openxmlformats.org/spreadsheetml/2006/main">
  <c r="I17" i="21" l="1"/>
  <c r="I16" i="21" l="1"/>
  <c r="I15" i="21" l="1"/>
  <c r="H15" i="21"/>
  <c r="I10" i="21"/>
  <c r="I11" i="21"/>
  <c r="I12" i="21"/>
  <c r="I13" i="21"/>
  <c r="I14" i="21"/>
  <c r="I9" i="21"/>
  <c r="G15" i="21"/>
  <c r="G22" i="22"/>
  <c r="I22" i="22" s="1"/>
  <c r="E22" i="22"/>
  <c r="G21" i="22"/>
  <c r="G23" i="22" s="1"/>
  <c r="E15" i="22"/>
  <c r="I21" i="22" l="1"/>
  <c r="I23" i="22" s="1"/>
  <c r="I10" i="20"/>
  <c r="I11" i="20"/>
  <c r="I12" i="20"/>
  <c r="I13" i="20"/>
  <c r="I14" i="20"/>
  <c r="I15" i="20"/>
  <c r="I9" i="20"/>
  <c r="F15" i="20"/>
  <c r="G15" i="20"/>
  <c r="G24" i="21"/>
  <c r="I24" i="21" s="1"/>
  <c r="E24" i="21"/>
  <c r="G23" i="21"/>
  <c r="G25" i="21" s="1"/>
  <c r="E15" i="21"/>
  <c r="I23" i="21" l="1"/>
  <c r="I25" i="21" s="1"/>
  <c r="I10" i="19"/>
  <c r="I11" i="19"/>
  <c r="I12" i="19"/>
  <c r="I13" i="19"/>
  <c r="I14" i="19"/>
  <c r="I15" i="19"/>
  <c r="I9" i="19"/>
  <c r="G15" i="19"/>
  <c r="H15" i="19"/>
  <c r="I22" i="20"/>
  <c r="G22" i="20"/>
  <c r="E22" i="20"/>
  <c r="I21" i="20"/>
  <c r="I23" i="20" s="1"/>
  <c r="G21" i="20"/>
  <c r="G23" i="20" s="1"/>
  <c r="E15" i="20"/>
  <c r="F15" i="18" l="1"/>
  <c r="G15" i="18"/>
  <c r="H15" i="18"/>
  <c r="I15" i="18"/>
  <c r="I10" i="18"/>
  <c r="I11" i="18"/>
  <c r="I12" i="18"/>
  <c r="I13" i="18"/>
  <c r="I14" i="18"/>
  <c r="I9" i="18"/>
  <c r="E22" i="19"/>
  <c r="G22" i="19" s="1"/>
  <c r="I21" i="19"/>
  <c r="G21" i="19"/>
  <c r="E15" i="19"/>
  <c r="E22" i="18"/>
  <c r="G22" i="18" s="1"/>
  <c r="I22" i="18" s="1"/>
  <c r="I21" i="18"/>
  <c r="I23" i="18" s="1"/>
  <c r="G21" i="18"/>
  <c r="G27" i="18" s="1"/>
  <c r="E15" i="18"/>
  <c r="I22" i="19" l="1"/>
  <c r="I23" i="19" s="1"/>
  <c r="G23" i="19"/>
  <c r="G23" i="18"/>
  <c r="G25" i="18" s="1"/>
  <c r="G27" i="17"/>
  <c r="I10" i="16" l="1"/>
  <c r="I11" i="16"/>
  <c r="I12" i="16"/>
  <c r="I13" i="16"/>
  <c r="I14" i="16"/>
  <c r="I15" i="16"/>
  <c r="I9" i="16"/>
  <c r="G15" i="16"/>
  <c r="E22" i="17"/>
  <c r="G22" i="17" s="1"/>
  <c r="I22" i="17" s="1"/>
  <c r="G21" i="17"/>
  <c r="I21" i="17" s="1"/>
  <c r="I23" i="17" s="1"/>
  <c r="E15" i="17"/>
  <c r="G23" i="17" l="1"/>
  <c r="G25" i="17" s="1"/>
  <c r="I21" i="16"/>
  <c r="G21" i="16"/>
  <c r="E22" i="16"/>
  <c r="G22" i="16" s="1"/>
  <c r="E22" i="13"/>
  <c r="G23" i="16" l="1"/>
  <c r="I22" i="16"/>
  <c r="I23" i="16" s="1"/>
  <c r="E15" i="16"/>
  <c r="H15" i="15"/>
  <c r="G15" i="15"/>
  <c r="F15" i="15"/>
  <c r="E15" i="15"/>
  <c r="I14" i="15"/>
  <c r="I13" i="15"/>
  <c r="I12" i="15"/>
  <c r="I11" i="15"/>
  <c r="I10" i="15"/>
  <c r="I9" i="15"/>
  <c r="I15" i="15" s="1"/>
  <c r="H15" i="14"/>
  <c r="G15" i="14"/>
  <c r="F15" i="14"/>
  <c r="E15" i="14"/>
  <c r="I14" i="14"/>
  <c r="I13" i="14"/>
  <c r="I12" i="14"/>
  <c r="I11" i="14"/>
  <c r="I10" i="14"/>
  <c r="I9" i="14"/>
  <c r="I15" i="14" s="1"/>
  <c r="G25" i="16" l="1"/>
  <c r="G15" i="13"/>
  <c r="H15" i="13"/>
  <c r="I10" i="13"/>
  <c r="I11" i="13"/>
  <c r="I12" i="13"/>
  <c r="I13" i="13"/>
  <c r="I14" i="13"/>
  <c r="I9" i="13"/>
  <c r="F15" i="13"/>
  <c r="E15" i="13"/>
  <c r="I15" i="13" l="1"/>
</calcChain>
</file>

<file path=xl/sharedStrings.xml><?xml version="1.0" encoding="utf-8"?>
<sst xmlns="http://schemas.openxmlformats.org/spreadsheetml/2006/main" count="568" uniqueCount="83">
  <si>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</si>
  <si>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</si>
  <si>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</si>
  <si>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</si>
  <si>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</si>
  <si>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</si>
  <si>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</si>
  <si>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</si>
  <si>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</si>
  <si>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</si>
  <si>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</si>
  <si>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</si>
  <si>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</si>
  <si>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</si>
  <si>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</si>
  <si>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</si>
  <si>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</si>
  <si>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</si>
  <si>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</si>
  <si>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</si>
  <si>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BASE CIE DOMICILE: LOT N° 4529 / ÎLOT 121</t>
  </si>
  <si>
    <t>N'CHO ATSE HYACINTHE</t>
  </si>
  <si>
    <t>B1</t>
  </si>
  <si>
    <t>08681599 - 01506914</t>
  </si>
  <si>
    <t>10/04/16</t>
  </si>
  <si>
    <t>PAPA SYLLA</t>
  </si>
  <si>
    <t>MADJER JEAN SELASSIE</t>
  </si>
  <si>
    <t>B2</t>
  </si>
  <si>
    <t>60604066</t>
  </si>
  <si>
    <t>KOFFI AMOIN PELAGIE</t>
  </si>
  <si>
    <t>B3</t>
  </si>
  <si>
    <t>07260788 - 45713301</t>
  </si>
  <si>
    <t>BOUATENIN YANNICK LOPEZ</t>
  </si>
  <si>
    <t>B4</t>
  </si>
  <si>
    <t>08020478 - 01286428</t>
  </si>
  <si>
    <t>BROH SANDRINE</t>
  </si>
  <si>
    <t>B5</t>
  </si>
  <si>
    <t>48023338 - 47364456</t>
  </si>
  <si>
    <t>BAHOU BAHOU</t>
  </si>
  <si>
    <t>B6</t>
  </si>
  <si>
    <t>47703908 - 06715223</t>
  </si>
  <si>
    <t>14/04/2016</t>
  </si>
  <si>
    <t>CCGIM</t>
  </si>
  <si>
    <t>ETAT DES ENCAISSEMENTS : MOIS DE JANVIER 2016</t>
  </si>
  <si>
    <t>10/02/16</t>
  </si>
  <si>
    <t>14/02/2016</t>
  </si>
  <si>
    <t>ETAT DES ENCAISSEMENTS : MOIS DE FEVRIER 2016</t>
  </si>
  <si>
    <t>10/03/16</t>
  </si>
  <si>
    <t>14/03/2016</t>
  </si>
  <si>
    <t>ETAT DES ENCAISSEMENTS : MOIS DE AVRIL 2016</t>
  </si>
  <si>
    <t>MODALITES DE REGLEMENT SUR 2016</t>
  </si>
  <si>
    <t>PENALITES</t>
  </si>
  <si>
    <t>MENSUALITES</t>
  </si>
  <si>
    <t>TRIMESTRES</t>
  </si>
  <si>
    <t>IMPOTS 2016</t>
  </si>
  <si>
    <t>IMPOTS A PAYER EN 2016</t>
  </si>
  <si>
    <t>PAIEMENT D'AVRIL 2016</t>
  </si>
  <si>
    <t>40 800 F</t>
  </si>
  <si>
    <t>122 400 F</t>
  </si>
  <si>
    <t>91 800 F</t>
  </si>
  <si>
    <t>275 400 F</t>
  </si>
  <si>
    <t>132 600 F</t>
  </si>
  <si>
    <t>397 800 F</t>
  </si>
  <si>
    <t>530 400 F</t>
  </si>
  <si>
    <t>IMPOTS 2016: 223 200 F CFA - ARRIERES 2012 + 2013 + 2014 + 2015 : 1 561 920 F CFA SOIT UN TOTAL DE 1 785 120 F CFA</t>
  </si>
  <si>
    <t>ETAT DES ENCAISSEMENTS : MOIS DE MAI 2016</t>
  </si>
  <si>
    <t>10/05/16</t>
  </si>
  <si>
    <t>12/05/16</t>
  </si>
  <si>
    <t>MAMAN SYLLA</t>
  </si>
  <si>
    <t>PAIEMENT IMPOT 2016 MAI</t>
  </si>
  <si>
    <t>ETAT DES ENCAISSEMENTS : MOIS DE JUIN 2016</t>
  </si>
  <si>
    <t>ETAT DES ENCAISSEMENTS : MOIS DE  JUILLET 2016</t>
  </si>
  <si>
    <t>ETAT DES ENCAISSEMENTS : MOIS DE AOUT 2016</t>
  </si>
  <si>
    <t>10/08/16</t>
  </si>
  <si>
    <t>12/08/16</t>
  </si>
  <si>
    <t>ETAT DES ENCAISSEMENTS : MOIS DE SEPTEMBRE 2016</t>
  </si>
  <si>
    <t>10/09/16</t>
  </si>
  <si>
    <t>10/10/16</t>
  </si>
  <si>
    <t>ESPECES</t>
  </si>
  <si>
    <t>COMMISSION CCGIM</t>
  </si>
  <si>
    <t>SOMME A VERSER</t>
  </si>
  <si>
    <t>12/10/16</t>
  </si>
  <si>
    <t>ETAT DES ENCAISSEMENTS : MOIS D'OCTOBRE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</si>
</sst>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8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164" fontId="0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top"/>
    </xf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164" fontId="11" fillId="0" borderId="9" xfId="0" applyNumberFormat="1" applyFont="1" applyBorder="1" applyAlignment="1">
      <alignment horizontal="center"/>
    </xf>
    <xf numFmtId="0" fontId="11" fillId="0" borderId="4" xfId="0" applyFont="1" applyBorder="1" applyAlignment="1">
      <alignment horizontal="right"/>
    </xf>
    <xf numFmtId="0" fontId="11" fillId="0" borderId="5" xfId="0" applyFont="1" applyBorder="1" applyAlignment="1">
      <alignment horizontal="right"/>
    </xf>
    <xf numFmtId="0" fontId="11" fillId="0" borderId="8" xfId="0" applyFont="1" applyBorder="1" applyAlignment="1">
      <alignment horizontal="right"/>
    </xf>
    <xf numFmtId="164" fontId="11" fillId="0" borderId="4" xfId="0" applyNumberFormat="1" applyFont="1" applyBorder="1" applyAlignment="1">
      <alignment horizontal="center"/>
    </xf>
    <xf numFmtId="164" fontId="11" fillId="0" borderId="8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1" fillId="0" borderId="1" xfId="0" applyFont="1" applyBorder="1" applyAlignment="1">
      <alignment horizontal="right"/>
    </xf>
    <xf numFmtId="164" fontId="11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0" sqref="B1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43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11"/>
    </row>
    <row r="4" spans="1:11" ht="18.75" x14ac:dyDescent="0.3">
      <c r="A4" s="1" t="s">
        <v>13</v>
      </c>
      <c r="D4" s="11" t="s">
        <v>17</v>
      </c>
      <c r="E4" s="11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8.75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44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44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44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44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44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44</v>
      </c>
      <c r="K14" s="6" t="s">
        <v>25</v>
      </c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>
        <f>SUM(F9:F14)</f>
        <v>0</v>
      </c>
      <c r="G15" s="20">
        <f>SUM(G9:G14)</f>
        <v>230000</v>
      </c>
      <c r="H15" s="20">
        <f>SUM(H9:H14)</f>
        <v>0</v>
      </c>
      <c r="I15" s="20">
        <f>SUM(I9:I14)</f>
        <v>230000</v>
      </c>
      <c r="J15" s="21" t="s">
        <v>45</v>
      </c>
      <c r="K15" s="22" t="s">
        <v>42</v>
      </c>
    </row>
  </sheetData>
  <mergeCells count="7">
    <mergeCell ref="A15:D15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F9" sqref="F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82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33"/>
    </row>
    <row r="4" spans="1:11" ht="18.75" x14ac:dyDescent="0.3">
      <c r="A4" s="1" t="s">
        <v>13</v>
      </c>
      <c r="D4" s="33" t="s">
        <v>17</v>
      </c>
      <c r="E4" s="33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33"/>
      <c r="E5" s="33"/>
      <c r="F5" s="33"/>
      <c r="G5" s="33"/>
      <c r="H5" s="33"/>
      <c r="I5" s="33"/>
      <c r="J5" s="34"/>
      <c r="K5" s="34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/>
      <c r="H9" s="5"/>
      <c r="I9" s="5"/>
      <c r="J9" s="4"/>
      <c r="K9" s="6"/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/>
      <c r="H10" s="5"/>
      <c r="I10" s="5"/>
      <c r="J10" s="4"/>
      <c r="K10" s="6"/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/>
      <c r="H11" s="5"/>
      <c r="I11" s="5"/>
      <c r="J11" s="4"/>
      <c r="K11" s="6"/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/>
      <c r="H12" s="5"/>
      <c r="I12" s="5"/>
      <c r="J12" s="4"/>
      <c r="K12" s="6"/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/>
      <c r="H13" s="7"/>
      <c r="I13" s="5"/>
      <c r="J13" s="4"/>
      <c r="K13" s="6"/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/>
      <c r="H14" s="19"/>
      <c r="I14" s="5"/>
      <c r="J14" s="4"/>
      <c r="K14" s="6"/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/>
      <c r="G15" s="20"/>
      <c r="H15" s="20"/>
      <c r="I15" s="20"/>
      <c r="J15" s="21"/>
      <c r="K15" s="22"/>
    </row>
    <row r="16" spans="1:11" ht="7.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9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</sheetData>
  <mergeCells count="24">
    <mergeCell ref="G22:H22"/>
    <mergeCell ref="I22:J22"/>
    <mergeCell ref="A23:F23"/>
    <mergeCell ref="G23:H23"/>
    <mergeCell ref="I23:J23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A22:B22"/>
    <mergeCell ref="C22:D22"/>
    <mergeCell ref="E22:F22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B18" sqref="B18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46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11"/>
    </row>
    <row r="4" spans="1:11" ht="18.75" x14ac:dyDescent="0.3">
      <c r="A4" s="1" t="s">
        <v>13</v>
      </c>
      <c r="D4" s="11" t="s">
        <v>17</v>
      </c>
      <c r="E4" s="11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8.75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47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47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47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47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47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47</v>
      </c>
      <c r="K14" s="6" t="s">
        <v>25</v>
      </c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>
        <f>SUM(F9:F14)</f>
        <v>0</v>
      </c>
      <c r="G15" s="20">
        <f>SUM(G9:G14)</f>
        <v>230000</v>
      </c>
      <c r="H15" s="20">
        <f>SUM(H9:H14)</f>
        <v>0</v>
      </c>
      <c r="I15" s="20">
        <f>SUM(I9:I14)</f>
        <v>230000</v>
      </c>
      <c r="J15" s="21" t="s">
        <v>48</v>
      </c>
      <c r="K15" s="22" t="s">
        <v>42</v>
      </c>
    </row>
  </sheetData>
  <mergeCells count="7">
    <mergeCell ref="A15:D15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opLeftCell="A13" workbookViewId="0">
      <selection activeCell="A17" sqref="A17:K2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19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9"/>
    </row>
    <row r="4" spans="1:11" ht="18.75" x14ac:dyDescent="0.3">
      <c r="A4" s="1" t="s">
        <v>13</v>
      </c>
      <c r="D4" s="9" t="s">
        <v>17</v>
      </c>
      <c r="E4" s="3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9"/>
      <c r="E5" s="9"/>
      <c r="F5" s="9"/>
      <c r="G5" s="9"/>
      <c r="H5" s="9"/>
      <c r="I5" s="9"/>
      <c r="J5" s="8"/>
      <c r="K5" s="8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18.75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24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 t="s">
        <v>24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24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24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24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24</v>
      </c>
      <c r="K14" s="6" t="s">
        <v>25</v>
      </c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5">
        <f>SUM(F9:F14)</f>
        <v>0</v>
      </c>
      <c r="G15" s="5">
        <f>SUM(G9:G14)</f>
        <v>230000</v>
      </c>
      <c r="H15" s="5">
        <f>SUM(H9:H14)</f>
        <v>0</v>
      </c>
      <c r="I15" s="5">
        <f>SUM(I9:I14)</f>
        <v>230000</v>
      </c>
      <c r="J15" s="21" t="s">
        <v>41</v>
      </c>
      <c r="K15" s="22" t="s">
        <v>42</v>
      </c>
    </row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25" t="s">
        <v>52</v>
      </c>
      <c r="H20" s="25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 t="s">
        <v>57</v>
      </c>
      <c r="H21" s="52"/>
      <c r="I21" s="51" t="s">
        <v>58</v>
      </c>
      <c r="J21" s="52"/>
    </row>
    <row r="22" spans="1:11" ht="15.75" x14ac:dyDescent="0.25">
      <c r="A22" s="49" t="s">
        <v>5</v>
      </c>
      <c r="B22" s="50"/>
      <c r="C22" s="51">
        <v>1785120</v>
      </c>
      <c r="D22" s="52"/>
      <c r="E22" s="51">
        <f>C22/10</f>
        <v>178512</v>
      </c>
      <c r="F22" s="52"/>
      <c r="G22" s="51" t="s">
        <v>59</v>
      </c>
      <c r="H22" s="52"/>
      <c r="I22" s="51" t="s">
        <v>60</v>
      </c>
      <c r="J22" s="52"/>
    </row>
    <row r="23" spans="1:11" ht="15.75" x14ac:dyDescent="0.25">
      <c r="A23" s="42" t="s">
        <v>55</v>
      </c>
      <c r="B23" s="42"/>
      <c r="C23" s="42"/>
      <c r="D23" s="42"/>
      <c r="E23" s="42"/>
      <c r="F23" s="42"/>
      <c r="G23" s="43" t="s">
        <v>61</v>
      </c>
      <c r="H23" s="43"/>
      <c r="I23" s="43" t="s">
        <v>62</v>
      </c>
      <c r="J23" s="43"/>
    </row>
    <row r="25" spans="1:11" ht="15.75" x14ac:dyDescent="0.25">
      <c r="A25" s="44" t="s">
        <v>56</v>
      </c>
      <c r="B25" s="45"/>
      <c r="C25" s="45"/>
      <c r="D25" s="45"/>
      <c r="E25" s="45"/>
      <c r="F25" s="46"/>
      <c r="G25" s="47" t="s">
        <v>63</v>
      </c>
      <c r="H25" s="48"/>
    </row>
  </sheetData>
  <mergeCells count="25">
    <mergeCell ref="A1:K1"/>
    <mergeCell ref="A15:D15"/>
    <mergeCell ref="I3:J3"/>
    <mergeCell ref="J7:K7"/>
    <mergeCell ref="A6:K6"/>
    <mergeCell ref="C3:H3"/>
    <mergeCell ref="F4:K4"/>
    <mergeCell ref="A17:K17"/>
    <mergeCell ref="A19:K19"/>
    <mergeCell ref="E20:F21"/>
    <mergeCell ref="I20:J20"/>
    <mergeCell ref="A21:B21"/>
    <mergeCell ref="C21:D21"/>
    <mergeCell ref="G21:H21"/>
    <mergeCell ref="I21:J21"/>
    <mergeCell ref="A22:B22"/>
    <mergeCell ref="C22:D22"/>
    <mergeCell ref="E22:F22"/>
    <mergeCell ref="G22:H22"/>
    <mergeCell ref="I22:J22"/>
    <mergeCell ref="A23:F23"/>
    <mergeCell ref="G23:H23"/>
    <mergeCell ref="I23:J23"/>
    <mergeCell ref="A25:F25"/>
    <mergeCell ref="G25:H2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M15" sqref="M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49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11"/>
    </row>
    <row r="4" spans="1:11" ht="18.75" x14ac:dyDescent="0.3">
      <c r="A4" s="1" t="s">
        <v>13</v>
      </c>
      <c r="D4" s="11" t="s">
        <v>17</v>
      </c>
      <c r="E4" s="11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11"/>
      <c r="E5" s="11"/>
      <c r="F5" s="11"/>
      <c r="G5" s="11"/>
      <c r="H5" s="11"/>
      <c r="I5" s="11"/>
      <c r="J5" s="10"/>
      <c r="K5" s="10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8.2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66</v>
      </c>
      <c r="K9" s="19" t="s">
        <v>68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5" si="0">SUM(G10:H10)</f>
        <v>45000</v>
      </c>
      <c r="J10" s="4" t="s">
        <v>66</v>
      </c>
      <c r="K10" s="19" t="s">
        <v>68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66</v>
      </c>
      <c r="K11" s="19" t="s">
        <v>68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66</v>
      </c>
      <c r="K12" s="19" t="s">
        <v>68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66</v>
      </c>
      <c r="K13" s="19" t="s">
        <v>68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66</v>
      </c>
      <c r="K14" s="19" t="s">
        <v>68</v>
      </c>
    </row>
    <row r="15" spans="1:11" ht="15.75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/>
      <c r="G15" s="5">
        <f>SUM(G9:G14)</f>
        <v>230000</v>
      </c>
      <c r="H15" s="20"/>
      <c r="I15" s="5">
        <f t="shared" si="0"/>
        <v>230000</v>
      </c>
      <c r="J15" s="21" t="s">
        <v>67</v>
      </c>
      <c r="K15" s="26"/>
    </row>
    <row r="16" spans="1:11" ht="6.7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7.5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  <row r="25" spans="1:11" ht="15.75" x14ac:dyDescent="0.25">
      <c r="A25" s="44" t="s">
        <v>56</v>
      </c>
      <c r="B25" s="45"/>
      <c r="C25" s="45"/>
      <c r="D25" s="45"/>
      <c r="E25" s="45"/>
      <c r="F25" s="46"/>
      <c r="G25" s="47">
        <f>SUM(G23:J23)</f>
        <v>647104</v>
      </c>
      <c r="H25" s="48"/>
    </row>
  </sheetData>
  <mergeCells count="26">
    <mergeCell ref="A15:D15"/>
    <mergeCell ref="A1:K1"/>
    <mergeCell ref="C3:H3"/>
    <mergeCell ref="I3:J3"/>
    <mergeCell ref="F4:K4"/>
    <mergeCell ref="A6:K6"/>
    <mergeCell ref="J7:K7"/>
    <mergeCell ref="A17:K17"/>
    <mergeCell ref="A19:K19"/>
    <mergeCell ref="E20:F21"/>
    <mergeCell ref="I20:J20"/>
    <mergeCell ref="A21:B21"/>
    <mergeCell ref="C21:D21"/>
    <mergeCell ref="G21:H21"/>
    <mergeCell ref="I21:J21"/>
    <mergeCell ref="G20:H20"/>
    <mergeCell ref="A22:B22"/>
    <mergeCell ref="C22:D22"/>
    <mergeCell ref="E22:F22"/>
    <mergeCell ref="G22:H22"/>
    <mergeCell ref="I22:J22"/>
    <mergeCell ref="A23:F23"/>
    <mergeCell ref="G23:H23"/>
    <mergeCell ref="I23:J23"/>
    <mergeCell ref="A25:F25"/>
    <mergeCell ref="G25:H25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30" sqref="C3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65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23"/>
    </row>
    <row r="4" spans="1:11" ht="18.75" x14ac:dyDescent="0.3">
      <c r="A4" s="1" t="s">
        <v>13</v>
      </c>
      <c r="D4" s="23" t="s">
        <v>17</v>
      </c>
      <c r="E4" s="23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23"/>
      <c r="E5" s="23"/>
      <c r="F5" s="23"/>
      <c r="G5" s="23"/>
      <c r="H5" s="23"/>
      <c r="I5" s="23"/>
      <c r="J5" s="24"/>
      <c r="K5" s="24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/>
      <c r="H9" s="5"/>
      <c r="I9" s="5"/>
      <c r="J9" s="4"/>
      <c r="K9" s="6"/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/>
      <c r="H10" s="5"/>
      <c r="I10" s="5"/>
      <c r="J10" s="4"/>
      <c r="K10" s="6"/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/>
      <c r="H11" s="5"/>
      <c r="I11" s="5"/>
      <c r="J11" s="4"/>
      <c r="K11" s="6"/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/>
      <c r="H12" s="5"/>
      <c r="I12" s="5"/>
      <c r="J12" s="4"/>
      <c r="K12" s="6"/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/>
      <c r="H13" s="7"/>
      <c r="I13" s="5"/>
      <c r="J13" s="4"/>
      <c r="K13" s="6"/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/>
      <c r="H14" s="19"/>
      <c r="I14" s="5"/>
      <c r="J14" s="4"/>
      <c r="K14" s="6"/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/>
      <c r="G15" s="20"/>
      <c r="H15" s="20"/>
      <c r="I15" s="20"/>
      <c r="J15" s="21"/>
      <c r="K15" s="22"/>
    </row>
    <row r="16" spans="1:11" ht="7.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9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  <row r="25" spans="1:11" ht="15.75" x14ac:dyDescent="0.25">
      <c r="A25" s="44" t="s">
        <v>56</v>
      </c>
      <c r="B25" s="45"/>
      <c r="C25" s="45"/>
      <c r="D25" s="45"/>
      <c r="E25" s="45"/>
      <c r="F25" s="46"/>
      <c r="G25" s="47">
        <f>SUM(G23:J23)</f>
        <v>647104</v>
      </c>
      <c r="H25" s="48"/>
    </row>
    <row r="27" spans="1:11" ht="15.75" x14ac:dyDescent="0.25">
      <c r="A27" s="44" t="s">
        <v>69</v>
      </c>
      <c r="B27" s="45"/>
      <c r="C27" s="45"/>
      <c r="D27" s="45"/>
      <c r="E27" s="45"/>
      <c r="F27" s="46"/>
      <c r="G27" s="47">
        <f>G21</f>
        <v>18600</v>
      </c>
      <c r="H27" s="48"/>
    </row>
  </sheetData>
  <mergeCells count="28">
    <mergeCell ref="A25:F25"/>
    <mergeCell ref="G25:H25"/>
    <mergeCell ref="A22:B22"/>
    <mergeCell ref="C22:D22"/>
    <mergeCell ref="E22:F22"/>
    <mergeCell ref="G22:H22"/>
    <mergeCell ref="G20:H20"/>
    <mergeCell ref="I20:J20"/>
    <mergeCell ref="A21:B21"/>
    <mergeCell ref="C21:D21"/>
    <mergeCell ref="G21:H21"/>
    <mergeCell ref="I21:J21"/>
    <mergeCell ref="J7:K7"/>
    <mergeCell ref="A27:F27"/>
    <mergeCell ref="G27:H27"/>
    <mergeCell ref="A1:K1"/>
    <mergeCell ref="C3:H3"/>
    <mergeCell ref="I3:J3"/>
    <mergeCell ref="F4:K4"/>
    <mergeCell ref="A6:K6"/>
    <mergeCell ref="I22:J22"/>
    <mergeCell ref="A23:F23"/>
    <mergeCell ref="G23:H23"/>
    <mergeCell ref="I23:J23"/>
    <mergeCell ref="A15:D15"/>
    <mergeCell ref="A17:K17"/>
    <mergeCell ref="A19:K19"/>
    <mergeCell ref="E20:F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15" sqref="E15:I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70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27"/>
    </row>
    <row r="4" spans="1:11" ht="18.75" x14ac:dyDescent="0.3">
      <c r="A4" s="1" t="s">
        <v>13</v>
      </c>
      <c r="D4" s="27" t="s">
        <v>17</v>
      </c>
      <c r="E4" s="27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27"/>
      <c r="E5" s="27"/>
      <c r="F5" s="27"/>
      <c r="G5" s="27"/>
      <c r="H5" s="27"/>
      <c r="I5" s="27"/>
      <c r="J5" s="28"/>
      <c r="K5" s="28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/>
      <c r="K9" s="6"/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SUM(G10:H10)</f>
        <v>45000</v>
      </c>
      <c r="J10" s="4"/>
      <c r="K10" s="6"/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/>
      <c r="K11" s="6"/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/>
      <c r="K12" s="6"/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/>
      <c r="K13" s="6"/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/>
      <c r="K14" s="6"/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5">
        <f t="shared" ref="F15:I15" si="1">SUM(F9:F14)</f>
        <v>0</v>
      </c>
      <c r="G15" s="5">
        <f t="shared" si="1"/>
        <v>230000</v>
      </c>
      <c r="H15" s="5">
        <f t="shared" si="1"/>
        <v>0</v>
      </c>
      <c r="I15" s="5">
        <f t="shared" si="1"/>
        <v>230000</v>
      </c>
      <c r="J15" s="21"/>
      <c r="K15" s="22"/>
    </row>
    <row r="16" spans="1:11" ht="7.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9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  <row r="25" spans="1:11" ht="15.75" x14ac:dyDescent="0.25">
      <c r="A25" s="44" t="s">
        <v>56</v>
      </c>
      <c r="B25" s="45"/>
      <c r="C25" s="45"/>
      <c r="D25" s="45"/>
      <c r="E25" s="45"/>
      <c r="F25" s="46"/>
      <c r="G25" s="47">
        <f>SUM(G23:J23)</f>
        <v>647104</v>
      </c>
      <c r="H25" s="48"/>
    </row>
    <row r="27" spans="1:11" ht="15.75" x14ac:dyDescent="0.25">
      <c r="A27" s="44" t="s">
        <v>69</v>
      </c>
      <c r="B27" s="45"/>
      <c r="C27" s="45"/>
      <c r="D27" s="45"/>
      <c r="E27" s="45"/>
      <c r="F27" s="46"/>
      <c r="G27" s="47">
        <f>G21</f>
        <v>18600</v>
      </c>
      <c r="H27" s="48"/>
    </row>
  </sheetData>
  <mergeCells count="28">
    <mergeCell ref="A25:F25"/>
    <mergeCell ref="G25:H25"/>
    <mergeCell ref="A27:F27"/>
    <mergeCell ref="G27:H27"/>
    <mergeCell ref="A22:B22"/>
    <mergeCell ref="C22:D22"/>
    <mergeCell ref="E22:F22"/>
    <mergeCell ref="G22:H22"/>
    <mergeCell ref="I22:J22"/>
    <mergeCell ref="A23:F23"/>
    <mergeCell ref="G23:H23"/>
    <mergeCell ref="I23:J23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K15" sqref="K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71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27"/>
    </row>
    <row r="4" spans="1:11" ht="18.75" x14ac:dyDescent="0.3">
      <c r="A4" s="1" t="s">
        <v>13</v>
      </c>
      <c r="D4" s="27" t="s">
        <v>17</v>
      </c>
      <c r="E4" s="27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27"/>
      <c r="E5" s="27"/>
      <c r="F5" s="27"/>
      <c r="G5" s="27"/>
      <c r="H5" s="27"/>
      <c r="I5" s="27"/>
      <c r="J5" s="28"/>
      <c r="K5" s="28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>
        <v>45000</v>
      </c>
      <c r="H9" s="5"/>
      <c r="I9" s="5">
        <f>SUM(G9:H9)</f>
        <v>45000</v>
      </c>
      <c r="J9" s="4" t="s">
        <v>73</v>
      </c>
      <c r="K9" s="6" t="s">
        <v>25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5" si="0">SUM(G10:H10)</f>
        <v>45000</v>
      </c>
      <c r="J10" s="4" t="s">
        <v>73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73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73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73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73</v>
      </c>
      <c r="K14" s="6" t="s">
        <v>25</v>
      </c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5"/>
      <c r="G15" s="5">
        <f t="shared" ref="G15:H15" si="1">SUM(G9:G14)</f>
        <v>230000</v>
      </c>
      <c r="H15" s="5">
        <f t="shared" si="1"/>
        <v>0</v>
      </c>
      <c r="I15" s="5">
        <f t="shared" si="0"/>
        <v>230000</v>
      </c>
      <c r="J15" s="4" t="s">
        <v>74</v>
      </c>
      <c r="K15" s="22" t="s">
        <v>42</v>
      </c>
    </row>
    <row r="16" spans="1:11" ht="7.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9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</sheetData>
  <mergeCells count="24">
    <mergeCell ref="G22:H22"/>
    <mergeCell ref="I22:J22"/>
    <mergeCell ref="A23:F23"/>
    <mergeCell ref="G23:H23"/>
    <mergeCell ref="I23:J23"/>
    <mergeCell ref="A22:B22"/>
    <mergeCell ref="C22:D22"/>
    <mergeCell ref="E22:F22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7" workbookViewId="0">
      <selection activeCell="M17" sqref="M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72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29"/>
    </row>
    <row r="4" spans="1:11" ht="18.75" x14ac:dyDescent="0.3">
      <c r="A4" s="1" t="s">
        <v>13</v>
      </c>
      <c r="D4" s="29" t="s">
        <v>17</v>
      </c>
      <c r="E4" s="29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29"/>
      <c r="E5" s="29"/>
      <c r="F5" s="29"/>
      <c r="G5" s="29"/>
      <c r="H5" s="29"/>
      <c r="I5" s="29"/>
      <c r="J5" s="30"/>
      <c r="K5" s="30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/>
      <c r="G9" s="5"/>
      <c r="H9" s="5"/>
      <c r="I9" s="5">
        <f>SUM(G9:H9)</f>
        <v>0</v>
      </c>
      <c r="J9" s="4"/>
      <c r="K9" s="6"/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5" si="0">SUM(G10:H10)</f>
        <v>45000</v>
      </c>
      <c r="J10" s="4" t="s">
        <v>76</v>
      </c>
      <c r="K10" s="6" t="s">
        <v>25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76</v>
      </c>
      <c r="K11" s="6" t="s">
        <v>25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76</v>
      </c>
      <c r="K12" s="6" t="s">
        <v>25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76</v>
      </c>
      <c r="K13" s="6" t="s">
        <v>25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76</v>
      </c>
      <c r="K14" s="6" t="s">
        <v>25</v>
      </c>
    </row>
    <row r="15" spans="1:11" ht="30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5">
        <f t="shared" ref="F15:G15" si="1">SUM(F9:F14)</f>
        <v>0</v>
      </c>
      <c r="G15" s="5">
        <f t="shared" si="1"/>
        <v>185000</v>
      </c>
      <c r="H15" s="20"/>
      <c r="I15" s="5">
        <f t="shared" si="0"/>
        <v>185000</v>
      </c>
      <c r="J15" s="4" t="s">
        <v>76</v>
      </c>
      <c r="K15" s="22" t="s">
        <v>42</v>
      </c>
    </row>
    <row r="16" spans="1:11" ht="7.5" customHeight="1" x14ac:dyDescent="0.25"/>
    <row r="17" spans="1:11" ht="15.75" x14ac:dyDescent="0.25">
      <c r="A17" s="53" t="s">
        <v>64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</row>
    <row r="18" spans="1:11" ht="9" customHeight="1" x14ac:dyDescent="0.25"/>
    <row r="19" spans="1:11" x14ac:dyDescent="0.25">
      <c r="A19" s="49" t="s">
        <v>50</v>
      </c>
      <c r="B19" s="49"/>
      <c r="C19" s="49"/>
      <c r="D19" s="49"/>
      <c r="E19" s="49"/>
      <c r="F19" s="49"/>
      <c r="G19" s="49"/>
      <c r="H19" s="49"/>
      <c r="I19" s="49"/>
      <c r="J19" s="49"/>
      <c r="K19" s="49"/>
    </row>
    <row r="20" spans="1:11" x14ac:dyDescent="0.25">
      <c r="E20" s="54" t="s">
        <v>51</v>
      </c>
      <c r="F20" s="55"/>
      <c r="G20" s="58" t="s">
        <v>52</v>
      </c>
      <c r="H20" s="59"/>
      <c r="I20" s="58" t="s">
        <v>53</v>
      </c>
      <c r="J20" s="59"/>
    </row>
    <row r="21" spans="1:11" ht="15.75" x14ac:dyDescent="0.25">
      <c r="A21" s="49" t="s">
        <v>54</v>
      </c>
      <c r="B21" s="50"/>
      <c r="C21" s="51">
        <v>223200</v>
      </c>
      <c r="D21" s="52"/>
      <c r="E21" s="56"/>
      <c r="F21" s="57"/>
      <c r="G21" s="51">
        <f>C21/12</f>
        <v>18600</v>
      </c>
      <c r="H21" s="52"/>
      <c r="I21" s="51">
        <f>PRODUCT(G21:H21,3)</f>
        <v>55800</v>
      </c>
      <c r="J21" s="52"/>
    </row>
    <row r="22" spans="1:11" ht="15.75" x14ac:dyDescent="0.25">
      <c r="A22" s="49" t="s">
        <v>5</v>
      </c>
      <c r="B22" s="50"/>
      <c r="C22" s="62">
        <v>1561920</v>
      </c>
      <c r="D22" s="63"/>
      <c r="E22" s="62">
        <f>C22/10</f>
        <v>156192</v>
      </c>
      <c r="F22" s="63"/>
      <c r="G22" s="62">
        <f>(C22+E22)/12</f>
        <v>143176</v>
      </c>
      <c r="H22" s="63"/>
      <c r="I22" s="62">
        <f>PRODUCT(G22:H22,3)</f>
        <v>429528</v>
      </c>
      <c r="J22" s="63"/>
    </row>
    <row r="23" spans="1:11" ht="15.75" x14ac:dyDescent="0.25">
      <c r="A23" s="60" t="s">
        <v>55</v>
      </c>
      <c r="B23" s="60"/>
      <c r="C23" s="60"/>
      <c r="D23" s="60"/>
      <c r="E23" s="60"/>
      <c r="F23" s="60"/>
      <c r="G23" s="61">
        <f>SUM(G21:H22)</f>
        <v>161776</v>
      </c>
      <c r="H23" s="61"/>
      <c r="I23" s="61">
        <f>SUM(I21:J22)</f>
        <v>485328</v>
      </c>
      <c r="J23" s="61"/>
    </row>
  </sheetData>
  <mergeCells count="24">
    <mergeCell ref="J7:K7"/>
    <mergeCell ref="A1:K1"/>
    <mergeCell ref="C3:H3"/>
    <mergeCell ref="I3:J3"/>
    <mergeCell ref="F4:K4"/>
    <mergeCell ref="A6:K6"/>
    <mergeCell ref="A15:D15"/>
    <mergeCell ref="A17:K17"/>
    <mergeCell ref="A19:K19"/>
    <mergeCell ref="E20:F21"/>
    <mergeCell ref="G20:H20"/>
    <mergeCell ref="I20:J20"/>
    <mergeCell ref="A21:B21"/>
    <mergeCell ref="C21:D21"/>
    <mergeCell ref="G21:H21"/>
    <mergeCell ref="I21:J21"/>
    <mergeCell ref="G22:H22"/>
    <mergeCell ref="I22:J22"/>
    <mergeCell ref="A23:F23"/>
    <mergeCell ref="G23:H23"/>
    <mergeCell ref="I23:J23"/>
    <mergeCell ref="A22:B22"/>
    <mergeCell ref="C22:D22"/>
    <mergeCell ref="E22:F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K17" sqref="K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37" t="s">
        <v>75</v>
      </c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1" ht="18.75" x14ac:dyDescent="0.3">
      <c r="A2" s="1" t="s">
        <v>11</v>
      </c>
      <c r="E2" s="2"/>
      <c r="H2" s="2"/>
    </row>
    <row r="3" spans="1:11" ht="18.75" customHeight="1" x14ac:dyDescent="0.4">
      <c r="A3" s="1" t="s">
        <v>12</v>
      </c>
      <c r="C3" s="38" t="s">
        <v>15</v>
      </c>
      <c r="D3" s="38"/>
      <c r="E3" s="38"/>
      <c r="F3" s="38"/>
      <c r="G3" s="38"/>
      <c r="H3" s="38"/>
      <c r="I3" s="39" t="s">
        <v>16</v>
      </c>
      <c r="J3" s="39"/>
      <c r="K3" s="31"/>
    </row>
    <row r="4" spans="1:11" ht="18.75" x14ac:dyDescent="0.3">
      <c r="A4" s="1" t="s">
        <v>13</v>
      </c>
      <c r="D4" s="31" t="s">
        <v>17</v>
      </c>
      <c r="E4" s="31"/>
      <c r="F4" s="40" t="s">
        <v>18</v>
      </c>
      <c r="G4" s="40"/>
      <c r="H4" s="40"/>
      <c r="I4" s="40"/>
      <c r="J4" s="40"/>
      <c r="K4" s="40"/>
    </row>
    <row r="5" spans="1:11" ht="9" customHeight="1" x14ac:dyDescent="0.3">
      <c r="A5" s="1"/>
      <c r="D5" s="31"/>
      <c r="E5" s="31"/>
      <c r="F5" s="31"/>
      <c r="G5" s="31"/>
      <c r="H5" s="31"/>
      <c r="I5" s="31"/>
      <c r="J5" s="32"/>
      <c r="K5" s="32"/>
    </row>
    <row r="6" spans="1:11" ht="18.75" customHeight="1" x14ac:dyDescent="0.3">
      <c r="A6" s="39" t="s">
        <v>20</v>
      </c>
      <c r="B6" s="39"/>
      <c r="C6" s="39"/>
      <c r="D6" s="39"/>
      <c r="E6" s="39"/>
      <c r="F6" s="39"/>
      <c r="G6" s="39"/>
      <c r="H6" s="39"/>
      <c r="I6" s="39"/>
      <c r="J6" s="39"/>
      <c r="K6" s="39"/>
    </row>
    <row r="7" spans="1:11" ht="7.5" customHeight="1" x14ac:dyDescent="0.3">
      <c r="J7" s="41"/>
      <c r="K7" s="41"/>
    </row>
    <row r="8" spans="1:11" x14ac:dyDescent="0.25">
      <c r="A8" s="12" t="s">
        <v>0</v>
      </c>
      <c r="B8" s="13" t="s">
        <v>1</v>
      </c>
      <c r="C8" s="13" t="s">
        <v>10</v>
      </c>
      <c r="D8" s="13" t="s">
        <v>9</v>
      </c>
      <c r="E8" s="13" t="s">
        <v>2</v>
      </c>
      <c r="F8" s="13" t="s">
        <v>3</v>
      </c>
      <c r="G8" s="14" t="s">
        <v>8</v>
      </c>
      <c r="H8" s="13" t="s">
        <v>5</v>
      </c>
      <c r="I8" s="15" t="s">
        <v>4</v>
      </c>
      <c r="J8" s="13" t="s">
        <v>7</v>
      </c>
      <c r="K8" s="15" t="s">
        <v>14</v>
      </c>
    </row>
    <row r="9" spans="1:11" ht="20.25" customHeight="1" x14ac:dyDescent="0.25">
      <c r="A9" s="6">
        <v>1</v>
      </c>
      <c r="B9" s="16" t="s">
        <v>21</v>
      </c>
      <c r="C9" s="17" t="s">
        <v>22</v>
      </c>
      <c r="D9" s="18" t="s">
        <v>23</v>
      </c>
      <c r="E9" s="5">
        <v>45000</v>
      </c>
      <c r="F9" s="5">
        <v>45000</v>
      </c>
      <c r="G9" s="5">
        <v>45000</v>
      </c>
      <c r="H9" s="5">
        <v>45000</v>
      </c>
      <c r="I9" s="5">
        <f>SUM(F9:G9)</f>
        <v>90000</v>
      </c>
      <c r="J9" s="4" t="s">
        <v>77</v>
      </c>
      <c r="K9" s="6" t="s">
        <v>78</v>
      </c>
    </row>
    <row r="10" spans="1:11" ht="20.25" customHeight="1" x14ac:dyDescent="0.25">
      <c r="A10" s="6">
        <v>2</v>
      </c>
      <c r="B10" s="16" t="s">
        <v>26</v>
      </c>
      <c r="C10" s="17" t="s">
        <v>27</v>
      </c>
      <c r="D10" s="18" t="s">
        <v>28</v>
      </c>
      <c r="E10" s="5">
        <v>45000</v>
      </c>
      <c r="F10" s="5"/>
      <c r="G10" s="5">
        <v>45000</v>
      </c>
      <c r="H10" s="5"/>
      <c r="I10" s="5">
        <f t="shared" ref="I10:I14" si="0">SUM(F10:G10)</f>
        <v>45000</v>
      </c>
      <c r="J10" s="4" t="s">
        <v>77</v>
      </c>
      <c r="K10" s="6" t="s">
        <v>78</v>
      </c>
    </row>
    <row r="11" spans="1:11" ht="20.25" customHeight="1" x14ac:dyDescent="0.25">
      <c r="A11" s="6">
        <v>3</v>
      </c>
      <c r="B11" s="16" t="s">
        <v>29</v>
      </c>
      <c r="C11" s="17" t="s">
        <v>30</v>
      </c>
      <c r="D11" s="18" t="s">
        <v>31</v>
      </c>
      <c r="E11" s="5">
        <v>35000</v>
      </c>
      <c r="F11" s="5"/>
      <c r="G11" s="5">
        <v>35000</v>
      </c>
      <c r="H11" s="5"/>
      <c r="I11" s="5">
        <f t="shared" si="0"/>
        <v>35000</v>
      </c>
      <c r="J11" s="4" t="s">
        <v>77</v>
      </c>
      <c r="K11" s="6" t="s">
        <v>78</v>
      </c>
    </row>
    <row r="12" spans="1:11" ht="20.25" customHeight="1" x14ac:dyDescent="0.25">
      <c r="A12" s="6">
        <v>4</v>
      </c>
      <c r="B12" s="16" t="s">
        <v>32</v>
      </c>
      <c r="C12" s="17" t="s">
        <v>33</v>
      </c>
      <c r="D12" s="18" t="s">
        <v>34</v>
      </c>
      <c r="E12" s="5">
        <v>35000</v>
      </c>
      <c r="F12" s="5"/>
      <c r="G12" s="5">
        <v>35000</v>
      </c>
      <c r="H12" s="5"/>
      <c r="I12" s="5">
        <f t="shared" si="0"/>
        <v>35000</v>
      </c>
      <c r="J12" s="4" t="s">
        <v>77</v>
      </c>
      <c r="K12" s="6" t="s">
        <v>78</v>
      </c>
    </row>
    <row r="13" spans="1:11" ht="18" customHeight="1" x14ac:dyDescent="0.25">
      <c r="A13" s="6">
        <v>5</v>
      </c>
      <c r="B13" s="16" t="s">
        <v>35</v>
      </c>
      <c r="C13" s="17" t="s">
        <v>36</v>
      </c>
      <c r="D13" s="7" t="s">
        <v>37</v>
      </c>
      <c r="E13" s="5">
        <v>35000</v>
      </c>
      <c r="F13" s="7"/>
      <c r="G13" s="5">
        <v>35000</v>
      </c>
      <c r="H13" s="7"/>
      <c r="I13" s="5">
        <f t="shared" si="0"/>
        <v>35000</v>
      </c>
      <c r="J13" s="4" t="s">
        <v>77</v>
      </c>
      <c r="K13" s="6" t="s">
        <v>78</v>
      </c>
    </row>
    <row r="14" spans="1:11" ht="15" customHeight="1" x14ac:dyDescent="0.25">
      <c r="A14" s="6">
        <v>6</v>
      </c>
      <c r="B14" s="16" t="s">
        <v>38</v>
      </c>
      <c r="C14" s="17" t="s">
        <v>39</v>
      </c>
      <c r="D14" s="19" t="s">
        <v>40</v>
      </c>
      <c r="E14" s="5">
        <v>35000</v>
      </c>
      <c r="F14" s="5"/>
      <c r="G14" s="5">
        <v>35000</v>
      </c>
      <c r="H14" s="19"/>
      <c r="I14" s="5">
        <f t="shared" si="0"/>
        <v>35000</v>
      </c>
      <c r="J14" s="4" t="s">
        <v>77</v>
      </c>
      <c r="K14" s="6" t="s">
        <v>78</v>
      </c>
    </row>
    <row r="15" spans="1:11" ht="15.75" customHeight="1" x14ac:dyDescent="0.25">
      <c r="A15" s="36" t="s">
        <v>6</v>
      </c>
      <c r="B15" s="36"/>
      <c r="C15" s="36"/>
      <c r="D15" s="36"/>
      <c r="E15" s="5">
        <f>SUM(E9:E14)</f>
        <v>230000</v>
      </c>
      <c r="F15" s="20"/>
      <c r="G15" s="5">
        <f>SUM(G9:G14)</f>
        <v>230000</v>
      </c>
      <c r="H15" s="5">
        <f>SUM(H9:H14)</f>
        <v>45000</v>
      </c>
      <c r="I15" s="5">
        <f>SUM(I9:I14)</f>
        <v>275000</v>
      </c>
      <c r="J15" s="4" t="s">
        <v>77</v>
      </c>
      <c r="K15" s="35" t="s">
        <v>25</v>
      </c>
    </row>
    <row r="16" spans="1:11" ht="15.75" customHeight="1" x14ac:dyDescent="0.25">
      <c r="A16" s="64" t="s">
        <v>79</v>
      </c>
      <c r="B16" s="65"/>
      <c r="C16" s="65"/>
      <c r="D16" s="65"/>
      <c r="E16" s="65"/>
      <c r="F16" s="65"/>
      <c r="G16" s="65"/>
      <c r="H16" s="66"/>
      <c r="I16" s="5">
        <f>I15*0.1</f>
        <v>27500</v>
      </c>
      <c r="J16" s="4" t="s">
        <v>81</v>
      </c>
      <c r="K16" s="22" t="s">
        <v>42</v>
      </c>
    </row>
    <row r="17" spans="1:11" ht="15.75" customHeight="1" x14ac:dyDescent="0.25">
      <c r="A17" s="64" t="s">
        <v>80</v>
      </c>
      <c r="B17" s="65"/>
      <c r="C17" s="65"/>
      <c r="D17" s="65"/>
      <c r="E17" s="65"/>
      <c r="F17" s="65"/>
      <c r="G17" s="65"/>
      <c r="H17" s="66"/>
      <c r="I17" s="5">
        <f>I15-I16</f>
        <v>247500</v>
      </c>
      <c r="J17" s="4" t="s">
        <v>77</v>
      </c>
      <c r="K17" s="35" t="s">
        <v>25</v>
      </c>
    </row>
    <row r="18" spans="1:11" ht="15.75" customHeight="1" x14ac:dyDescent="0.25"/>
    <row r="19" spans="1:11" ht="15.75" x14ac:dyDescent="0.25">
      <c r="A19" s="53" t="s">
        <v>64</v>
      </c>
      <c r="B19" s="53"/>
      <c r="C19" s="53"/>
      <c r="D19" s="53"/>
      <c r="E19" s="53"/>
      <c r="F19" s="53"/>
      <c r="G19" s="53"/>
      <c r="H19" s="53"/>
      <c r="I19" s="53"/>
      <c r="J19" s="53"/>
      <c r="K19" s="53"/>
    </row>
    <row r="20" spans="1:11" ht="9" customHeight="1" x14ac:dyDescent="0.25"/>
    <row r="21" spans="1:11" x14ac:dyDescent="0.25">
      <c r="A21" s="49" t="s">
        <v>50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</row>
    <row r="22" spans="1:11" x14ac:dyDescent="0.25">
      <c r="E22" s="54" t="s">
        <v>51</v>
      </c>
      <c r="F22" s="55"/>
      <c r="G22" s="58" t="s">
        <v>52</v>
      </c>
      <c r="H22" s="59"/>
      <c r="I22" s="58" t="s">
        <v>53</v>
      </c>
      <c r="J22" s="59"/>
    </row>
    <row r="23" spans="1:11" ht="15.75" x14ac:dyDescent="0.25">
      <c r="A23" s="49" t="s">
        <v>54</v>
      </c>
      <c r="B23" s="50"/>
      <c r="C23" s="51">
        <v>223200</v>
      </c>
      <c r="D23" s="52"/>
      <c r="E23" s="56"/>
      <c r="F23" s="57"/>
      <c r="G23" s="51">
        <f>C23/12</f>
        <v>18600</v>
      </c>
      <c r="H23" s="52"/>
      <c r="I23" s="51">
        <f>PRODUCT(G23:H23,3)</f>
        <v>55800</v>
      </c>
      <c r="J23" s="52"/>
    </row>
    <row r="24" spans="1:11" ht="15.75" x14ac:dyDescent="0.25">
      <c r="A24" s="49" t="s">
        <v>5</v>
      </c>
      <c r="B24" s="50"/>
      <c r="C24" s="62">
        <v>1561920</v>
      </c>
      <c r="D24" s="63"/>
      <c r="E24" s="62">
        <f>C24/10</f>
        <v>156192</v>
      </c>
      <c r="F24" s="63"/>
      <c r="G24" s="62">
        <f>(C24+E24)/12</f>
        <v>143176</v>
      </c>
      <c r="H24" s="63"/>
      <c r="I24" s="62">
        <f>PRODUCT(G24:H24,3)</f>
        <v>429528</v>
      </c>
      <c r="J24" s="63"/>
    </row>
    <row r="25" spans="1:11" ht="15.75" x14ac:dyDescent="0.25">
      <c r="A25" s="60" t="s">
        <v>55</v>
      </c>
      <c r="B25" s="60"/>
      <c r="C25" s="60"/>
      <c r="D25" s="60"/>
      <c r="E25" s="60"/>
      <c r="F25" s="60"/>
      <c r="G25" s="61">
        <f>SUM(G23:H24)</f>
        <v>161776</v>
      </c>
      <c r="H25" s="61"/>
      <c r="I25" s="61">
        <f>SUM(I23:J24)</f>
        <v>485328</v>
      </c>
      <c r="J25" s="61"/>
    </row>
  </sheetData>
  <mergeCells count="26">
    <mergeCell ref="J7:K7"/>
    <mergeCell ref="A1:K1"/>
    <mergeCell ref="C3:H3"/>
    <mergeCell ref="I3:J3"/>
    <mergeCell ref="F4:K4"/>
    <mergeCell ref="A6:K6"/>
    <mergeCell ref="A15:D15"/>
    <mergeCell ref="A19:K19"/>
    <mergeCell ref="A21:K21"/>
    <mergeCell ref="E22:F23"/>
    <mergeCell ref="G22:H22"/>
    <mergeCell ref="I22:J22"/>
    <mergeCell ref="A23:B23"/>
    <mergeCell ref="C23:D23"/>
    <mergeCell ref="G23:H23"/>
    <mergeCell ref="I23:J23"/>
    <mergeCell ref="G24:H24"/>
    <mergeCell ref="I24:J24"/>
    <mergeCell ref="A16:H16"/>
    <mergeCell ref="A17:H17"/>
    <mergeCell ref="A25:F25"/>
    <mergeCell ref="G25:H25"/>
    <mergeCell ref="I25:J25"/>
    <mergeCell ref="A24:B24"/>
    <mergeCell ref="C24:D24"/>
    <mergeCell ref="E24:F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16</vt:lpstr>
      <vt:lpstr>FEVRIER 16</vt:lpstr>
      <vt:lpstr>MARS 16</vt:lpstr>
      <vt:lpstr>AVRIL 16</vt:lpstr>
      <vt:lpstr>MAI 16</vt:lpstr>
      <vt:lpstr>JUIN 16</vt:lpstr>
      <vt:lpstr>JUILLET 16</vt:lpstr>
      <vt:lpstr>AOUT 16</vt:lpstr>
      <vt:lpstr>SEPT 16 </vt:lpstr>
      <vt:lpstr>OCT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2016-09-14T16:51:14Z</cp:lastPrinted>
  <dcterms:created xsi:type="dcterms:W3CDTF">2013-02-10T07:37:00Z</dcterms:created>
  <dcterms:modified xsi:type="dcterms:W3CDTF">2016-10-28T17:20:19Z</dcterms:modified>
</cp:coreProperties>
</file>