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6\AMARA SYLLA\"/>
    </mc:Choice>
  </mc:AlternateContent>
  <bookViews>
    <workbookView xWindow="240" yWindow="45" windowWidth="20115" windowHeight="7995" activeTab="4"/>
  </bookViews>
  <sheets>
    <sheet name="JANVIER 16" sheetId="16" r:id="rId1"/>
    <sheet name="FEVRIER 16" sheetId="15" r:id="rId2"/>
    <sheet name="MARS 16 " sheetId="14" r:id="rId3"/>
    <sheet name="AVRIL 16" sheetId="13" r:id="rId4"/>
    <sheet name="MAI 16 " sheetId="17" r:id="rId5"/>
  </sheets>
  <calcPr calcId="152511"/>
</workbook>
</file>

<file path=xl/calcChain.xml><?xml version="1.0" encoding="utf-8"?>
<calcChain xmlns="http://schemas.openxmlformats.org/spreadsheetml/2006/main">
  <c r="G32" i="17" l="1"/>
  <c r="G14" i="13" l="1"/>
  <c r="H14" i="13"/>
  <c r="I14" i="13"/>
  <c r="I13" i="13"/>
  <c r="G27" i="17"/>
  <c r="G28" i="17" s="1"/>
  <c r="I26" i="17"/>
  <c r="G26" i="17"/>
  <c r="E26" i="17"/>
  <c r="G25" i="17"/>
  <c r="I25" i="17" s="1"/>
  <c r="F14" i="17"/>
  <c r="E14" i="17"/>
  <c r="I27" i="17" l="1"/>
  <c r="I28" i="17" s="1"/>
  <c r="G30" i="17" s="1"/>
  <c r="I28" i="13"/>
  <c r="G28" i="13"/>
  <c r="I27" i="13"/>
  <c r="G27" i="13"/>
  <c r="I26" i="13" l="1"/>
  <c r="G26" i="13"/>
  <c r="I25" i="13"/>
  <c r="G25" i="13"/>
  <c r="E26" i="13"/>
  <c r="G30" i="13" l="1"/>
  <c r="H14" i="16"/>
  <c r="G14" i="16"/>
  <c r="F14" i="16"/>
  <c r="E14" i="16"/>
  <c r="I14" i="16"/>
  <c r="H14" i="15"/>
  <c r="G14" i="15"/>
  <c r="F14" i="15"/>
  <c r="E14" i="15"/>
  <c r="I14" i="15"/>
  <c r="H14" i="14"/>
  <c r="G14" i="14"/>
  <c r="F14" i="14"/>
  <c r="E14" i="14"/>
  <c r="I10" i="14"/>
  <c r="I14" i="14" s="1"/>
  <c r="F14" i="13" l="1"/>
  <c r="E14" i="13"/>
</calcChain>
</file>

<file path=xl/sharedStrings.xml><?xml version="1.0" encoding="utf-8"?>
<sst xmlns="http://schemas.openxmlformats.org/spreadsheetml/2006/main" count="229" uniqueCount="73">
  <si>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</si>
  <si>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</si>
  <si>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</si>
  <si>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</si>
  <si>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</si>
  <si>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</si>
  <si>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</si>
  <si>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</si>
  <si>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</si>
  <si>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</si>
  <si>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</si>
  <si>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</si>
  <si>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</si>
  <si>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</si>
  <si>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07678755</t>
  </si>
  <si>
    <t>SIGNATURES</t>
  </si>
  <si>
    <t>BENEFICIAIRE: AMARA SYLLA</t>
  </si>
  <si>
    <t>N° CC: 7407291W</t>
  </si>
  <si>
    <t xml:space="preserve">21 BP 3878 ABIDJAN 21  </t>
  </si>
  <si>
    <t>Cel. 05 53 76 55 - 59 64 12 44</t>
  </si>
  <si>
    <t>ETAT DES ENCAISSEMENTS : MOIS DE MARS 2016</t>
  </si>
  <si>
    <t>YOPOUGON NIANGON  MAROC HUDSON: LOT N° 7238 / ÎLOT 199</t>
  </si>
  <si>
    <t>AGGO N'DROMIAK MICHEL</t>
  </si>
  <si>
    <t>E1</t>
  </si>
  <si>
    <t>02547808</t>
  </si>
  <si>
    <t>CAUTION 3</t>
  </si>
  <si>
    <t>07/04/16</t>
  </si>
  <si>
    <t>3 CAUTIONS</t>
  </si>
  <si>
    <t>KPANHON LAURENT</t>
  </si>
  <si>
    <t>E2</t>
  </si>
  <si>
    <t>04549452 - 08683110</t>
  </si>
  <si>
    <t>10/04/16</t>
  </si>
  <si>
    <t>ESPECES</t>
  </si>
  <si>
    <t>VAKO BAMBA</t>
  </si>
  <si>
    <t>E3</t>
  </si>
  <si>
    <t>08000930</t>
  </si>
  <si>
    <t>COULIBALY TIECOURA KASSOUM</t>
  </si>
  <si>
    <t>E4</t>
  </si>
  <si>
    <t>07516233</t>
  </si>
  <si>
    <t>CAUTION 3/4</t>
  </si>
  <si>
    <t>CAUTION 2/3</t>
  </si>
  <si>
    <t>CCGIM</t>
  </si>
  <si>
    <t>14/04/16</t>
  </si>
  <si>
    <t>Mme SERY LEA ADELINE</t>
  </si>
  <si>
    <t>I2</t>
  </si>
  <si>
    <t>ETAT DES ENCAISSEMENTS : MOIS DE JANVIER 2016</t>
  </si>
  <si>
    <t>CAUTION 1/3</t>
  </si>
  <si>
    <t>CAUTION 1/4</t>
  </si>
  <si>
    <t>ETAT DES ENCAISSEMENTS : MOIS DE FEVRIER 2016</t>
  </si>
  <si>
    <t>CAUTION 2/4</t>
  </si>
  <si>
    <t>ETAT DES ENCAISSEMENTS : MOIS DE AVRIL 2016</t>
  </si>
  <si>
    <t>CAUTION 3/3</t>
  </si>
  <si>
    <t>CAUTION 4/4</t>
  </si>
  <si>
    <t>08000930 - 56815056</t>
  </si>
  <si>
    <t>M AGGO N'DROMIAKA MOCHEL A DEPOSE LES CLES APRES AVOIR EPUISE SES TROIS MOIS DE CAUTIONS</t>
  </si>
  <si>
    <t>APPARTEMENT E1 M AGGO N'DROMIAKA MOCHEL A DEPOSE LES CLES APRES AVOIR EPUISE SES TROIS MOIS DE CAUTIONS</t>
  </si>
  <si>
    <t>4 CAUTIONS</t>
  </si>
  <si>
    <t>M VAKO BAMBA A PAYE 3 MOIS DE LOYER AVEC SA CAUTION DE 3 MOIS ET DOIT  LIBERER L'APPARTEMENT E3 FIN AVRIL 2016</t>
  </si>
  <si>
    <t>M COULIBALY TIECOURA KASSOUM A PAYE 4 MOIS DE LOYER AVEC SA CAUTION DE 4 MOIS ET A LIBERE L'APPARTEMENT E4 EN AVRIL 2016</t>
  </si>
  <si>
    <t>MODALITES DE REGLEMENT SUR 2016</t>
  </si>
  <si>
    <t>PENALITES</t>
  </si>
  <si>
    <t>MENSUALITES</t>
  </si>
  <si>
    <t>TRIMESTRES</t>
  </si>
  <si>
    <t>IMPOTS 2016</t>
  </si>
  <si>
    <t>IMPOTS A PAYER EN 2016</t>
  </si>
  <si>
    <t>PAIEMENT D'AVRIL 2016</t>
  </si>
  <si>
    <t>IMPOTS 2016: 489 600 F CFA - ARRIERES 2014 + 2015 : 1 101 600 F CFA SOIT UN TOTAL DE 1 591 200 F CFA</t>
  </si>
  <si>
    <t>RETENUES FISCALES PENITENTIAIRES</t>
  </si>
  <si>
    <t>ETAT DES ENCAISSEMENTS : MOIS DE MAI 2016</t>
  </si>
  <si>
    <t>16/04/16</t>
  </si>
  <si>
    <t>NOUVEAU LOCATAIRE</t>
  </si>
  <si>
    <t>AVANCE</t>
  </si>
  <si>
    <t>PAIEMENT IMPOT 2016 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</si>
</sst>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164" fontId="0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/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top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2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K9" sqref="K9"/>
    </sheetView>
  </sheetViews>
  <sheetFormatPr baseColWidth="10" defaultRowHeight="15" x14ac:dyDescent="0.25"/>
  <cols>
    <col min="1" max="1" width="3.28515625" customWidth="1"/>
    <col min="2" max="2" width="29.57031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23.25" x14ac:dyDescent="0.25">
      <c r="A1" s="25" t="s">
        <v>45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1" ht="18.75" x14ac:dyDescent="0.3">
      <c r="A2" s="4" t="s">
        <v>11</v>
      </c>
      <c r="E2" s="5"/>
      <c r="H2" s="5"/>
    </row>
    <row r="3" spans="1:11" ht="18.75" customHeight="1" x14ac:dyDescent="0.4">
      <c r="A3" s="4" t="s">
        <v>12</v>
      </c>
      <c r="C3" s="26" t="s">
        <v>16</v>
      </c>
      <c r="D3" s="26"/>
      <c r="E3" s="26"/>
      <c r="F3" s="26"/>
      <c r="G3" s="26"/>
      <c r="H3" s="26"/>
      <c r="I3" s="27" t="s">
        <v>17</v>
      </c>
      <c r="J3" s="27"/>
      <c r="K3" s="17"/>
    </row>
    <row r="4" spans="1:11" ht="18.75" x14ac:dyDescent="0.3">
      <c r="A4" s="4" t="s">
        <v>13</v>
      </c>
      <c r="D4" s="17" t="s">
        <v>18</v>
      </c>
      <c r="E4" s="17"/>
      <c r="F4" s="28" t="s">
        <v>19</v>
      </c>
      <c r="G4" s="28"/>
      <c r="H4" s="28"/>
      <c r="I4" s="28"/>
      <c r="J4" s="28"/>
      <c r="K4" s="28"/>
    </row>
    <row r="5" spans="1:11" ht="9" customHeight="1" x14ac:dyDescent="0.3">
      <c r="A5" s="4"/>
      <c r="D5" s="17"/>
      <c r="E5" s="17"/>
      <c r="F5" s="17"/>
      <c r="G5" s="17"/>
      <c r="H5" s="17"/>
      <c r="I5" s="17"/>
      <c r="J5" s="16"/>
      <c r="K5" s="16"/>
    </row>
    <row r="6" spans="1:11" ht="18.75" customHeight="1" x14ac:dyDescent="0.3">
      <c r="A6" s="27" t="s">
        <v>21</v>
      </c>
      <c r="B6" s="27"/>
      <c r="C6" s="27"/>
      <c r="D6" s="27"/>
      <c r="E6" s="27"/>
      <c r="F6" s="27"/>
      <c r="G6" s="27"/>
      <c r="H6" s="27"/>
      <c r="I6" s="27"/>
      <c r="J6" s="27"/>
      <c r="K6" s="27"/>
    </row>
    <row r="7" spans="1:11" ht="18.75" x14ac:dyDescent="0.3">
      <c r="J7" s="29"/>
      <c r="K7" s="29"/>
    </row>
    <row r="8" spans="1:11" x14ac:dyDescent="0.25">
      <c r="A8" s="6" t="s">
        <v>0</v>
      </c>
      <c r="B8" s="2" t="s">
        <v>1</v>
      </c>
      <c r="C8" s="2" t="s">
        <v>10</v>
      </c>
      <c r="D8" s="2" t="s">
        <v>9</v>
      </c>
      <c r="E8" s="2" t="s">
        <v>2</v>
      </c>
      <c r="F8" s="2" t="s">
        <v>3</v>
      </c>
      <c r="G8" s="13" t="s">
        <v>8</v>
      </c>
      <c r="H8" s="2" t="s">
        <v>5</v>
      </c>
      <c r="I8" s="12" t="s">
        <v>4</v>
      </c>
      <c r="J8" s="2" t="s">
        <v>7</v>
      </c>
      <c r="K8" s="12" t="s">
        <v>15</v>
      </c>
    </row>
    <row r="9" spans="1:11" ht="20.25" customHeight="1" x14ac:dyDescent="0.25">
      <c r="A9" s="1">
        <v>1</v>
      </c>
      <c r="B9" s="19" t="s">
        <v>22</v>
      </c>
      <c r="C9" s="11" t="s">
        <v>23</v>
      </c>
      <c r="D9" s="7" t="s">
        <v>24</v>
      </c>
      <c r="E9" s="3">
        <v>50000</v>
      </c>
      <c r="F9" s="3"/>
      <c r="G9" s="8" t="s">
        <v>46</v>
      </c>
      <c r="H9" s="3"/>
      <c r="I9" s="3"/>
      <c r="J9" s="10"/>
      <c r="K9" s="20" t="s">
        <v>27</v>
      </c>
    </row>
    <row r="10" spans="1:11" ht="20.25" customHeight="1" x14ac:dyDescent="0.25">
      <c r="A10" s="1">
        <v>2</v>
      </c>
      <c r="B10" s="19" t="s">
        <v>28</v>
      </c>
      <c r="C10" s="11" t="s">
        <v>29</v>
      </c>
      <c r="D10" s="7" t="s">
        <v>30</v>
      </c>
      <c r="E10" s="3">
        <v>50000</v>
      </c>
      <c r="F10" s="3">
        <v>55000</v>
      </c>
      <c r="G10" s="3"/>
      <c r="H10" s="3"/>
      <c r="I10" s="3"/>
      <c r="J10" s="10"/>
      <c r="K10" s="1"/>
    </row>
    <row r="11" spans="1:11" ht="20.25" customHeight="1" x14ac:dyDescent="0.25">
      <c r="A11" s="1">
        <v>3</v>
      </c>
      <c r="B11" s="19" t="s">
        <v>33</v>
      </c>
      <c r="C11" s="11" t="s">
        <v>34</v>
      </c>
      <c r="D11" s="7" t="s">
        <v>35</v>
      </c>
      <c r="E11" s="3">
        <v>50000</v>
      </c>
      <c r="F11" s="3"/>
      <c r="G11" s="3">
        <v>50000</v>
      </c>
      <c r="H11" s="3"/>
      <c r="I11" s="3"/>
      <c r="J11" s="10"/>
      <c r="K11" s="1"/>
    </row>
    <row r="12" spans="1:11" ht="20.25" customHeight="1" x14ac:dyDescent="0.25">
      <c r="A12" s="1">
        <v>4</v>
      </c>
      <c r="B12" s="18" t="s">
        <v>36</v>
      </c>
      <c r="C12" s="11" t="s">
        <v>37</v>
      </c>
      <c r="D12" s="7" t="s">
        <v>38</v>
      </c>
      <c r="E12" s="3">
        <v>50000</v>
      </c>
      <c r="F12" s="3"/>
      <c r="G12" s="8" t="s">
        <v>47</v>
      </c>
      <c r="H12" s="3"/>
      <c r="I12" s="3"/>
      <c r="J12" s="10"/>
      <c r="K12" s="1"/>
    </row>
    <row r="13" spans="1:11" ht="20.25" customHeight="1" x14ac:dyDescent="0.25">
      <c r="A13" s="1">
        <v>5</v>
      </c>
      <c r="B13" s="19" t="s">
        <v>43</v>
      </c>
      <c r="C13" s="11" t="s">
        <v>44</v>
      </c>
      <c r="D13" s="7" t="s">
        <v>14</v>
      </c>
      <c r="E13" s="3">
        <v>80000</v>
      </c>
      <c r="F13" s="3"/>
      <c r="G13" s="3"/>
      <c r="H13" s="3"/>
      <c r="I13" s="3"/>
      <c r="J13" s="10"/>
      <c r="K13" s="1"/>
    </row>
    <row r="14" spans="1:11" ht="30" customHeight="1" x14ac:dyDescent="0.25">
      <c r="A14" s="24" t="s">
        <v>6</v>
      </c>
      <c r="B14" s="24"/>
      <c r="C14" s="24"/>
      <c r="D14" s="24"/>
      <c r="E14" s="3">
        <f>SUM(E9:E13)</f>
        <v>280000</v>
      </c>
      <c r="F14" s="8">
        <f>SUM(F9:F13)</f>
        <v>55000</v>
      </c>
      <c r="G14" s="8">
        <f>SUM(G9:G13)</f>
        <v>50000</v>
      </c>
      <c r="H14" s="8">
        <f>SUM(H9:H13)</f>
        <v>0</v>
      </c>
      <c r="I14" s="8">
        <f>SUM(I9:I13)</f>
        <v>0</v>
      </c>
      <c r="J14" s="10" t="s">
        <v>42</v>
      </c>
      <c r="K14" s="21" t="s">
        <v>41</v>
      </c>
    </row>
  </sheetData>
  <mergeCells count="7">
    <mergeCell ref="A14:D14"/>
    <mergeCell ref="A1:K1"/>
    <mergeCell ref="C3:H3"/>
    <mergeCell ref="I3:J3"/>
    <mergeCell ref="F4:K4"/>
    <mergeCell ref="A6:K6"/>
    <mergeCell ref="J7:K7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I9" sqref="I9:K9"/>
    </sheetView>
  </sheetViews>
  <sheetFormatPr baseColWidth="10" defaultRowHeight="15" x14ac:dyDescent="0.25"/>
  <cols>
    <col min="1" max="1" width="3.28515625" customWidth="1"/>
    <col min="2" max="2" width="29.57031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23.25" x14ac:dyDescent="0.25">
      <c r="A1" s="25" t="s">
        <v>48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1" ht="18.75" x14ac:dyDescent="0.3">
      <c r="A2" s="4" t="s">
        <v>11</v>
      </c>
      <c r="E2" s="5"/>
      <c r="H2" s="5"/>
    </row>
    <row r="3" spans="1:11" ht="18.75" customHeight="1" x14ac:dyDescent="0.4">
      <c r="A3" s="4" t="s">
        <v>12</v>
      </c>
      <c r="C3" s="26" t="s">
        <v>16</v>
      </c>
      <c r="D3" s="26"/>
      <c r="E3" s="26"/>
      <c r="F3" s="26"/>
      <c r="G3" s="26"/>
      <c r="H3" s="26"/>
      <c r="I3" s="27" t="s">
        <v>17</v>
      </c>
      <c r="J3" s="27"/>
      <c r="K3" s="17"/>
    </row>
    <row r="4" spans="1:11" ht="18.75" x14ac:dyDescent="0.3">
      <c r="A4" s="4" t="s">
        <v>13</v>
      </c>
      <c r="D4" s="17" t="s">
        <v>18</v>
      </c>
      <c r="E4" s="17"/>
      <c r="F4" s="28" t="s">
        <v>19</v>
      </c>
      <c r="G4" s="28"/>
      <c r="H4" s="28"/>
      <c r="I4" s="28"/>
      <c r="J4" s="28"/>
      <c r="K4" s="28"/>
    </row>
    <row r="5" spans="1:11" ht="9" customHeight="1" x14ac:dyDescent="0.3">
      <c r="A5" s="4"/>
      <c r="D5" s="17"/>
      <c r="E5" s="17"/>
      <c r="F5" s="17"/>
      <c r="G5" s="17"/>
      <c r="H5" s="17"/>
      <c r="I5" s="17"/>
      <c r="J5" s="16"/>
      <c r="K5" s="16"/>
    </row>
    <row r="6" spans="1:11" ht="18.75" customHeight="1" x14ac:dyDescent="0.3">
      <c r="A6" s="27" t="s">
        <v>21</v>
      </c>
      <c r="B6" s="27"/>
      <c r="C6" s="27"/>
      <c r="D6" s="27"/>
      <c r="E6" s="27"/>
      <c r="F6" s="27"/>
      <c r="G6" s="27"/>
      <c r="H6" s="27"/>
      <c r="I6" s="27"/>
      <c r="J6" s="27"/>
      <c r="K6" s="27"/>
    </row>
    <row r="7" spans="1:11" ht="18.75" x14ac:dyDescent="0.3">
      <c r="J7" s="29"/>
      <c r="K7" s="29"/>
    </row>
    <row r="8" spans="1:11" x14ac:dyDescent="0.25">
      <c r="A8" s="6" t="s">
        <v>0</v>
      </c>
      <c r="B8" s="2" t="s">
        <v>1</v>
      </c>
      <c r="C8" s="2" t="s">
        <v>10</v>
      </c>
      <c r="D8" s="2" t="s">
        <v>9</v>
      </c>
      <c r="E8" s="2" t="s">
        <v>2</v>
      </c>
      <c r="F8" s="2" t="s">
        <v>3</v>
      </c>
      <c r="G8" s="13" t="s">
        <v>8</v>
      </c>
      <c r="H8" s="2" t="s">
        <v>5</v>
      </c>
      <c r="I8" s="12" t="s">
        <v>4</v>
      </c>
      <c r="J8" s="2" t="s">
        <v>7</v>
      </c>
      <c r="K8" s="12" t="s">
        <v>15</v>
      </c>
    </row>
    <row r="9" spans="1:11" ht="20.25" customHeight="1" x14ac:dyDescent="0.25">
      <c r="A9" s="1">
        <v>1</v>
      </c>
      <c r="B9" s="19" t="s">
        <v>22</v>
      </c>
      <c r="C9" s="11" t="s">
        <v>23</v>
      </c>
      <c r="D9" s="7" t="s">
        <v>24</v>
      </c>
      <c r="E9" s="3">
        <v>50000</v>
      </c>
      <c r="F9" s="3">
        <v>50000</v>
      </c>
      <c r="G9" s="8" t="s">
        <v>40</v>
      </c>
      <c r="H9" s="3"/>
      <c r="I9" s="3"/>
      <c r="J9" s="10"/>
      <c r="K9" s="20"/>
    </row>
    <row r="10" spans="1:11" ht="20.25" customHeight="1" x14ac:dyDescent="0.25">
      <c r="A10" s="1">
        <v>2</v>
      </c>
      <c r="B10" s="19" t="s">
        <v>28</v>
      </c>
      <c r="C10" s="11" t="s">
        <v>29</v>
      </c>
      <c r="D10" s="7" t="s">
        <v>30</v>
      </c>
      <c r="E10" s="3">
        <v>50000</v>
      </c>
      <c r="F10" s="3">
        <v>110000</v>
      </c>
      <c r="G10" s="3"/>
      <c r="H10" s="3"/>
      <c r="I10" s="3"/>
      <c r="J10" s="10"/>
      <c r="K10" s="1"/>
    </row>
    <row r="11" spans="1:11" ht="20.25" customHeight="1" x14ac:dyDescent="0.25">
      <c r="A11" s="1">
        <v>3</v>
      </c>
      <c r="B11" s="19" t="s">
        <v>33</v>
      </c>
      <c r="C11" s="11" t="s">
        <v>34</v>
      </c>
      <c r="D11" s="7" t="s">
        <v>35</v>
      </c>
      <c r="E11" s="3">
        <v>50000</v>
      </c>
      <c r="F11" s="3"/>
      <c r="G11" s="8" t="s">
        <v>46</v>
      </c>
      <c r="H11" s="3"/>
      <c r="I11" s="3"/>
      <c r="J11" s="10"/>
      <c r="K11" s="1"/>
    </row>
    <row r="12" spans="1:11" ht="20.25" customHeight="1" x14ac:dyDescent="0.25">
      <c r="A12" s="1">
        <v>4</v>
      </c>
      <c r="B12" s="18" t="s">
        <v>36</v>
      </c>
      <c r="C12" s="11" t="s">
        <v>37</v>
      </c>
      <c r="D12" s="7" t="s">
        <v>38</v>
      </c>
      <c r="E12" s="3">
        <v>50000</v>
      </c>
      <c r="F12" s="3">
        <v>50000</v>
      </c>
      <c r="G12" s="8" t="s">
        <v>49</v>
      </c>
      <c r="H12" s="3"/>
      <c r="I12" s="3"/>
      <c r="J12" s="10"/>
      <c r="K12" s="1"/>
    </row>
    <row r="13" spans="1:11" ht="20.25" customHeight="1" x14ac:dyDescent="0.25">
      <c r="A13" s="1">
        <v>5</v>
      </c>
      <c r="B13" s="19" t="s">
        <v>43</v>
      </c>
      <c r="C13" s="11" t="s">
        <v>44</v>
      </c>
      <c r="D13" s="7" t="s">
        <v>14</v>
      </c>
      <c r="E13" s="3">
        <v>80000</v>
      </c>
      <c r="F13" s="3"/>
      <c r="G13" s="3"/>
      <c r="H13" s="3"/>
      <c r="I13" s="3"/>
      <c r="J13" s="10"/>
      <c r="K13" s="1"/>
    </row>
    <row r="14" spans="1:11" ht="30" customHeight="1" x14ac:dyDescent="0.25">
      <c r="A14" s="24" t="s">
        <v>6</v>
      </c>
      <c r="B14" s="24"/>
      <c r="C14" s="24"/>
      <c r="D14" s="24"/>
      <c r="E14" s="3">
        <f>SUM(E9:E13)</f>
        <v>280000</v>
      </c>
      <c r="F14" s="8">
        <f>SUM(F9:F13)</f>
        <v>210000</v>
      </c>
      <c r="G14" s="8">
        <f>SUM(G9:G13)</f>
        <v>0</v>
      </c>
      <c r="H14" s="8">
        <f>SUM(H9:H13)</f>
        <v>0</v>
      </c>
      <c r="I14" s="8">
        <f>SUM(I9:I13)</f>
        <v>0</v>
      </c>
      <c r="J14" s="10" t="s">
        <v>42</v>
      </c>
      <c r="K14" s="21" t="s">
        <v>41</v>
      </c>
    </row>
  </sheetData>
  <mergeCells count="7">
    <mergeCell ref="A14:D14"/>
    <mergeCell ref="A1:K1"/>
    <mergeCell ref="C3:H3"/>
    <mergeCell ref="I3:J3"/>
    <mergeCell ref="F4:K4"/>
    <mergeCell ref="A6:K6"/>
    <mergeCell ref="J7:K7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I17" sqref="I17"/>
    </sheetView>
  </sheetViews>
  <sheetFormatPr baseColWidth="10" defaultRowHeight="15" x14ac:dyDescent="0.25"/>
  <cols>
    <col min="1" max="1" width="3.28515625" customWidth="1"/>
    <col min="2" max="2" width="29.57031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23.25" x14ac:dyDescent="0.25">
      <c r="A1" s="25" t="s">
        <v>20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1" ht="18.75" x14ac:dyDescent="0.3">
      <c r="A2" s="4" t="s">
        <v>11</v>
      </c>
      <c r="E2" s="5"/>
      <c r="H2" s="5"/>
    </row>
    <row r="3" spans="1:11" ht="18.75" customHeight="1" x14ac:dyDescent="0.4">
      <c r="A3" s="4" t="s">
        <v>12</v>
      </c>
      <c r="C3" s="26" t="s">
        <v>16</v>
      </c>
      <c r="D3" s="26"/>
      <c r="E3" s="26"/>
      <c r="F3" s="26"/>
      <c r="G3" s="26"/>
      <c r="H3" s="26"/>
      <c r="I3" s="27" t="s">
        <v>17</v>
      </c>
      <c r="J3" s="27"/>
      <c r="K3" s="17"/>
    </row>
    <row r="4" spans="1:11" ht="18.75" x14ac:dyDescent="0.3">
      <c r="A4" s="4" t="s">
        <v>13</v>
      </c>
      <c r="D4" s="17" t="s">
        <v>18</v>
      </c>
      <c r="E4" s="17"/>
      <c r="F4" s="28" t="s">
        <v>19</v>
      </c>
      <c r="G4" s="28"/>
      <c r="H4" s="28"/>
      <c r="I4" s="28"/>
      <c r="J4" s="28"/>
      <c r="K4" s="28"/>
    </row>
    <row r="5" spans="1:11" ht="9" customHeight="1" x14ac:dyDescent="0.3">
      <c r="A5" s="4"/>
      <c r="D5" s="17"/>
      <c r="E5" s="17"/>
      <c r="F5" s="17"/>
      <c r="G5" s="17"/>
      <c r="H5" s="17"/>
      <c r="I5" s="17"/>
      <c r="J5" s="16"/>
      <c r="K5" s="16"/>
    </row>
    <row r="6" spans="1:11" ht="18.75" customHeight="1" x14ac:dyDescent="0.3">
      <c r="A6" s="27" t="s">
        <v>21</v>
      </c>
      <c r="B6" s="27"/>
      <c r="C6" s="27"/>
      <c r="D6" s="27"/>
      <c r="E6" s="27"/>
      <c r="F6" s="27"/>
      <c r="G6" s="27"/>
      <c r="H6" s="27"/>
      <c r="I6" s="27"/>
      <c r="J6" s="27"/>
      <c r="K6" s="27"/>
    </row>
    <row r="7" spans="1:11" ht="18.75" x14ac:dyDescent="0.3">
      <c r="J7" s="29"/>
      <c r="K7" s="29"/>
    </row>
    <row r="8" spans="1:11" x14ac:dyDescent="0.25">
      <c r="A8" s="6" t="s">
        <v>0</v>
      </c>
      <c r="B8" s="2" t="s">
        <v>1</v>
      </c>
      <c r="C8" s="2" t="s">
        <v>10</v>
      </c>
      <c r="D8" s="2" t="s">
        <v>9</v>
      </c>
      <c r="E8" s="2" t="s">
        <v>2</v>
      </c>
      <c r="F8" s="2" t="s">
        <v>3</v>
      </c>
      <c r="G8" s="13" t="s">
        <v>8</v>
      </c>
      <c r="H8" s="2" t="s">
        <v>5</v>
      </c>
      <c r="I8" s="12" t="s">
        <v>4</v>
      </c>
      <c r="J8" s="2" t="s">
        <v>7</v>
      </c>
      <c r="K8" s="12" t="s">
        <v>15</v>
      </c>
    </row>
    <row r="9" spans="1:11" ht="20.25" customHeight="1" x14ac:dyDescent="0.25">
      <c r="A9" s="1">
        <v>1</v>
      </c>
      <c r="B9" s="19" t="s">
        <v>22</v>
      </c>
      <c r="C9" s="11" t="s">
        <v>23</v>
      </c>
      <c r="D9" s="7" t="s">
        <v>24</v>
      </c>
      <c r="E9" s="3">
        <v>50000</v>
      </c>
      <c r="F9" s="3">
        <v>165000</v>
      </c>
      <c r="G9" s="3" t="s">
        <v>25</v>
      </c>
      <c r="H9" s="3"/>
      <c r="I9" s="3">
        <v>150000</v>
      </c>
      <c r="J9" s="10" t="s">
        <v>26</v>
      </c>
      <c r="K9" s="20" t="s">
        <v>27</v>
      </c>
    </row>
    <row r="10" spans="1:11" ht="20.25" customHeight="1" x14ac:dyDescent="0.25">
      <c r="A10" s="1">
        <v>2</v>
      </c>
      <c r="B10" s="19" t="s">
        <v>28</v>
      </c>
      <c r="C10" s="11" t="s">
        <v>29</v>
      </c>
      <c r="D10" s="7" t="s">
        <v>30</v>
      </c>
      <c r="E10" s="3">
        <v>50000</v>
      </c>
      <c r="F10" s="3">
        <v>185000</v>
      </c>
      <c r="G10" s="3">
        <v>50000</v>
      </c>
      <c r="H10" s="3"/>
      <c r="I10" s="3">
        <f t="shared" ref="I10" si="0">SUM(G10:H10)</f>
        <v>50000</v>
      </c>
      <c r="J10" s="10" t="s">
        <v>31</v>
      </c>
      <c r="K10" s="1" t="s">
        <v>32</v>
      </c>
    </row>
    <row r="11" spans="1:11" ht="20.25" customHeight="1" x14ac:dyDescent="0.25">
      <c r="A11" s="1">
        <v>3</v>
      </c>
      <c r="B11" s="19" t="s">
        <v>33</v>
      </c>
      <c r="C11" s="11" t="s">
        <v>34</v>
      </c>
      <c r="D11" s="7" t="s">
        <v>35</v>
      </c>
      <c r="E11" s="3">
        <v>50000</v>
      </c>
      <c r="F11" s="3">
        <v>65000</v>
      </c>
      <c r="G11" s="8" t="s">
        <v>40</v>
      </c>
      <c r="H11" s="3"/>
      <c r="I11" s="3"/>
      <c r="J11" s="10"/>
      <c r="K11" s="1"/>
    </row>
    <row r="12" spans="1:11" ht="20.25" customHeight="1" x14ac:dyDescent="0.25">
      <c r="A12" s="1">
        <v>4</v>
      </c>
      <c r="B12" s="18" t="s">
        <v>36</v>
      </c>
      <c r="C12" s="11" t="s">
        <v>37</v>
      </c>
      <c r="D12" s="7" t="s">
        <v>38</v>
      </c>
      <c r="E12" s="3">
        <v>50000</v>
      </c>
      <c r="F12" s="3">
        <v>100000</v>
      </c>
      <c r="G12" s="8" t="s">
        <v>39</v>
      </c>
      <c r="H12" s="3"/>
      <c r="I12" s="3"/>
      <c r="J12" s="10"/>
      <c r="K12" s="1"/>
    </row>
    <row r="13" spans="1:11" ht="20.25" customHeight="1" x14ac:dyDescent="0.25">
      <c r="A13" s="1">
        <v>5</v>
      </c>
      <c r="B13" s="19" t="s">
        <v>43</v>
      </c>
      <c r="C13" s="11" t="s">
        <v>44</v>
      </c>
      <c r="D13" s="7" t="s">
        <v>14</v>
      </c>
      <c r="E13" s="3">
        <v>80000</v>
      </c>
      <c r="F13" s="3"/>
      <c r="G13" s="3"/>
      <c r="H13" s="3"/>
      <c r="I13" s="3"/>
      <c r="J13" s="10"/>
      <c r="K13" s="1"/>
    </row>
    <row r="14" spans="1:11" ht="30" customHeight="1" x14ac:dyDescent="0.25">
      <c r="A14" s="24" t="s">
        <v>6</v>
      </c>
      <c r="B14" s="24"/>
      <c r="C14" s="24"/>
      <c r="D14" s="24"/>
      <c r="E14" s="3">
        <f>SUM(E9:E13)</f>
        <v>280000</v>
      </c>
      <c r="F14" s="3">
        <f>SUM(F9:F13)</f>
        <v>515000</v>
      </c>
      <c r="G14" s="3">
        <f>SUM(G9:G13)</f>
        <v>50000</v>
      </c>
      <c r="H14" s="3">
        <f>SUM(H9:H13)</f>
        <v>0</v>
      </c>
      <c r="I14" s="3">
        <f>SUM(I9:I13)</f>
        <v>200000</v>
      </c>
      <c r="J14" s="3" t="s">
        <v>42</v>
      </c>
      <c r="K14" s="3" t="s">
        <v>41</v>
      </c>
    </row>
    <row r="16" spans="1:11" x14ac:dyDescent="0.25">
      <c r="A16" s="30" t="s">
        <v>54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</row>
  </sheetData>
  <mergeCells count="8">
    <mergeCell ref="A14:D14"/>
    <mergeCell ref="A16:K16"/>
    <mergeCell ref="A1:K1"/>
    <mergeCell ref="C3:H3"/>
    <mergeCell ref="I3:J3"/>
    <mergeCell ref="F4:K4"/>
    <mergeCell ref="A6:K6"/>
    <mergeCell ref="J7:K7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19" workbookViewId="0">
      <selection activeCell="A32" sqref="A32:H32"/>
    </sheetView>
  </sheetViews>
  <sheetFormatPr baseColWidth="10" defaultRowHeight="15" x14ac:dyDescent="0.25"/>
  <cols>
    <col min="1" max="1" width="3.28515625" customWidth="1"/>
    <col min="2" max="2" width="29.57031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23.25" x14ac:dyDescent="0.25">
      <c r="A1" s="25" t="s">
        <v>50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1" ht="18.75" x14ac:dyDescent="0.3">
      <c r="A2" s="4" t="s">
        <v>11</v>
      </c>
      <c r="E2" s="5"/>
      <c r="H2" s="5"/>
    </row>
    <row r="3" spans="1:11" ht="18.75" customHeight="1" x14ac:dyDescent="0.4">
      <c r="A3" s="4" t="s">
        <v>12</v>
      </c>
      <c r="C3" s="26" t="s">
        <v>16</v>
      </c>
      <c r="D3" s="26"/>
      <c r="E3" s="26"/>
      <c r="F3" s="26"/>
      <c r="G3" s="26"/>
      <c r="H3" s="26"/>
      <c r="I3" s="27" t="s">
        <v>17</v>
      </c>
      <c r="J3" s="27"/>
      <c r="K3" s="15"/>
    </row>
    <row r="4" spans="1:11" ht="18.75" x14ac:dyDescent="0.3">
      <c r="A4" s="4" t="s">
        <v>13</v>
      </c>
      <c r="D4" s="15" t="s">
        <v>18</v>
      </c>
      <c r="E4" s="9"/>
      <c r="F4" s="28" t="s">
        <v>19</v>
      </c>
      <c r="G4" s="28"/>
      <c r="H4" s="28"/>
      <c r="I4" s="28"/>
      <c r="J4" s="28"/>
      <c r="K4" s="28"/>
    </row>
    <row r="5" spans="1:11" ht="9" customHeight="1" x14ac:dyDescent="0.3">
      <c r="A5" s="4"/>
      <c r="D5" s="15"/>
      <c r="E5" s="15"/>
      <c r="F5" s="15"/>
      <c r="G5" s="15"/>
      <c r="H5" s="15"/>
      <c r="I5" s="15"/>
      <c r="J5" s="14"/>
      <c r="K5" s="14"/>
    </row>
    <row r="6" spans="1:11" ht="18.75" customHeight="1" x14ac:dyDescent="0.3">
      <c r="A6" s="27" t="s">
        <v>21</v>
      </c>
      <c r="B6" s="27"/>
      <c r="C6" s="27"/>
      <c r="D6" s="27"/>
      <c r="E6" s="27"/>
      <c r="F6" s="27"/>
      <c r="G6" s="27"/>
      <c r="H6" s="27"/>
      <c r="I6" s="27"/>
      <c r="J6" s="27"/>
      <c r="K6" s="27"/>
    </row>
    <row r="7" spans="1:11" ht="18.75" x14ac:dyDescent="0.3">
      <c r="J7" s="29"/>
      <c r="K7" s="29"/>
    </row>
    <row r="8" spans="1:11" x14ac:dyDescent="0.25">
      <c r="A8" s="6" t="s">
        <v>0</v>
      </c>
      <c r="B8" s="2" t="s">
        <v>1</v>
      </c>
      <c r="C8" s="2" t="s">
        <v>10</v>
      </c>
      <c r="D8" s="2" t="s">
        <v>9</v>
      </c>
      <c r="E8" s="2" t="s">
        <v>2</v>
      </c>
      <c r="F8" s="2" t="s">
        <v>3</v>
      </c>
      <c r="G8" s="13" t="s">
        <v>8</v>
      </c>
      <c r="H8" s="2" t="s">
        <v>5</v>
      </c>
      <c r="I8" s="12" t="s">
        <v>4</v>
      </c>
      <c r="J8" s="2" t="s">
        <v>7</v>
      </c>
      <c r="K8" s="12" t="s">
        <v>15</v>
      </c>
    </row>
    <row r="9" spans="1:11" ht="20.25" customHeight="1" x14ac:dyDescent="0.25">
      <c r="A9" s="1">
        <v>1</v>
      </c>
      <c r="B9" s="19"/>
      <c r="C9" s="11"/>
      <c r="D9" s="7"/>
      <c r="E9" s="3"/>
      <c r="F9" s="3"/>
      <c r="G9" s="3"/>
      <c r="H9" s="3"/>
      <c r="I9" s="3"/>
      <c r="J9" s="10"/>
      <c r="K9" s="20"/>
    </row>
    <row r="10" spans="1:11" ht="20.25" customHeight="1" x14ac:dyDescent="0.25">
      <c r="A10" s="1">
        <v>2</v>
      </c>
      <c r="B10" s="19" t="s">
        <v>28</v>
      </c>
      <c r="C10" s="11" t="s">
        <v>29</v>
      </c>
      <c r="D10" s="7" t="s">
        <v>30</v>
      </c>
      <c r="E10" s="3">
        <v>50000</v>
      </c>
      <c r="F10" s="3">
        <v>235000</v>
      </c>
      <c r="G10" s="3"/>
      <c r="H10" s="3"/>
      <c r="I10" s="3"/>
      <c r="J10" s="10"/>
      <c r="K10" s="1"/>
    </row>
    <row r="11" spans="1:11" ht="20.25" customHeight="1" x14ac:dyDescent="0.25">
      <c r="A11" s="1">
        <v>3</v>
      </c>
      <c r="B11" s="19" t="s">
        <v>33</v>
      </c>
      <c r="C11" s="11" t="s">
        <v>34</v>
      </c>
      <c r="D11" s="7" t="s">
        <v>53</v>
      </c>
      <c r="E11" s="3">
        <v>50000</v>
      </c>
      <c r="F11" s="3">
        <v>100000</v>
      </c>
      <c r="G11" s="8" t="s">
        <v>51</v>
      </c>
      <c r="H11" s="3"/>
      <c r="I11" s="3">
        <v>150000</v>
      </c>
      <c r="J11" s="10"/>
      <c r="K11" s="20" t="s">
        <v>27</v>
      </c>
    </row>
    <row r="12" spans="1:11" ht="20.25" customHeight="1" x14ac:dyDescent="0.25">
      <c r="A12" s="1">
        <v>4</v>
      </c>
      <c r="B12" s="18" t="s">
        <v>36</v>
      </c>
      <c r="C12" s="11" t="s">
        <v>37</v>
      </c>
      <c r="D12" s="7" t="s">
        <v>38</v>
      </c>
      <c r="E12" s="3">
        <v>50000</v>
      </c>
      <c r="F12" s="3">
        <v>150000</v>
      </c>
      <c r="G12" s="8" t="s">
        <v>52</v>
      </c>
      <c r="H12" s="3"/>
      <c r="I12" s="3">
        <v>200000</v>
      </c>
      <c r="J12" s="10"/>
      <c r="K12" s="20" t="s">
        <v>56</v>
      </c>
    </row>
    <row r="13" spans="1:11" ht="20.25" customHeight="1" x14ac:dyDescent="0.25">
      <c r="A13" s="1">
        <v>5</v>
      </c>
      <c r="B13" s="19" t="s">
        <v>43</v>
      </c>
      <c r="C13" s="11" t="s">
        <v>44</v>
      </c>
      <c r="D13" s="7" t="s">
        <v>14</v>
      </c>
      <c r="E13" s="3">
        <v>80000</v>
      </c>
      <c r="F13" s="3">
        <v>20000</v>
      </c>
      <c r="G13" s="3"/>
      <c r="H13" s="3">
        <v>60000</v>
      </c>
      <c r="I13" s="3">
        <f>SUM(G13:H13)</f>
        <v>60000</v>
      </c>
      <c r="J13" s="10" t="s">
        <v>69</v>
      </c>
      <c r="K13" s="1" t="s">
        <v>32</v>
      </c>
    </row>
    <row r="14" spans="1:11" ht="30" customHeight="1" x14ac:dyDescent="0.25">
      <c r="A14" s="24" t="s">
        <v>6</v>
      </c>
      <c r="B14" s="24"/>
      <c r="C14" s="24"/>
      <c r="D14" s="24"/>
      <c r="E14" s="3">
        <f>SUM(E9:E13)</f>
        <v>230000</v>
      </c>
      <c r="F14" s="8">
        <f>SUM(F9:F13)</f>
        <v>505000</v>
      </c>
      <c r="G14" s="8">
        <f t="shared" ref="G14:I14" si="0">SUM(G9:G13)</f>
        <v>0</v>
      </c>
      <c r="H14" s="8">
        <f t="shared" si="0"/>
        <v>60000</v>
      </c>
      <c r="I14" s="8">
        <f t="shared" si="0"/>
        <v>410000</v>
      </c>
      <c r="J14" s="10"/>
      <c r="K14" s="21"/>
    </row>
    <row r="16" spans="1:11" x14ac:dyDescent="0.25">
      <c r="A16" s="30" t="s">
        <v>55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8" spans="1:11" x14ac:dyDescent="0.25">
      <c r="A18" s="30" t="s">
        <v>58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20" spans="1:11" x14ac:dyDescent="0.25">
      <c r="A20" s="30" t="s">
        <v>57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 ht="15.75" x14ac:dyDescent="0.25">
      <c r="A21" s="40" t="s">
        <v>66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</row>
    <row r="23" spans="1:11" x14ac:dyDescent="0.25">
      <c r="A23" s="41" t="s">
        <v>59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</row>
    <row r="24" spans="1:11" x14ac:dyDescent="0.25">
      <c r="E24" s="42" t="s">
        <v>60</v>
      </c>
      <c r="F24" s="43"/>
      <c r="G24" s="46" t="s">
        <v>61</v>
      </c>
      <c r="H24" s="46"/>
      <c r="I24" s="46" t="s">
        <v>62</v>
      </c>
      <c r="J24" s="46"/>
    </row>
    <row r="25" spans="1:11" ht="15.75" x14ac:dyDescent="0.25">
      <c r="A25" s="41" t="s">
        <v>63</v>
      </c>
      <c r="B25" s="41"/>
      <c r="C25" s="38">
        <v>489600</v>
      </c>
      <c r="D25" s="47"/>
      <c r="E25" s="44"/>
      <c r="F25" s="45"/>
      <c r="G25" s="38">
        <f>C25/12</f>
        <v>40800</v>
      </c>
      <c r="H25" s="39"/>
      <c r="I25" s="38">
        <f>PRODUCT(G25,3)</f>
        <v>122400</v>
      </c>
      <c r="J25" s="39"/>
    </row>
    <row r="26" spans="1:11" ht="15.75" x14ac:dyDescent="0.25">
      <c r="A26" s="41" t="s">
        <v>5</v>
      </c>
      <c r="B26" s="41"/>
      <c r="C26" s="33">
        <v>1101600</v>
      </c>
      <c r="D26" s="34"/>
      <c r="E26" s="33">
        <f>C26/10</f>
        <v>110160</v>
      </c>
      <c r="F26" s="34"/>
      <c r="G26" s="33">
        <f>C26/12</f>
        <v>91800</v>
      </c>
      <c r="H26" s="34"/>
      <c r="I26" s="33">
        <f>PRODUCT(G26,3)</f>
        <v>275400</v>
      </c>
      <c r="J26" s="34"/>
    </row>
    <row r="27" spans="1:11" ht="15.75" x14ac:dyDescent="0.25">
      <c r="A27" s="35" t="s">
        <v>67</v>
      </c>
      <c r="B27" s="36"/>
      <c r="C27" s="36"/>
      <c r="D27" s="36"/>
      <c r="E27" s="36"/>
      <c r="F27" s="37"/>
      <c r="G27" s="38">
        <f>PRODUCT(70000,0.12)</f>
        <v>8400</v>
      </c>
      <c r="H27" s="39"/>
      <c r="I27" s="33">
        <f>PRODUCT(G27,3)</f>
        <v>25200</v>
      </c>
      <c r="J27" s="34"/>
    </row>
    <row r="28" spans="1:11" ht="15.75" x14ac:dyDescent="0.25">
      <c r="A28" s="31" t="s">
        <v>64</v>
      </c>
      <c r="B28" s="31"/>
      <c r="C28" s="31"/>
      <c r="D28" s="31"/>
      <c r="E28" s="31"/>
      <c r="F28" s="31"/>
      <c r="G28" s="32">
        <f>SUM(G25:H26)-G27</f>
        <v>124200</v>
      </c>
      <c r="H28" s="31"/>
      <c r="I28" s="32">
        <f>SUM(I25:J26)-I27</f>
        <v>372600</v>
      </c>
      <c r="J28" s="31"/>
    </row>
    <row r="30" spans="1:11" ht="15.75" x14ac:dyDescent="0.25">
      <c r="A30" s="31" t="s">
        <v>65</v>
      </c>
      <c r="B30" s="31"/>
      <c r="C30" s="31"/>
      <c r="D30" s="31"/>
      <c r="E30" s="31"/>
      <c r="F30" s="31"/>
      <c r="G30" s="32">
        <f>G28+I28</f>
        <v>496800</v>
      </c>
      <c r="H30" s="31"/>
    </row>
  </sheetData>
  <mergeCells count="32">
    <mergeCell ref="A18:K18"/>
    <mergeCell ref="A20:K20"/>
    <mergeCell ref="A21:K21"/>
    <mergeCell ref="A23:K23"/>
    <mergeCell ref="E24:F25"/>
    <mergeCell ref="G24:H24"/>
    <mergeCell ref="I24:J24"/>
    <mergeCell ref="A25:B25"/>
    <mergeCell ref="C25:D25"/>
    <mergeCell ref="G25:H25"/>
    <mergeCell ref="I25:J25"/>
    <mergeCell ref="A1:K1"/>
    <mergeCell ref="A16:K16"/>
    <mergeCell ref="A14:D14"/>
    <mergeCell ref="I3:J3"/>
    <mergeCell ref="J7:K7"/>
    <mergeCell ref="A6:K6"/>
    <mergeCell ref="C3:H3"/>
    <mergeCell ref="F4:K4"/>
    <mergeCell ref="A30:F30"/>
    <mergeCell ref="G30:H30"/>
    <mergeCell ref="E26:F26"/>
    <mergeCell ref="G26:H26"/>
    <mergeCell ref="I26:J26"/>
    <mergeCell ref="A28:F28"/>
    <mergeCell ref="G28:H28"/>
    <mergeCell ref="I28:J28"/>
    <mergeCell ref="A27:F27"/>
    <mergeCell ref="G27:H27"/>
    <mergeCell ref="I27:J27"/>
    <mergeCell ref="A26:B26"/>
    <mergeCell ref="C26:D26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topLeftCell="A10" workbookViewId="0">
      <selection activeCell="A32" sqref="A32:H32"/>
    </sheetView>
  </sheetViews>
  <sheetFormatPr baseColWidth="10" defaultRowHeight="15" x14ac:dyDescent="0.25"/>
  <cols>
    <col min="1" max="1" width="3.28515625" customWidth="1"/>
    <col min="2" max="2" width="29.57031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23.25" x14ac:dyDescent="0.25">
      <c r="A1" s="25" t="s">
        <v>68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1" ht="18.75" x14ac:dyDescent="0.3">
      <c r="A2" s="4" t="s">
        <v>11</v>
      </c>
      <c r="E2" s="5"/>
      <c r="H2" s="5"/>
    </row>
    <row r="3" spans="1:11" ht="18.75" customHeight="1" x14ac:dyDescent="0.4">
      <c r="A3" s="4" t="s">
        <v>12</v>
      </c>
      <c r="C3" s="26" t="s">
        <v>16</v>
      </c>
      <c r="D3" s="26"/>
      <c r="E3" s="26"/>
      <c r="F3" s="26"/>
      <c r="G3" s="26"/>
      <c r="H3" s="26"/>
      <c r="I3" s="27" t="s">
        <v>17</v>
      </c>
      <c r="J3" s="27"/>
      <c r="K3" s="22"/>
    </row>
    <row r="4" spans="1:11" ht="18.75" x14ac:dyDescent="0.3">
      <c r="A4" s="4" t="s">
        <v>13</v>
      </c>
      <c r="D4" s="22" t="s">
        <v>18</v>
      </c>
      <c r="E4" s="22"/>
      <c r="F4" s="28" t="s">
        <v>19</v>
      </c>
      <c r="G4" s="28"/>
      <c r="H4" s="28"/>
      <c r="I4" s="28"/>
      <c r="J4" s="28"/>
      <c r="K4" s="28"/>
    </row>
    <row r="5" spans="1:11" ht="9" customHeight="1" x14ac:dyDescent="0.3">
      <c r="A5" s="4"/>
      <c r="D5" s="22"/>
      <c r="E5" s="22"/>
      <c r="F5" s="22"/>
      <c r="G5" s="22"/>
      <c r="H5" s="22"/>
      <c r="I5" s="22"/>
      <c r="J5" s="23"/>
      <c r="K5" s="23"/>
    </row>
    <row r="6" spans="1:11" ht="18.75" customHeight="1" x14ac:dyDescent="0.3">
      <c r="A6" s="27" t="s">
        <v>21</v>
      </c>
      <c r="B6" s="27"/>
      <c r="C6" s="27"/>
      <c r="D6" s="27"/>
      <c r="E6" s="27"/>
      <c r="F6" s="27"/>
      <c r="G6" s="27"/>
      <c r="H6" s="27"/>
      <c r="I6" s="27"/>
      <c r="J6" s="27"/>
      <c r="K6" s="27"/>
    </row>
    <row r="7" spans="1:11" ht="18.75" x14ac:dyDescent="0.3">
      <c r="J7" s="29"/>
      <c r="K7" s="29"/>
    </row>
    <row r="8" spans="1:11" x14ac:dyDescent="0.25">
      <c r="A8" s="6" t="s">
        <v>0</v>
      </c>
      <c r="B8" s="2" t="s">
        <v>1</v>
      </c>
      <c r="C8" s="2" t="s">
        <v>10</v>
      </c>
      <c r="D8" s="2" t="s">
        <v>9</v>
      </c>
      <c r="E8" s="2" t="s">
        <v>2</v>
      </c>
      <c r="F8" s="2" t="s">
        <v>3</v>
      </c>
      <c r="G8" s="13" t="s">
        <v>8</v>
      </c>
      <c r="H8" s="2" t="s">
        <v>5</v>
      </c>
      <c r="I8" s="12" t="s">
        <v>4</v>
      </c>
      <c r="J8" s="2" t="s">
        <v>7</v>
      </c>
      <c r="K8" s="12" t="s">
        <v>15</v>
      </c>
    </row>
    <row r="9" spans="1:11" ht="20.25" customHeight="1" x14ac:dyDescent="0.25">
      <c r="A9" s="1">
        <v>1</v>
      </c>
      <c r="B9" s="19"/>
      <c r="C9" s="11" t="s">
        <v>23</v>
      </c>
      <c r="D9" s="7"/>
      <c r="E9" s="3"/>
      <c r="F9" s="3"/>
      <c r="G9" s="3"/>
      <c r="H9" s="3"/>
      <c r="I9" s="3"/>
      <c r="J9" s="10"/>
      <c r="K9" s="20"/>
    </row>
    <row r="10" spans="1:11" ht="20.25" customHeight="1" x14ac:dyDescent="0.25">
      <c r="A10" s="1">
        <v>2</v>
      </c>
      <c r="B10" s="19" t="s">
        <v>28</v>
      </c>
      <c r="C10" s="11" t="s">
        <v>29</v>
      </c>
      <c r="D10" s="7" t="s">
        <v>30</v>
      </c>
      <c r="E10" s="3">
        <v>50000</v>
      </c>
      <c r="F10" s="3">
        <v>240000</v>
      </c>
      <c r="G10" s="3"/>
      <c r="H10" s="3"/>
      <c r="I10" s="3"/>
      <c r="J10" s="10"/>
      <c r="K10" s="1"/>
    </row>
    <row r="11" spans="1:11" ht="20.25" customHeight="1" x14ac:dyDescent="0.25">
      <c r="A11" s="1">
        <v>3</v>
      </c>
      <c r="B11" s="19" t="s">
        <v>33</v>
      </c>
      <c r="C11" s="11" t="s">
        <v>34</v>
      </c>
      <c r="D11" s="7" t="s">
        <v>38</v>
      </c>
      <c r="E11" s="3">
        <v>50000</v>
      </c>
      <c r="F11" s="3"/>
      <c r="G11" s="8"/>
      <c r="H11" s="3"/>
      <c r="I11" s="3"/>
      <c r="J11" s="10"/>
      <c r="K11" s="20"/>
    </row>
    <row r="12" spans="1:11" ht="20.25" customHeight="1" x14ac:dyDescent="0.25">
      <c r="A12" s="1">
        <v>4</v>
      </c>
      <c r="B12" s="18" t="s">
        <v>70</v>
      </c>
      <c r="C12" s="11" t="s">
        <v>37</v>
      </c>
      <c r="D12" s="7"/>
      <c r="E12" s="3">
        <v>50000</v>
      </c>
      <c r="F12" s="3"/>
      <c r="G12" s="3">
        <v>50000</v>
      </c>
      <c r="H12" s="3"/>
      <c r="I12" s="3">
        <v>50000</v>
      </c>
      <c r="J12" s="10" t="s">
        <v>31</v>
      </c>
      <c r="K12" s="20" t="s">
        <v>71</v>
      </c>
    </row>
    <row r="13" spans="1:11" ht="20.25" customHeight="1" x14ac:dyDescent="0.25">
      <c r="A13" s="1">
        <v>5</v>
      </c>
      <c r="B13" s="19" t="s">
        <v>43</v>
      </c>
      <c r="C13" s="11" t="s">
        <v>44</v>
      </c>
      <c r="D13" s="7" t="s">
        <v>14</v>
      </c>
      <c r="E13" s="3">
        <v>80000</v>
      </c>
      <c r="F13" s="3">
        <v>50000</v>
      </c>
      <c r="G13" s="3"/>
      <c r="H13" s="3"/>
      <c r="I13" s="3"/>
      <c r="J13" s="10"/>
      <c r="K13" s="1"/>
    </row>
    <row r="14" spans="1:11" ht="30" customHeight="1" x14ac:dyDescent="0.25">
      <c r="A14" s="24" t="s">
        <v>6</v>
      </c>
      <c r="B14" s="24"/>
      <c r="C14" s="24"/>
      <c r="D14" s="24"/>
      <c r="E14" s="3">
        <f>SUM(E9:E13)</f>
        <v>230000</v>
      </c>
      <c r="F14" s="8">
        <f>SUM(F9:F13)</f>
        <v>290000</v>
      </c>
      <c r="G14" s="8"/>
      <c r="H14" s="8"/>
      <c r="I14" s="8"/>
      <c r="J14" s="10"/>
      <c r="K14" s="21"/>
    </row>
    <row r="16" spans="1:11" x14ac:dyDescent="0.25">
      <c r="A16" s="30" t="s">
        <v>55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8" spans="1:11" x14ac:dyDescent="0.25">
      <c r="A18" s="30" t="s">
        <v>58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20" spans="1:11" x14ac:dyDescent="0.25">
      <c r="A20" s="30" t="s">
        <v>57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 ht="15.75" x14ac:dyDescent="0.25">
      <c r="A21" s="40" t="s">
        <v>66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</row>
    <row r="23" spans="1:11" x14ac:dyDescent="0.25">
      <c r="A23" s="41" t="s">
        <v>59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</row>
    <row r="24" spans="1:11" x14ac:dyDescent="0.25">
      <c r="E24" s="42" t="s">
        <v>60</v>
      </c>
      <c r="F24" s="43"/>
      <c r="G24" s="46" t="s">
        <v>61</v>
      </c>
      <c r="H24" s="46"/>
      <c r="I24" s="46" t="s">
        <v>62</v>
      </c>
      <c r="J24" s="46"/>
    </row>
    <row r="25" spans="1:11" ht="15.75" x14ac:dyDescent="0.25">
      <c r="A25" s="41" t="s">
        <v>63</v>
      </c>
      <c r="B25" s="41"/>
      <c r="C25" s="38">
        <v>489600</v>
      </c>
      <c r="D25" s="47"/>
      <c r="E25" s="44"/>
      <c r="F25" s="45"/>
      <c r="G25" s="38">
        <f>C25/12</f>
        <v>40800</v>
      </c>
      <c r="H25" s="39"/>
      <c r="I25" s="38">
        <f>PRODUCT(G25,3)</f>
        <v>122400</v>
      </c>
      <c r="J25" s="39"/>
    </row>
    <row r="26" spans="1:11" ht="15.75" x14ac:dyDescent="0.25">
      <c r="A26" s="41" t="s">
        <v>5</v>
      </c>
      <c r="B26" s="41"/>
      <c r="C26" s="33">
        <v>1101600</v>
      </c>
      <c r="D26" s="34"/>
      <c r="E26" s="33">
        <f>C26/10</f>
        <v>110160</v>
      </c>
      <c r="F26" s="34"/>
      <c r="G26" s="33">
        <f>C26/12</f>
        <v>91800</v>
      </c>
      <c r="H26" s="34"/>
      <c r="I26" s="33">
        <f>PRODUCT(G26,3)</f>
        <v>275400</v>
      </c>
      <c r="J26" s="34"/>
    </row>
    <row r="27" spans="1:11" ht="15.75" x14ac:dyDescent="0.25">
      <c r="A27" s="35" t="s">
        <v>67</v>
      </c>
      <c r="B27" s="36"/>
      <c r="C27" s="36"/>
      <c r="D27" s="36"/>
      <c r="E27" s="36"/>
      <c r="F27" s="37"/>
      <c r="G27" s="38">
        <f>PRODUCT(70000,0.12)</f>
        <v>8400</v>
      </c>
      <c r="H27" s="39"/>
      <c r="I27" s="33">
        <f>PRODUCT(G27,3)</f>
        <v>25200</v>
      </c>
      <c r="J27" s="34"/>
    </row>
    <row r="28" spans="1:11" ht="15.75" x14ac:dyDescent="0.25">
      <c r="A28" s="31" t="s">
        <v>64</v>
      </c>
      <c r="B28" s="31"/>
      <c r="C28" s="31"/>
      <c r="D28" s="31"/>
      <c r="E28" s="31"/>
      <c r="F28" s="31"/>
      <c r="G28" s="32">
        <f>SUM(G25:H26)-G27</f>
        <v>124200</v>
      </c>
      <c r="H28" s="31"/>
      <c r="I28" s="32">
        <f>SUM(I25:J26)-I27</f>
        <v>372600</v>
      </c>
      <c r="J28" s="31"/>
    </row>
    <row r="30" spans="1:11" ht="15.75" x14ac:dyDescent="0.25">
      <c r="A30" s="31" t="s">
        <v>65</v>
      </c>
      <c r="B30" s="31"/>
      <c r="C30" s="31"/>
      <c r="D30" s="31"/>
      <c r="E30" s="31"/>
      <c r="F30" s="31"/>
      <c r="G30" s="32">
        <f>G28+I28</f>
        <v>496800</v>
      </c>
      <c r="H30" s="31"/>
    </row>
    <row r="32" spans="1:11" ht="15.75" x14ac:dyDescent="0.25">
      <c r="A32" s="31" t="s">
        <v>72</v>
      </c>
      <c r="B32" s="31"/>
      <c r="C32" s="31"/>
      <c r="D32" s="31"/>
      <c r="E32" s="31"/>
      <c r="F32" s="31"/>
      <c r="G32" s="32">
        <f>'AVRIL 16'!G25-'AVRIL 16'!G27</f>
        <v>32400</v>
      </c>
      <c r="H32" s="31"/>
    </row>
  </sheetData>
  <mergeCells count="34">
    <mergeCell ref="A32:F32"/>
    <mergeCell ref="G32:H32"/>
    <mergeCell ref="A23:K23"/>
    <mergeCell ref="A1:K1"/>
    <mergeCell ref="C3:H3"/>
    <mergeCell ref="I3:J3"/>
    <mergeCell ref="F4:K4"/>
    <mergeCell ref="A6:K6"/>
    <mergeCell ref="J7:K7"/>
    <mergeCell ref="A14:D14"/>
    <mergeCell ref="A16:K16"/>
    <mergeCell ref="A18:K18"/>
    <mergeCell ref="A20:K20"/>
    <mergeCell ref="A21:K21"/>
    <mergeCell ref="A27:F27"/>
    <mergeCell ref="G27:H27"/>
    <mergeCell ref="I27:J27"/>
    <mergeCell ref="E24:F25"/>
    <mergeCell ref="G24:H24"/>
    <mergeCell ref="I24:J24"/>
    <mergeCell ref="A25:B25"/>
    <mergeCell ref="C25:D25"/>
    <mergeCell ref="G25:H25"/>
    <mergeCell ref="I25:J25"/>
    <mergeCell ref="A26:B26"/>
    <mergeCell ref="C26:D26"/>
    <mergeCell ref="E26:F26"/>
    <mergeCell ref="G26:H26"/>
    <mergeCell ref="I26:J26"/>
    <mergeCell ref="A28:F28"/>
    <mergeCell ref="G28:H28"/>
    <mergeCell ref="I28:J28"/>
    <mergeCell ref="A30:F30"/>
    <mergeCell ref="G30:H30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JANVIER 16</vt:lpstr>
      <vt:lpstr>FEVRIER 16</vt:lpstr>
      <vt:lpstr>MARS 16 </vt:lpstr>
      <vt:lpstr>AVRIL 16</vt:lpstr>
      <vt:lpstr>MAI 16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BAGAYOKO</cp:lastModifiedBy>
  <cp:lastPrinted>2016-04-29T18:27:00Z</cp:lastPrinted>
  <dcterms:created xsi:type="dcterms:W3CDTF">2013-02-10T07:37:00Z</dcterms:created>
  <dcterms:modified xsi:type="dcterms:W3CDTF">2016-05-24T12:35:20Z</dcterms:modified>
</cp:coreProperties>
</file>