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6\AMARA SYLLA\"/>
    </mc:Choice>
  </mc:AlternateContent>
  <bookViews>
    <workbookView xWindow="0" yWindow="135" windowWidth="17715" windowHeight="6150" firstSheet="4" activeTab="9"/>
  </bookViews>
  <sheets>
    <sheet name="JANVIER 2016" sheetId="36" r:id="rId1"/>
    <sheet name="FEVRIER 2016" sheetId="37" r:id="rId2"/>
    <sheet name="MARS 2016" sheetId="42" r:id="rId3"/>
    <sheet name="AVRIL 2016" sheetId="43" r:id="rId4"/>
    <sheet name="MAI 2016 " sheetId="45" r:id="rId5"/>
    <sheet name="JUIN 2016 " sheetId="46" r:id="rId6"/>
    <sheet name="JUILLET 2016" sheetId="49" r:id="rId7"/>
    <sheet name="AOUT 2016" sheetId="50" r:id="rId8"/>
    <sheet name="SEPT 2016" sheetId="51" r:id="rId9"/>
    <sheet name="OCT 2016" sheetId="52" r:id="rId10"/>
    <sheet name="NOV 2016" sheetId="53" r:id="rId11"/>
    <sheet name="Feuil1" sheetId="47" r:id="rId12"/>
    <sheet name="Feuil2" sheetId="44" r:id="rId13"/>
    <sheet name="RECLAMATION" sheetId="15" r:id="rId14"/>
  </sheets>
  <calcPr calcId="152511"/>
</workbook>
</file>

<file path=xl/calcChain.xml><?xml version="1.0" encoding="utf-8"?>
<calcChain xmlns="http://schemas.openxmlformats.org/spreadsheetml/2006/main">
  <c r="G31" i="53" l="1"/>
  <c r="G30" i="53"/>
  <c r="H17" i="53"/>
  <c r="H14" i="53"/>
  <c r="H15" i="53" l="1"/>
  <c r="H16" i="53" s="1"/>
  <c r="H14" i="52"/>
  <c r="H17" i="52" s="1"/>
  <c r="H15" i="52" l="1"/>
  <c r="H16" i="52"/>
  <c r="G31" i="51"/>
  <c r="G30" i="51"/>
  <c r="H17" i="51"/>
  <c r="H14" i="51"/>
  <c r="H15" i="51" s="1"/>
  <c r="H16" i="51" s="1"/>
  <c r="G30" i="50" l="1"/>
  <c r="G29" i="50"/>
  <c r="H13" i="50"/>
  <c r="H16" i="50" s="1"/>
  <c r="H14" i="50" l="1"/>
  <c r="H15" i="50" s="1"/>
  <c r="G30" i="49"/>
  <c r="G29" i="49"/>
  <c r="H16" i="49"/>
  <c r="H13" i="49"/>
  <c r="H14" i="49" s="1"/>
  <c r="H15" i="49" s="1"/>
  <c r="G30" i="46" l="1"/>
  <c r="G29" i="46"/>
  <c r="H13" i="46"/>
  <c r="H14" i="46" l="1"/>
  <c r="H15" i="46" s="1"/>
  <c r="H16" i="46"/>
  <c r="G36" i="45"/>
  <c r="I31" i="45"/>
  <c r="I30" i="45"/>
  <c r="G30" i="45"/>
  <c r="I29" i="45"/>
  <c r="G34" i="45" s="1"/>
  <c r="G29" i="45"/>
  <c r="G32" i="45" s="1"/>
  <c r="H16" i="45"/>
  <c r="H13" i="45"/>
  <c r="H14" i="45" l="1"/>
  <c r="H15" i="45" s="1"/>
  <c r="I32" i="45"/>
  <c r="I31" i="43"/>
  <c r="G30" i="43"/>
  <c r="I30" i="43" s="1"/>
  <c r="G29" i="43"/>
  <c r="G32" i="43" s="1"/>
  <c r="I29" i="43" l="1"/>
  <c r="G34" i="43" l="1"/>
  <c r="I32" i="43"/>
  <c r="H13" i="43" l="1"/>
  <c r="H16" i="43" l="1"/>
  <c r="H14" i="43"/>
  <c r="H15" i="43" s="1"/>
  <c r="H13" i="36"/>
  <c r="H14" i="36" s="1"/>
  <c r="H13" i="42"/>
  <c r="H14" i="42" s="1"/>
  <c r="H13" i="37" l="1"/>
  <c r="H14" i="37" s="1"/>
</calcChain>
</file>

<file path=xl/sharedStrings.xml><?xml version="1.0" encoding="utf-8"?>
<sst xmlns="http://schemas.openxmlformats.org/spreadsheetml/2006/main" count="801" uniqueCount="113">
  <si>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</si>
  <si>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</si>
  <si>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</si>
  <si>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</si>
  <si>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</si>
  <si>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</si>
  <si>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</si>
  <si>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</si>
  <si>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</si>
  <si>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</si>
  <si>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</si>
  <si>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MARINE NATIONALE</t>
  </si>
  <si>
    <t>SGT</t>
  </si>
  <si>
    <t>GMMG</t>
  </si>
  <si>
    <t>CCH</t>
  </si>
  <si>
    <t>TOTAL DES BAUX</t>
  </si>
  <si>
    <t>COMMISSION CCGIM</t>
  </si>
  <si>
    <t>SM</t>
  </si>
  <si>
    <t>BENEFICIAIRE:AMARA SYLLA</t>
  </si>
  <si>
    <t>LORNG METCH DIDIER</t>
  </si>
  <si>
    <t>CPL</t>
  </si>
  <si>
    <t>LATHRO EMMANUEL</t>
  </si>
  <si>
    <t>SOUNGARI SOUNAN VICTORIEN</t>
  </si>
  <si>
    <t>GR</t>
  </si>
  <si>
    <t>GUETONDE LOUA LUCAS BJAKO</t>
  </si>
  <si>
    <t>1ER BCP</t>
  </si>
  <si>
    <t>TINTE SORYCORENTIN</t>
  </si>
  <si>
    <t>BAA</t>
  </si>
  <si>
    <t>20055</t>
  </si>
  <si>
    <t>N'DOUA DJEDOU MORRE</t>
  </si>
  <si>
    <t>28424</t>
  </si>
  <si>
    <t>GSPM</t>
  </si>
  <si>
    <t>VAGBA ZOGBOLOU SERGES OLIVIER</t>
  </si>
  <si>
    <t>0028/12</t>
  </si>
  <si>
    <t>N° CC: 7407291W</t>
  </si>
  <si>
    <t>YOHOU KOUADJA DON ALEX</t>
  </si>
  <si>
    <t>455801</t>
  </si>
  <si>
    <t>BICICI : 0955810243400129</t>
  </si>
  <si>
    <t>CEL. 05537655</t>
  </si>
  <si>
    <t>NIANGON ADJAME</t>
  </si>
  <si>
    <t>YOP MAROC</t>
  </si>
  <si>
    <t>IMPAYES</t>
  </si>
  <si>
    <t>5 MOIS</t>
  </si>
  <si>
    <t>RECLAMATION AU PROFIT DE M AMARA SYLLA</t>
  </si>
  <si>
    <t>SEVERIN: 09 51 72 12</t>
  </si>
  <si>
    <t>41 52 74 48</t>
  </si>
  <si>
    <t>40 58 46 87</t>
  </si>
  <si>
    <t>CONTACTS</t>
  </si>
  <si>
    <t>57 41 58 43</t>
  </si>
  <si>
    <t>05 48 86 61</t>
  </si>
  <si>
    <t>09 23 70 27</t>
  </si>
  <si>
    <t>BANHORO MAHAMOUDOU SIN</t>
  </si>
  <si>
    <t>65092</t>
  </si>
  <si>
    <t>BCS</t>
  </si>
  <si>
    <t>40 46 22 01</t>
  </si>
  <si>
    <t>CEL. 05537655 - 59641244</t>
  </si>
  <si>
    <t>CISSE MOYABI</t>
  </si>
  <si>
    <t>RELEVE MENSUEL DES BAUX : MOIS DE JANVIER 2016</t>
  </si>
  <si>
    <t>RELEVE MENSUEL DES BAUX : MOIS DE FEVRIER 2016</t>
  </si>
  <si>
    <t>RELEVE MENSUEL DES BAUX : MOIS DE MARS 2016</t>
  </si>
  <si>
    <t>N° APPT</t>
  </si>
  <si>
    <t>3</t>
  </si>
  <si>
    <t>7</t>
  </si>
  <si>
    <t>DIAKITE MAMOUROU</t>
  </si>
  <si>
    <t>GR TREICHVILLE</t>
  </si>
  <si>
    <t>20099</t>
  </si>
  <si>
    <t>RELEVE MENSUEL DES BAUX : MOIS DE AVRIL 2016</t>
  </si>
  <si>
    <t>MONTANT VIRE</t>
  </si>
  <si>
    <t>IMPOTS PRELEVES 12% DU BAIL AVRIL 2016</t>
  </si>
  <si>
    <t>OBSERVATION: PRELEVEMENT DIRECT SUR LES BAUX 12% A COMPTER D'AVRIL 2016</t>
  </si>
  <si>
    <t>LES PROPRIETAIRES DOIVENT S'ACQUITER DES 12% DU PREMIER TRIMESTRE 2016</t>
  </si>
  <si>
    <t>LE CAPORAL DES FORCES SPECIALES MECANO 34556 DOIT 17 MOIS DE LOYERS IMPAYES DE 50 000 F CFA SOIT UN MONTANT DE 850 000 F CFA</t>
  </si>
  <si>
    <t>REMBOURSEMENT D'UN MOIS  EN FEVRIER 2016. RESTE A PAYER 800 000 F CFA</t>
  </si>
  <si>
    <t>IMPOTS 2016: 720 000 F CFA - ARRIERES 2013 + 2014 + 2015 : 1 845 000 F CFA SOIT UN TOTAL DE 2 565 000 F CFA</t>
  </si>
  <si>
    <t>MODALITES DE REGLEMENT SUR 2016</t>
  </si>
  <si>
    <t>PENALITES</t>
  </si>
  <si>
    <t>MENSUALITES</t>
  </si>
  <si>
    <t>TRIMESTRES</t>
  </si>
  <si>
    <t>IMPOTS 2016</t>
  </si>
  <si>
    <t>ARRIERES</t>
  </si>
  <si>
    <t>RETENUES FISCALES</t>
  </si>
  <si>
    <t>IMPOTS A PAYER EN 2016</t>
  </si>
  <si>
    <t>PAIEMENT D'AVRIL 2016</t>
  </si>
  <si>
    <t>RELEVE MENSUEL DES BAUX : MOIS DE MAI 2016</t>
  </si>
  <si>
    <t>YOPOUGON NIANGON ADJAME LOT N° 1100-1101/ ÎLOT 88</t>
  </si>
  <si>
    <t>PAIEMENT IMPOT 2016 MAI 2016</t>
  </si>
  <si>
    <t>RELEVE MENSUEL DES BAUX : MOIS DE JUIN 2016</t>
  </si>
  <si>
    <t xml:space="preserve">RETENUES </t>
  </si>
  <si>
    <t>FISCALES 9 MOIS</t>
  </si>
  <si>
    <t>RESTANT A</t>
  </si>
  <si>
    <t>PAYER 2016</t>
  </si>
  <si>
    <t>IMPOTS PRELEVES 12% DU BAIL JUIN 2016</t>
  </si>
  <si>
    <t>432 000 F</t>
  </si>
  <si>
    <t>288 000 F</t>
  </si>
  <si>
    <t>RELEVE MENSUEL DES BAUX : MOIS DE JUILLET 2016</t>
  </si>
  <si>
    <t>IMPOTS PRELEVES 12% DU BAIL JUILLET 2016</t>
  </si>
  <si>
    <t>RELEVE MENSUEL DES BAUX : MOIS DE AOUT 2016</t>
  </si>
  <si>
    <t>IMPOTS PRELEVES 12% DU BAIL AOUT 2016</t>
  </si>
  <si>
    <t>RELEVE MENSUEL DES BAUX : MOIS DE SEPTEMBRE 2016</t>
  </si>
  <si>
    <t>IMPOTS PRELEVES 12% DU BAIL SEPTEMBRE 2016</t>
  </si>
  <si>
    <t>RELEVE MENSUEL DES BAUX : MOIS D'OCTOBRE 2016</t>
  </si>
  <si>
    <t>IMPOTS PRELEVES 12% DU BAIL D'OCTOBRE 2016</t>
  </si>
  <si>
    <t>BENEFICIAIRE: AMARA SYLLA</t>
  </si>
  <si>
    <t>IMPOTS PRELEVES 12% DU BAIL DE NOVEMBRE 2016</t>
  </si>
  <si>
    <t>RELEVE MENSUEL DES BAUX : MOIS DE  NOVEMBRE 2016</t>
  </si>
  <si>
    <t>REGLEMENT DES CONTENTIEUX SODECI</t>
  </si>
  <si>
    <t>PORTE 3: M VAGBA ZOGBOLOU SERGES OLIVIER: SOLDE ET RESILIE LE 26/10/16 (130 744 F CFA)</t>
  </si>
  <si>
    <t>PORTE 5: M CISSE MOYABI: SOLDE ET RESILIE LE 26/10/16 (74 666 F CFA)</t>
  </si>
  <si>
    <t>PORTE 7: M DIAKITE MAMOUROU: SOLDE ET RESILIE LE 26/10/16 (89 000 F CFA)</t>
  </si>
  <si>
    <t>PORTE 1: M BANHORO MAHAMOUDOU SIN: SOLDE ET RESILIE LE 26/10/16 (67 564 F CFA)</t>
  </si>
  <si>
    <t>TOTAL SOLDE ET RESILIE SODECI (361 974 F CFA)</t>
  </si>
  <si>
    <t>CIE PORTE 7 : M DIAKITE MAMOUROU: SOLDE ET RESILIE LE 26/10/16 (280 F CFA)</t>
  </si>
  <si>
    <t>TOTAL DÛ : 362 254 F CFA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</si>
</sst>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/>
    <xf numFmtId="3" fontId="3" fillId="2" borderId="1" xfId="0" applyNumberFormat="1" applyFont="1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left" vertical="top" wrapText="1"/>
    </xf>
    <xf numFmtId="3" fontId="6" fillId="3" borderId="1" xfId="0" applyNumberFormat="1" applyFont="1" applyFill="1" applyBorder="1" applyAlignment="1">
      <alignment horizontal="left" vertical="top" wrapText="1"/>
    </xf>
    <xf numFmtId="3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 wrapText="1"/>
    </xf>
    <xf numFmtId="3" fontId="4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3" fontId="3" fillId="0" borderId="1" xfId="0" applyNumberFormat="1" applyFont="1" applyFill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8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17" fontId="0" fillId="3" borderId="0" xfId="0" applyNumberFormat="1" applyFill="1"/>
    <xf numFmtId="0" fontId="2" fillId="0" borderId="0" xfId="0" applyFont="1" applyAlignment="1">
      <alignment horizontal="center"/>
    </xf>
    <xf numFmtId="3" fontId="6" fillId="3" borderId="1" xfId="0" applyNumberFormat="1" applyFont="1" applyFill="1" applyBorder="1" applyAlignment="1">
      <alignment horizontal="center" vertical="top" wrapText="1"/>
    </xf>
    <xf numFmtId="49" fontId="6" fillId="3" borderId="1" xfId="0" applyNumberFormat="1" applyFont="1" applyFill="1" applyBorder="1" applyAlignment="1">
      <alignment horizontal="center" vertical="top" wrapText="1"/>
    </xf>
    <xf numFmtId="3" fontId="7" fillId="0" borderId="1" xfId="0" applyNumberFormat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3" fontId="3" fillId="0" borderId="10" xfId="0" applyNumberFormat="1" applyFont="1" applyBorder="1" applyAlignment="1">
      <alignment horizontal="right" vertical="top" wrapText="1"/>
    </xf>
    <xf numFmtId="3" fontId="3" fillId="0" borderId="0" xfId="0" applyNumberFormat="1" applyFont="1" applyBorder="1" applyAlignment="1">
      <alignment horizontal="left" vertical="top" wrapText="1"/>
    </xf>
    <xf numFmtId="3" fontId="3" fillId="0" borderId="0" xfId="0" applyNumberFormat="1" applyFont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top" wrapText="1"/>
    </xf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5" fillId="0" borderId="1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0" fillId="0" borderId="13" xfId="0" applyBorder="1"/>
    <xf numFmtId="0" fontId="0" fillId="0" borderId="6" xfId="0" applyBorder="1"/>
    <xf numFmtId="0" fontId="0" fillId="0" borderId="14" xfId="0" applyBorder="1"/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top" wrapText="1"/>
    </xf>
    <xf numFmtId="0" fontId="0" fillId="0" borderId="0" xfId="0" applyAlignment="1">
      <alignment horizontal="left"/>
    </xf>
    <xf numFmtId="3" fontId="3" fillId="0" borderId="9" xfId="0" applyNumberFormat="1" applyFont="1" applyBorder="1" applyAlignment="1">
      <alignment horizontal="right" vertical="top" wrapText="1"/>
    </xf>
    <xf numFmtId="3" fontId="3" fillId="0" borderId="10" xfId="0" applyNumberFormat="1" applyFont="1" applyBorder="1" applyAlignment="1">
      <alignment horizontal="right" vertical="top" wrapText="1"/>
    </xf>
    <xf numFmtId="3" fontId="3" fillId="0" borderId="11" xfId="0" applyNumberFormat="1" applyFont="1" applyBorder="1" applyAlignment="1">
      <alignment horizontal="right" vertical="top" wrapText="1"/>
    </xf>
    <xf numFmtId="3" fontId="5" fillId="0" borderId="1" xfId="0" applyNumberFormat="1" applyFont="1" applyBorder="1" applyAlignment="1">
      <alignment horizontal="right" vertical="top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5" fillId="0" borderId="0" xfId="0" applyFont="1" applyAlignment="1">
      <alignment horizontal="center"/>
    </xf>
    <xf numFmtId="3" fontId="3" fillId="0" borderId="6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164" fontId="3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3" fillId="0" borderId="13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top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I13" sqref="I13"/>
    </sheetView>
  </sheetViews>
  <sheetFormatPr baseColWidth="10" defaultRowHeight="15" x14ac:dyDescent="0.25"/>
  <cols>
    <col min="1" max="1" width="4.570312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11.28515625" customWidth="1"/>
    <col min="8" max="8" width="13.140625" customWidth="1"/>
    <col min="9" max="9" width="12.5703125" customWidth="1"/>
    <col min="10" max="10" width="12.7109375" customWidth="1"/>
  </cols>
  <sheetData>
    <row r="1" spans="1:9" x14ac:dyDescent="0.25">
      <c r="A1" s="1" t="s">
        <v>0</v>
      </c>
      <c r="E1" t="s">
        <v>18</v>
      </c>
      <c r="G1" t="s">
        <v>34</v>
      </c>
    </row>
    <row r="2" spans="1:9" x14ac:dyDescent="0.25">
      <c r="A2" s="1" t="s">
        <v>1</v>
      </c>
      <c r="E2" t="s">
        <v>38</v>
      </c>
      <c r="G2" t="s">
        <v>44</v>
      </c>
    </row>
    <row r="3" spans="1:9" ht="15" customHeight="1" x14ac:dyDescent="0.25">
      <c r="A3" s="1" t="s">
        <v>2</v>
      </c>
    </row>
    <row r="4" spans="1:9" ht="36.75" customHeight="1" x14ac:dyDescent="0.3">
      <c r="A4" s="68" t="s">
        <v>57</v>
      </c>
      <c r="B4" s="68"/>
      <c r="C4" s="68"/>
      <c r="D4" s="68"/>
      <c r="E4" s="68"/>
      <c r="F4" s="68"/>
      <c r="G4" s="68"/>
    </row>
    <row r="5" spans="1:9" ht="3.75" customHeight="1" x14ac:dyDescent="0.3">
      <c r="A5" s="32"/>
      <c r="B5" s="32"/>
      <c r="C5" s="32"/>
      <c r="D5" s="32"/>
      <c r="E5" s="32"/>
      <c r="F5" s="32"/>
      <c r="G5" s="32"/>
    </row>
    <row r="6" spans="1:9" ht="22.5" customHeight="1" x14ac:dyDescent="0.2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60</v>
      </c>
      <c r="H6" s="12" t="s">
        <v>9</v>
      </c>
      <c r="I6" s="27" t="s">
        <v>47</v>
      </c>
    </row>
    <row r="7" spans="1:9" ht="24" customHeight="1" x14ac:dyDescent="0.25">
      <c r="A7" s="2">
        <v>1</v>
      </c>
      <c r="B7" s="17" t="s">
        <v>19</v>
      </c>
      <c r="C7" s="2" t="s">
        <v>20</v>
      </c>
      <c r="D7" s="2">
        <v>34565</v>
      </c>
      <c r="E7" s="2" t="s">
        <v>13</v>
      </c>
      <c r="F7" s="2">
        <v>2012000983</v>
      </c>
      <c r="G7" s="2">
        <v>2</v>
      </c>
      <c r="H7" s="2">
        <v>50000</v>
      </c>
      <c r="I7" s="29" t="s">
        <v>46</v>
      </c>
    </row>
    <row r="8" spans="1:9" ht="21.75" customHeight="1" x14ac:dyDescent="0.25">
      <c r="A8" s="2">
        <v>2</v>
      </c>
      <c r="B8" s="17" t="s">
        <v>24</v>
      </c>
      <c r="C8" s="2" t="s">
        <v>12</v>
      </c>
      <c r="D8" s="2">
        <v>39603</v>
      </c>
      <c r="E8" s="2" t="s">
        <v>25</v>
      </c>
      <c r="F8" s="2">
        <v>455901</v>
      </c>
      <c r="G8" s="2">
        <v>8</v>
      </c>
      <c r="H8" s="2">
        <v>70000</v>
      </c>
      <c r="I8" s="23" t="s">
        <v>45</v>
      </c>
    </row>
    <row r="9" spans="1:9" ht="21.75" customHeight="1" x14ac:dyDescent="0.25">
      <c r="A9" s="2">
        <v>3</v>
      </c>
      <c r="B9" s="17" t="s">
        <v>51</v>
      </c>
      <c r="C9" s="2" t="s">
        <v>20</v>
      </c>
      <c r="D9" s="4" t="s">
        <v>52</v>
      </c>
      <c r="E9" s="2" t="s">
        <v>53</v>
      </c>
      <c r="F9" s="2">
        <v>2012000360</v>
      </c>
      <c r="G9" s="2">
        <v>1</v>
      </c>
      <c r="H9" s="2">
        <v>70000</v>
      </c>
      <c r="I9" s="38" t="s">
        <v>54</v>
      </c>
    </row>
    <row r="10" spans="1:9" ht="20.25" customHeight="1" x14ac:dyDescent="0.25">
      <c r="A10" s="2">
        <v>4</v>
      </c>
      <c r="B10" s="18" t="s">
        <v>32</v>
      </c>
      <c r="C10" s="19" t="s">
        <v>17</v>
      </c>
      <c r="D10" s="19">
        <v>57279</v>
      </c>
      <c r="E10" s="19" t="s">
        <v>11</v>
      </c>
      <c r="F10" s="20" t="s">
        <v>33</v>
      </c>
      <c r="G10" s="20" t="s">
        <v>61</v>
      </c>
      <c r="H10" s="19">
        <v>70000</v>
      </c>
      <c r="I10" s="28" t="s">
        <v>48</v>
      </c>
    </row>
    <row r="11" spans="1:9" s="22" customFormat="1" ht="21" customHeight="1" x14ac:dyDescent="0.25">
      <c r="A11" s="19">
        <v>5</v>
      </c>
      <c r="B11" s="18" t="s">
        <v>63</v>
      </c>
      <c r="C11" s="35" t="s">
        <v>12</v>
      </c>
      <c r="D11" s="35">
        <v>62467</v>
      </c>
      <c r="E11" s="35" t="s">
        <v>64</v>
      </c>
      <c r="F11" s="36" t="s">
        <v>65</v>
      </c>
      <c r="G11" s="36" t="s">
        <v>62</v>
      </c>
      <c r="H11" s="35">
        <v>70000</v>
      </c>
      <c r="I11" s="38" t="s">
        <v>49</v>
      </c>
    </row>
    <row r="12" spans="1:9" s="22" customFormat="1" ht="21" customHeight="1" x14ac:dyDescent="0.25">
      <c r="A12" s="19">
        <v>6</v>
      </c>
      <c r="B12" s="18" t="s">
        <v>56</v>
      </c>
      <c r="C12" s="19" t="s">
        <v>17</v>
      </c>
      <c r="D12" s="19">
        <v>60192</v>
      </c>
      <c r="E12" s="19" t="s">
        <v>11</v>
      </c>
      <c r="F12" s="2"/>
      <c r="G12" s="2">
        <v>5</v>
      </c>
      <c r="H12" s="19">
        <v>70000</v>
      </c>
      <c r="I12" s="30" t="s">
        <v>50</v>
      </c>
    </row>
    <row r="13" spans="1:9" ht="21" customHeight="1" x14ac:dyDescent="0.25">
      <c r="A13" s="69" t="s">
        <v>15</v>
      </c>
      <c r="B13" s="70"/>
      <c r="C13" s="70"/>
      <c r="D13" s="70"/>
      <c r="E13" s="70"/>
      <c r="F13" s="70"/>
      <c r="G13" s="71"/>
      <c r="H13" s="2">
        <f>SUM(H7:H12)</f>
        <v>400000</v>
      </c>
    </row>
    <row r="14" spans="1:9" ht="17.25" customHeight="1" x14ac:dyDescent="0.25">
      <c r="A14" s="72" t="s">
        <v>16</v>
      </c>
      <c r="B14" s="72"/>
      <c r="C14" s="72"/>
      <c r="D14" s="72"/>
      <c r="E14" s="72"/>
      <c r="F14" s="72"/>
      <c r="G14" s="72"/>
      <c r="H14" s="2">
        <f>H13*0.05</f>
        <v>20000</v>
      </c>
    </row>
    <row r="15" spans="1:9" ht="17.25" customHeight="1" x14ac:dyDescent="0.25">
      <c r="A15" s="67" t="s">
        <v>37</v>
      </c>
      <c r="B15" s="67"/>
      <c r="C15" s="67"/>
      <c r="D15" s="67"/>
      <c r="E15" s="67"/>
      <c r="F15" s="67"/>
      <c r="G15" s="42"/>
      <c r="H15" s="5"/>
    </row>
    <row r="16" spans="1:9" ht="17.25" customHeight="1" x14ac:dyDescent="0.25">
      <c r="G16" s="5"/>
      <c r="H16" s="5"/>
    </row>
    <row r="17" ht="16.5" customHeight="1" x14ac:dyDescent="0.25"/>
    <row r="18" ht="14.25" customHeight="1" x14ac:dyDescent="0.25"/>
    <row r="19" ht="14.25" customHeight="1" x14ac:dyDescent="0.25"/>
    <row r="20" ht="18.75" customHeight="1" x14ac:dyDescent="0.25"/>
  </sheetData>
  <mergeCells count="4">
    <mergeCell ref="A15:F15"/>
    <mergeCell ref="A4:G4"/>
    <mergeCell ref="A13:G13"/>
    <mergeCell ref="A14:G14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A32" sqref="A32:J32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x14ac:dyDescent="0.25">
      <c r="A1" s="1" t="s">
        <v>0</v>
      </c>
      <c r="E1" t="s">
        <v>102</v>
      </c>
      <c r="H1" t="s">
        <v>34</v>
      </c>
    </row>
    <row r="2" spans="1:11" x14ac:dyDescent="0.25">
      <c r="A2" s="1" t="s">
        <v>1</v>
      </c>
      <c r="E2" s="73" t="s">
        <v>55</v>
      </c>
      <c r="F2" s="73"/>
      <c r="H2" t="s">
        <v>44</v>
      </c>
    </row>
    <row r="3" spans="1:11" ht="15" customHeight="1" x14ac:dyDescent="0.25">
      <c r="A3" s="1" t="s">
        <v>2</v>
      </c>
      <c r="C3" s="95" t="s">
        <v>84</v>
      </c>
      <c r="D3" s="95"/>
      <c r="E3" s="95"/>
      <c r="F3" s="95"/>
      <c r="G3" s="95"/>
      <c r="H3" s="95"/>
      <c r="I3" s="95"/>
      <c r="J3" s="95"/>
    </row>
    <row r="4" spans="1:11" ht="15" customHeight="1" x14ac:dyDescent="0.25">
      <c r="A4" s="1"/>
      <c r="C4" s="63"/>
      <c r="D4" s="63"/>
      <c r="E4" s="63"/>
      <c r="F4" s="63"/>
      <c r="G4" s="63"/>
      <c r="H4" s="63"/>
      <c r="I4" s="63"/>
      <c r="J4" s="63"/>
    </row>
    <row r="5" spans="1:11" ht="18.75" customHeight="1" x14ac:dyDescent="0.3">
      <c r="A5" s="68" t="s">
        <v>100</v>
      </c>
      <c r="B5" s="68"/>
      <c r="C5" s="68"/>
      <c r="D5" s="68"/>
      <c r="E5" s="68"/>
      <c r="F5" s="68"/>
      <c r="G5" s="68"/>
      <c r="H5" s="68"/>
    </row>
    <row r="6" spans="1:11" ht="3.75" customHeight="1" x14ac:dyDescent="0.3">
      <c r="A6" s="62"/>
      <c r="B6" s="62"/>
      <c r="C6" s="62"/>
      <c r="D6" s="62"/>
      <c r="E6" s="62"/>
      <c r="F6" s="62"/>
      <c r="G6" s="62"/>
      <c r="H6" s="62"/>
    </row>
    <row r="7" spans="1:11" ht="22.5" customHeight="1" x14ac:dyDescent="0.25">
      <c r="A7" s="12" t="s">
        <v>3</v>
      </c>
      <c r="B7" s="12" t="s">
        <v>4</v>
      </c>
      <c r="C7" s="12" t="s">
        <v>5</v>
      </c>
      <c r="D7" s="12" t="s">
        <v>6</v>
      </c>
      <c r="E7" s="12" t="s">
        <v>7</v>
      </c>
      <c r="F7" s="12" t="s">
        <v>8</v>
      </c>
      <c r="G7" s="12" t="s">
        <v>60</v>
      </c>
      <c r="H7" s="12" t="s">
        <v>9</v>
      </c>
      <c r="I7" s="12" t="s">
        <v>10</v>
      </c>
      <c r="J7" s="27" t="s">
        <v>47</v>
      </c>
    </row>
    <row r="8" spans="1:11" ht="15" customHeight="1" x14ac:dyDescent="0.25">
      <c r="A8" s="2">
        <v>1</v>
      </c>
      <c r="B8" s="17" t="s">
        <v>19</v>
      </c>
      <c r="C8" s="2" t="s">
        <v>20</v>
      </c>
      <c r="D8" s="2">
        <v>34565</v>
      </c>
      <c r="E8" s="2" t="s">
        <v>13</v>
      </c>
      <c r="F8" s="2">
        <v>2012000983</v>
      </c>
      <c r="G8" s="2">
        <v>2</v>
      </c>
      <c r="H8" s="2">
        <v>50000</v>
      </c>
      <c r="I8" s="13" t="s">
        <v>39</v>
      </c>
      <c r="J8" s="29" t="s">
        <v>46</v>
      </c>
    </row>
    <row r="9" spans="1:11" ht="16.5" customHeight="1" x14ac:dyDescent="0.25">
      <c r="A9" s="2">
        <v>2</v>
      </c>
      <c r="B9" s="17" t="s">
        <v>24</v>
      </c>
      <c r="C9" s="2" t="s">
        <v>12</v>
      </c>
      <c r="D9" s="2">
        <v>39603</v>
      </c>
      <c r="E9" s="2" t="s">
        <v>25</v>
      </c>
      <c r="F9" s="2">
        <v>455901</v>
      </c>
      <c r="G9" s="2">
        <v>8</v>
      </c>
      <c r="H9" s="2">
        <v>70000</v>
      </c>
      <c r="I9" s="13" t="s">
        <v>39</v>
      </c>
      <c r="J9" s="23" t="s">
        <v>45</v>
      </c>
    </row>
    <row r="10" spans="1:11" ht="17.25" customHeight="1" x14ac:dyDescent="0.25">
      <c r="A10" s="2">
        <v>3</v>
      </c>
      <c r="B10" s="17" t="s">
        <v>51</v>
      </c>
      <c r="C10" s="2" t="s">
        <v>20</v>
      </c>
      <c r="D10" s="4" t="s">
        <v>52</v>
      </c>
      <c r="E10" s="2" t="s">
        <v>53</v>
      </c>
      <c r="F10" s="2">
        <v>2012000360</v>
      </c>
      <c r="G10" s="2">
        <v>1</v>
      </c>
      <c r="H10" s="2">
        <v>70000</v>
      </c>
      <c r="I10" s="13" t="s">
        <v>39</v>
      </c>
      <c r="J10" s="38" t="s">
        <v>54</v>
      </c>
    </row>
    <row r="11" spans="1:11" ht="15" customHeight="1" x14ac:dyDescent="0.25">
      <c r="A11" s="2">
        <v>4</v>
      </c>
      <c r="B11" s="18" t="s">
        <v>32</v>
      </c>
      <c r="C11" s="19" t="s">
        <v>17</v>
      </c>
      <c r="D11" s="19">
        <v>57279</v>
      </c>
      <c r="E11" s="19" t="s">
        <v>11</v>
      </c>
      <c r="F11" s="20" t="s">
        <v>33</v>
      </c>
      <c r="G11" s="20" t="s">
        <v>61</v>
      </c>
      <c r="H11" s="19">
        <v>70000</v>
      </c>
      <c r="I11" s="21" t="s">
        <v>39</v>
      </c>
      <c r="J11" s="28" t="s">
        <v>48</v>
      </c>
    </row>
    <row r="12" spans="1:11" s="22" customFormat="1" ht="15" customHeight="1" x14ac:dyDescent="0.25">
      <c r="A12" s="19">
        <v>5</v>
      </c>
      <c r="B12" s="18" t="s">
        <v>63</v>
      </c>
      <c r="C12" s="35" t="s">
        <v>12</v>
      </c>
      <c r="D12" s="35">
        <v>62467</v>
      </c>
      <c r="E12" s="35" t="s">
        <v>64</v>
      </c>
      <c r="F12" s="36" t="s">
        <v>65</v>
      </c>
      <c r="G12" s="36" t="s">
        <v>62</v>
      </c>
      <c r="H12" s="35">
        <v>70000</v>
      </c>
      <c r="I12" s="37" t="s">
        <v>39</v>
      </c>
      <c r="J12" s="38" t="s">
        <v>49</v>
      </c>
    </row>
    <row r="13" spans="1:11" s="22" customFormat="1" ht="16.5" customHeight="1" x14ac:dyDescent="0.25">
      <c r="A13" s="19">
        <v>6</v>
      </c>
      <c r="B13" s="18" t="s">
        <v>56</v>
      </c>
      <c r="C13" s="19" t="s">
        <v>17</v>
      </c>
      <c r="D13" s="19">
        <v>60192</v>
      </c>
      <c r="E13" s="19" t="s">
        <v>11</v>
      </c>
      <c r="F13" s="2"/>
      <c r="G13" s="2">
        <v>5</v>
      </c>
      <c r="H13" s="19">
        <v>70000</v>
      </c>
      <c r="I13" s="24" t="s">
        <v>39</v>
      </c>
      <c r="J13" s="30" t="s">
        <v>50</v>
      </c>
      <c r="K13" s="33"/>
    </row>
    <row r="14" spans="1:11" ht="18.75" customHeight="1" x14ac:dyDescent="0.25">
      <c r="A14" s="69" t="s">
        <v>15</v>
      </c>
      <c r="B14" s="70"/>
      <c r="C14" s="70"/>
      <c r="D14" s="70"/>
      <c r="E14" s="70"/>
      <c r="F14" s="70"/>
      <c r="G14" s="71"/>
      <c r="H14" s="31">
        <f>SUM(H8:H13)</f>
        <v>400000</v>
      </c>
      <c r="I14" s="25"/>
    </row>
    <row r="15" spans="1:11" ht="17.25" customHeight="1" x14ac:dyDescent="0.25">
      <c r="A15" s="69" t="s">
        <v>101</v>
      </c>
      <c r="B15" s="70"/>
      <c r="C15" s="70"/>
      <c r="D15" s="70"/>
      <c r="E15" s="70"/>
      <c r="F15" s="70"/>
      <c r="G15" s="71"/>
      <c r="H15" s="2">
        <f>H14*0.12</f>
        <v>48000</v>
      </c>
      <c r="I15" s="5"/>
    </row>
    <row r="16" spans="1:11" ht="17.25" customHeight="1" x14ac:dyDescent="0.25">
      <c r="A16" s="77" t="s">
        <v>67</v>
      </c>
      <c r="B16" s="77"/>
      <c r="C16" s="77"/>
      <c r="D16" s="77"/>
      <c r="E16" s="77"/>
      <c r="F16" s="77"/>
      <c r="G16" s="77"/>
      <c r="H16" s="46">
        <f>H14-H15</f>
        <v>352000</v>
      </c>
      <c r="I16" s="5"/>
    </row>
    <row r="17" spans="1:10" ht="17.25" customHeight="1" x14ac:dyDescent="0.25">
      <c r="A17" s="69" t="s">
        <v>16</v>
      </c>
      <c r="B17" s="70"/>
      <c r="C17" s="70"/>
      <c r="D17" s="70"/>
      <c r="E17" s="70"/>
      <c r="F17" s="70"/>
      <c r="G17" s="71"/>
      <c r="H17" s="2">
        <f>H14*0.05</f>
        <v>20000</v>
      </c>
      <c r="I17" s="5"/>
    </row>
    <row r="18" spans="1:10" ht="17.25" customHeight="1" x14ac:dyDescent="0.25">
      <c r="A18" s="67" t="s">
        <v>37</v>
      </c>
      <c r="B18" s="67"/>
      <c r="C18" s="67"/>
      <c r="D18" s="67"/>
      <c r="E18" s="67"/>
      <c r="F18" s="67"/>
      <c r="G18" s="42"/>
      <c r="H18" s="5"/>
      <c r="I18" s="5"/>
    </row>
    <row r="19" spans="1:10" ht="4.5" customHeight="1" x14ac:dyDescent="0.25">
      <c r="A19" s="61"/>
      <c r="B19" s="61"/>
      <c r="C19" s="61"/>
      <c r="D19" s="61"/>
      <c r="E19" s="61"/>
      <c r="F19" s="61"/>
      <c r="G19" s="42"/>
      <c r="H19" s="5"/>
      <c r="I19" s="5"/>
    </row>
    <row r="20" spans="1:10" ht="17.25" customHeight="1" x14ac:dyDescent="0.25">
      <c r="A20" s="67" t="s">
        <v>71</v>
      </c>
      <c r="B20" s="67"/>
      <c r="C20" s="67"/>
      <c r="D20" s="67"/>
      <c r="E20" s="67"/>
      <c r="F20" s="67"/>
      <c r="G20" s="67"/>
      <c r="H20" s="67"/>
      <c r="I20" s="67"/>
      <c r="J20" s="67"/>
    </row>
    <row r="21" spans="1:10" ht="17.25" customHeight="1" x14ac:dyDescent="0.25">
      <c r="A21" s="67" t="s">
        <v>72</v>
      </c>
      <c r="B21" s="67"/>
      <c r="C21" s="67"/>
      <c r="D21" s="67"/>
      <c r="E21" s="67"/>
      <c r="F21" s="67"/>
      <c r="G21" s="67"/>
      <c r="H21" s="67"/>
      <c r="I21" s="67"/>
      <c r="J21" s="67"/>
    </row>
    <row r="22" spans="1:10" ht="3.75" customHeight="1" x14ac:dyDescent="0.25">
      <c r="A22" s="61"/>
      <c r="B22" s="6"/>
      <c r="C22" s="6"/>
      <c r="D22" s="6"/>
      <c r="E22" s="6"/>
      <c r="F22" s="6"/>
      <c r="G22" s="6"/>
      <c r="H22" s="6"/>
      <c r="I22" s="6"/>
    </row>
    <row r="23" spans="1:10" x14ac:dyDescent="0.25">
      <c r="A23" s="79" t="s">
        <v>105</v>
      </c>
      <c r="B23" s="79"/>
      <c r="C23" s="79"/>
      <c r="D23" s="79"/>
      <c r="E23" s="79"/>
      <c r="F23" s="79"/>
      <c r="G23" s="79"/>
      <c r="H23" s="79"/>
      <c r="I23" s="79"/>
      <c r="J23" s="79"/>
    </row>
    <row r="24" spans="1:10" x14ac:dyDescent="0.25">
      <c r="A24" s="73" t="s">
        <v>109</v>
      </c>
      <c r="B24" s="73"/>
      <c r="C24" s="73"/>
      <c r="D24" s="73"/>
      <c r="E24" s="73"/>
      <c r="F24" s="73"/>
      <c r="G24" s="73"/>
      <c r="H24" s="73"/>
      <c r="I24" s="73"/>
      <c r="J24" s="73"/>
    </row>
    <row r="25" spans="1:10" x14ac:dyDescent="0.25">
      <c r="A25" s="73" t="s">
        <v>106</v>
      </c>
      <c r="B25" s="73"/>
      <c r="C25" s="73"/>
      <c r="D25" s="73"/>
      <c r="E25" s="73"/>
      <c r="F25" s="73"/>
      <c r="G25" s="73"/>
      <c r="H25" s="73"/>
      <c r="I25" s="73"/>
      <c r="J25" s="73"/>
    </row>
    <row r="26" spans="1:10" x14ac:dyDescent="0.25">
      <c r="A26" s="73" t="s">
        <v>107</v>
      </c>
      <c r="B26" s="73"/>
      <c r="C26" s="73"/>
      <c r="D26" s="73"/>
      <c r="E26" s="73"/>
      <c r="F26" s="73"/>
      <c r="G26" s="73"/>
      <c r="H26" s="73"/>
      <c r="I26" s="73"/>
      <c r="J26" s="73"/>
    </row>
    <row r="27" spans="1:10" x14ac:dyDescent="0.25">
      <c r="A27" s="73" t="s">
        <v>108</v>
      </c>
      <c r="B27" s="73"/>
      <c r="C27" s="73"/>
      <c r="D27" s="73"/>
      <c r="E27" s="73"/>
      <c r="F27" s="73"/>
      <c r="G27" s="73"/>
      <c r="H27" s="73"/>
      <c r="I27" s="73"/>
      <c r="J27" s="73"/>
    </row>
    <row r="28" spans="1:10" x14ac:dyDescent="0.25">
      <c r="A28" s="105" t="s">
        <v>110</v>
      </c>
      <c r="B28" s="105"/>
      <c r="C28" s="105"/>
      <c r="D28" s="105"/>
      <c r="E28" s="105"/>
      <c r="F28" s="105"/>
      <c r="G28" s="105"/>
      <c r="H28" s="105"/>
      <c r="I28" s="105"/>
      <c r="J28" s="105"/>
    </row>
    <row r="29" spans="1:10" ht="9" customHeight="1" x14ac:dyDescent="0.25">
      <c r="A29" s="73"/>
      <c r="B29" s="73"/>
      <c r="C29" s="73"/>
      <c r="D29" s="73"/>
      <c r="E29" s="73"/>
      <c r="F29" s="73"/>
      <c r="G29" s="73"/>
      <c r="H29" s="73"/>
      <c r="I29" s="73"/>
      <c r="J29" s="73"/>
    </row>
    <row r="30" spans="1:10" x14ac:dyDescent="0.25">
      <c r="A30" s="73" t="s">
        <v>111</v>
      </c>
      <c r="B30" s="73"/>
      <c r="C30" s="73"/>
      <c r="D30" s="73"/>
      <c r="E30" s="73"/>
      <c r="F30" s="73"/>
      <c r="G30" s="73"/>
      <c r="H30" s="73"/>
      <c r="I30" s="73"/>
      <c r="J30" s="73"/>
    </row>
    <row r="31" spans="1:10" ht="9" customHeight="1" x14ac:dyDescent="0.25"/>
    <row r="32" spans="1:10" ht="18.75" x14ac:dyDescent="0.3">
      <c r="A32" s="106" t="s">
        <v>112</v>
      </c>
      <c r="B32" s="106"/>
      <c r="C32" s="106"/>
      <c r="D32" s="106"/>
      <c r="E32" s="106"/>
      <c r="F32" s="106"/>
      <c r="G32" s="106"/>
      <c r="H32" s="106"/>
      <c r="I32" s="106"/>
      <c r="J32" s="106"/>
    </row>
  </sheetData>
  <mergeCells count="19">
    <mergeCell ref="A25:J25"/>
    <mergeCell ref="A26:J26"/>
    <mergeCell ref="A27:J27"/>
    <mergeCell ref="A28:J28"/>
    <mergeCell ref="A29:J29"/>
    <mergeCell ref="E2:F2"/>
    <mergeCell ref="C3:J3"/>
    <mergeCell ref="A5:H5"/>
    <mergeCell ref="A14:G14"/>
    <mergeCell ref="A15:G15"/>
    <mergeCell ref="A16:G16"/>
    <mergeCell ref="A23:J23"/>
    <mergeCell ref="A24:J24"/>
    <mergeCell ref="A17:G17"/>
    <mergeCell ref="A18:F18"/>
    <mergeCell ref="A20:J20"/>
    <mergeCell ref="A21:J21"/>
    <mergeCell ref="A30:J30"/>
    <mergeCell ref="A32:J32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7" workbookViewId="0">
      <selection activeCell="A6" sqref="A6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x14ac:dyDescent="0.25">
      <c r="A1" s="1" t="s">
        <v>0</v>
      </c>
      <c r="E1" t="s">
        <v>102</v>
      </c>
      <c r="H1" t="s">
        <v>34</v>
      </c>
    </row>
    <row r="2" spans="1:11" x14ac:dyDescent="0.25">
      <c r="A2" s="1" t="s">
        <v>1</v>
      </c>
      <c r="E2" s="73" t="s">
        <v>55</v>
      </c>
      <c r="F2" s="73"/>
      <c r="H2" t="s">
        <v>44</v>
      </c>
    </row>
    <row r="3" spans="1:11" ht="15" customHeight="1" x14ac:dyDescent="0.25">
      <c r="A3" s="1" t="s">
        <v>2</v>
      </c>
      <c r="C3" s="95" t="s">
        <v>84</v>
      </c>
      <c r="D3" s="95"/>
      <c r="E3" s="95"/>
      <c r="F3" s="95"/>
      <c r="G3" s="95"/>
      <c r="H3" s="95"/>
      <c r="I3" s="95"/>
      <c r="J3" s="95"/>
    </row>
    <row r="4" spans="1:11" ht="15" customHeight="1" x14ac:dyDescent="0.25">
      <c r="A4" s="1"/>
      <c r="C4" s="66"/>
      <c r="D4" s="66"/>
      <c r="E4" s="66"/>
      <c r="F4" s="66"/>
      <c r="G4" s="66"/>
      <c r="H4" s="66"/>
      <c r="I4" s="66"/>
      <c r="J4" s="66"/>
    </row>
    <row r="5" spans="1:11" ht="18.75" customHeight="1" x14ac:dyDescent="0.3">
      <c r="A5" s="68" t="s">
        <v>104</v>
      </c>
      <c r="B5" s="68"/>
      <c r="C5" s="68"/>
      <c r="D5" s="68"/>
      <c r="E5" s="68"/>
      <c r="F5" s="68"/>
      <c r="G5" s="68"/>
      <c r="H5" s="68"/>
    </row>
    <row r="6" spans="1:11" ht="3.75" customHeight="1" x14ac:dyDescent="0.3">
      <c r="A6" s="65"/>
      <c r="B6" s="65"/>
      <c r="C6" s="65"/>
      <c r="D6" s="65"/>
      <c r="E6" s="65"/>
      <c r="F6" s="65"/>
      <c r="G6" s="65"/>
      <c r="H6" s="65"/>
    </row>
    <row r="7" spans="1:11" ht="22.5" customHeight="1" x14ac:dyDescent="0.25">
      <c r="A7" s="12" t="s">
        <v>3</v>
      </c>
      <c r="B7" s="12" t="s">
        <v>4</v>
      </c>
      <c r="C7" s="12" t="s">
        <v>5</v>
      </c>
      <c r="D7" s="12" t="s">
        <v>6</v>
      </c>
      <c r="E7" s="12" t="s">
        <v>7</v>
      </c>
      <c r="F7" s="12" t="s">
        <v>8</v>
      </c>
      <c r="G7" s="12" t="s">
        <v>60</v>
      </c>
      <c r="H7" s="12" t="s">
        <v>9</v>
      </c>
      <c r="I7" s="12" t="s">
        <v>10</v>
      </c>
      <c r="J7" s="27" t="s">
        <v>47</v>
      </c>
    </row>
    <row r="8" spans="1:11" ht="24" customHeight="1" x14ac:dyDescent="0.25">
      <c r="A8" s="2">
        <v>1</v>
      </c>
      <c r="B8" s="17" t="s">
        <v>19</v>
      </c>
      <c r="C8" s="2" t="s">
        <v>20</v>
      </c>
      <c r="D8" s="2">
        <v>34565</v>
      </c>
      <c r="E8" s="2" t="s">
        <v>13</v>
      </c>
      <c r="F8" s="2">
        <v>2012000983</v>
      </c>
      <c r="G8" s="2">
        <v>2</v>
      </c>
      <c r="H8" s="2">
        <v>50000</v>
      </c>
      <c r="I8" s="13" t="s">
        <v>39</v>
      </c>
      <c r="J8" s="29" t="s">
        <v>46</v>
      </c>
    </row>
    <row r="9" spans="1:11" ht="21.75" customHeight="1" x14ac:dyDescent="0.25">
      <c r="A9" s="2">
        <v>2</v>
      </c>
      <c r="B9" s="17" t="s">
        <v>24</v>
      </c>
      <c r="C9" s="2" t="s">
        <v>12</v>
      </c>
      <c r="D9" s="2">
        <v>39603</v>
      </c>
      <c r="E9" s="2" t="s">
        <v>25</v>
      </c>
      <c r="F9" s="2">
        <v>455901</v>
      </c>
      <c r="G9" s="2">
        <v>8</v>
      </c>
      <c r="H9" s="2">
        <v>70000</v>
      </c>
      <c r="I9" s="13" t="s">
        <v>39</v>
      </c>
      <c r="J9" s="23" t="s">
        <v>45</v>
      </c>
    </row>
    <row r="10" spans="1:11" ht="21.75" customHeight="1" x14ac:dyDescent="0.25">
      <c r="A10" s="2">
        <v>3</v>
      </c>
      <c r="B10" s="17" t="s">
        <v>51</v>
      </c>
      <c r="C10" s="2" t="s">
        <v>20</v>
      </c>
      <c r="D10" s="4" t="s">
        <v>52</v>
      </c>
      <c r="E10" s="2" t="s">
        <v>53</v>
      </c>
      <c r="F10" s="2">
        <v>2012000360</v>
      </c>
      <c r="G10" s="2">
        <v>1</v>
      </c>
      <c r="H10" s="2">
        <v>70000</v>
      </c>
      <c r="I10" s="13" t="s">
        <v>39</v>
      </c>
      <c r="J10" s="38" t="s">
        <v>54</v>
      </c>
    </row>
    <row r="11" spans="1:11" ht="20.25" customHeight="1" x14ac:dyDescent="0.25">
      <c r="A11" s="2">
        <v>4</v>
      </c>
      <c r="B11" s="18" t="s">
        <v>32</v>
      </c>
      <c r="C11" s="19" t="s">
        <v>17</v>
      </c>
      <c r="D11" s="19">
        <v>57279</v>
      </c>
      <c r="E11" s="19" t="s">
        <v>11</v>
      </c>
      <c r="F11" s="20" t="s">
        <v>33</v>
      </c>
      <c r="G11" s="20" t="s">
        <v>61</v>
      </c>
      <c r="H11" s="19">
        <v>70000</v>
      </c>
      <c r="I11" s="21" t="s">
        <v>39</v>
      </c>
      <c r="J11" s="28" t="s">
        <v>48</v>
      </c>
    </row>
    <row r="12" spans="1:11" s="22" customFormat="1" ht="21" customHeight="1" x14ac:dyDescent="0.25">
      <c r="A12" s="19">
        <v>5</v>
      </c>
      <c r="B12" s="18" t="s">
        <v>63</v>
      </c>
      <c r="C12" s="35" t="s">
        <v>12</v>
      </c>
      <c r="D12" s="35">
        <v>62467</v>
      </c>
      <c r="E12" s="35" t="s">
        <v>64</v>
      </c>
      <c r="F12" s="36" t="s">
        <v>65</v>
      </c>
      <c r="G12" s="36" t="s">
        <v>62</v>
      </c>
      <c r="H12" s="35">
        <v>70000</v>
      </c>
      <c r="I12" s="37" t="s">
        <v>39</v>
      </c>
      <c r="J12" s="38" t="s">
        <v>49</v>
      </c>
    </row>
    <row r="13" spans="1:11" s="22" customFormat="1" ht="21" customHeight="1" x14ac:dyDescent="0.25">
      <c r="A13" s="19">
        <v>6</v>
      </c>
      <c r="B13" s="18" t="s">
        <v>56</v>
      </c>
      <c r="C13" s="19" t="s">
        <v>17</v>
      </c>
      <c r="D13" s="19">
        <v>60192</v>
      </c>
      <c r="E13" s="19" t="s">
        <v>11</v>
      </c>
      <c r="F13" s="2"/>
      <c r="G13" s="2">
        <v>5</v>
      </c>
      <c r="H13" s="19">
        <v>70000</v>
      </c>
      <c r="I13" s="24" t="s">
        <v>39</v>
      </c>
      <c r="J13" s="30" t="s">
        <v>50</v>
      </c>
      <c r="K13" s="33"/>
    </row>
    <row r="14" spans="1:11" ht="21" customHeight="1" x14ac:dyDescent="0.25">
      <c r="A14" s="69" t="s">
        <v>15</v>
      </c>
      <c r="B14" s="70"/>
      <c r="C14" s="70"/>
      <c r="D14" s="70"/>
      <c r="E14" s="70"/>
      <c r="F14" s="70"/>
      <c r="G14" s="71"/>
      <c r="H14" s="31">
        <f>SUM(H8:H13)</f>
        <v>400000</v>
      </c>
      <c r="I14" s="25"/>
    </row>
    <row r="15" spans="1:11" ht="17.25" customHeight="1" x14ac:dyDescent="0.25">
      <c r="A15" s="69" t="s">
        <v>103</v>
      </c>
      <c r="B15" s="70"/>
      <c r="C15" s="70"/>
      <c r="D15" s="70"/>
      <c r="E15" s="70"/>
      <c r="F15" s="70"/>
      <c r="G15" s="71"/>
      <c r="H15" s="2">
        <f>H14*0.12</f>
        <v>48000</v>
      </c>
      <c r="I15" s="5"/>
    </row>
    <row r="16" spans="1:11" ht="17.25" customHeight="1" x14ac:dyDescent="0.25">
      <c r="A16" s="77" t="s">
        <v>67</v>
      </c>
      <c r="B16" s="77"/>
      <c r="C16" s="77"/>
      <c r="D16" s="77"/>
      <c r="E16" s="77"/>
      <c r="F16" s="77"/>
      <c r="G16" s="77"/>
      <c r="H16" s="46">
        <f>H14-H15</f>
        <v>352000</v>
      </c>
      <c r="I16" s="5"/>
    </row>
    <row r="17" spans="1:11" ht="17.25" customHeight="1" x14ac:dyDescent="0.25">
      <c r="A17" s="69" t="s">
        <v>16</v>
      </c>
      <c r="B17" s="70"/>
      <c r="C17" s="70"/>
      <c r="D17" s="70"/>
      <c r="E17" s="70"/>
      <c r="F17" s="70"/>
      <c r="G17" s="71"/>
      <c r="H17" s="2">
        <f>H14*0.05</f>
        <v>20000</v>
      </c>
      <c r="I17" s="5"/>
    </row>
    <row r="18" spans="1:11" ht="17.25" customHeight="1" x14ac:dyDescent="0.25">
      <c r="A18" s="67" t="s">
        <v>37</v>
      </c>
      <c r="B18" s="67"/>
      <c r="C18" s="67"/>
      <c r="D18" s="67"/>
      <c r="E18" s="67"/>
      <c r="F18" s="67"/>
      <c r="G18" s="42"/>
      <c r="H18" s="5"/>
      <c r="I18" s="5"/>
    </row>
    <row r="19" spans="1:11" ht="4.5" customHeight="1" x14ac:dyDescent="0.25">
      <c r="A19" s="64"/>
      <c r="B19" s="64"/>
      <c r="C19" s="64"/>
      <c r="D19" s="64"/>
      <c r="E19" s="64"/>
      <c r="F19" s="64"/>
      <c r="G19" s="42"/>
      <c r="H19" s="5"/>
      <c r="I19" s="5"/>
    </row>
    <row r="20" spans="1:11" ht="17.25" customHeight="1" x14ac:dyDescent="0.25">
      <c r="A20" s="67" t="s">
        <v>71</v>
      </c>
      <c r="B20" s="67"/>
      <c r="C20" s="67"/>
      <c r="D20" s="67"/>
      <c r="E20" s="67"/>
      <c r="F20" s="67"/>
      <c r="G20" s="67"/>
      <c r="H20" s="67"/>
      <c r="I20" s="67"/>
      <c r="J20" s="67"/>
    </row>
    <row r="21" spans="1:11" ht="17.25" customHeight="1" x14ac:dyDescent="0.25">
      <c r="A21" s="67" t="s">
        <v>72</v>
      </c>
      <c r="B21" s="67"/>
      <c r="C21" s="67"/>
      <c r="D21" s="67"/>
      <c r="E21" s="67"/>
      <c r="F21" s="67"/>
      <c r="G21" s="67"/>
      <c r="H21" s="67"/>
      <c r="I21" s="67"/>
      <c r="J21" s="67"/>
    </row>
    <row r="22" spans="1:11" ht="3.75" customHeight="1" x14ac:dyDescent="0.25">
      <c r="A22" s="64"/>
      <c r="B22" s="6"/>
      <c r="C22" s="6"/>
      <c r="D22" s="6"/>
      <c r="E22" s="6"/>
      <c r="F22" s="6"/>
      <c r="G22" s="6"/>
      <c r="H22" s="6"/>
      <c r="I22" s="6"/>
    </row>
    <row r="23" spans="1:11" ht="14.25" customHeight="1" x14ac:dyDescent="0.25">
      <c r="A23" s="78" t="s">
        <v>69</v>
      </c>
      <c r="B23" s="78"/>
      <c r="C23" s="78"/>
      <c r="D23" s="78"/>
      <c r="E23" s="78"/>
      <c r="F23" s="78"/>
      <c r="G23" s="78"/>
      <c r="H23" s="78"/>
    </row>
    <row r="24" spans="1:11" ht="14.25" customHeight="1" x14ac:dyDescent="0.25">
      <c r="A24" s="78" t="s">
        <v>70</v>
      </c>
      <c r="B24" s="78"/>
      <c r="C24" s="78"/>
      <c r="D24" s="78"/>
      <c r="E24" s="78"/>
      <c r="F24" s="78"/>
      <c r="G24" s="78"/>
      <c r="H24" s="78"/>
    </row>
    <row r="25" spans="1:11" ht="4.5" customHeight="1" x14ac:dyDescent="0.25"/>
    <row r="26" spans="1:11" ht="15.75" x14ac:dyDescent="0.25">
      <c r="A26" s="78" t="s">
        <v>73</v>
      </c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1:11" ht="4.5" customHeight="1" x14ac:dyDescent="0.25"/>
    <row r="28" spans="1:11" x14ac:dyDescent="0.25">
      <c r="A28" s="79" t="s">
        <v>74</v>
      </c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1:11" x14ac:dyDescent="0.25">
      <c r="A29" s="6"/>
      <c r="B29" s="6"/>
      <c r="C29" s="6"/>
      <c r="D29" s="6"/>
      <c r="E29" s="100" t="s">
        <v>75</v>
      </c>
      <c r="F29" s="100"/>
      <c r="G29" s="84" t="s">
        <v>76</v>
      </c>
      <c r="H29" s="101"/>
      <c r="I29" s="52" t="s">
        <v>87</v>
      </c>
      <c r="J29" s="96" t="s">
        <v>92</v>
      </c>
    </row>
    <row r="30" spans="1:11" ht="15.75" x14ac:dyDescent="0.25">
      <c r="A30" s="84" t="s">
        <v>78</v>
      </c>
      <c r="B30" s="84"/>
      <c r="C30" s="88">
        <v>720000</v>
      </c>
      <c r="D30" s="85"/>
      <c r="E30" s="100"/>
      <c r="F30" s="100"/>
      <c r="G30" s="88">
        <f>C30/12</f>
        <v>60000</v>
      </c>
      <c r="H30" s="85"/>
      <c r="I30" s="51" t="s">
        <v>88</v>
      </c>
      <c r="J30" s="102"/>
    </row>
    <row r="31" spans="1:11" ht="15.75" x14ac:dyDescent="0.25">
      <c r="A31" s="84" t="s">
        <v>79</v>
      </c>
      <c r="B31" s="84"/>
      <c r="C31" s="88">
        <v>1845000</v>
      </c>
      <c r="D31" s="85"/>
      <c r="E31" s="88">
        <v>184500</v>
      </c>
      <c r="F31" s="88"/>
      <c r="G31" s="88">
        <f>(C31+E31)/12</f>
        <v>169125</v>
      </c>
      <c r="H31" s="85"/>
      <c r="I31" s="53" t="s">
        <v>89</v>
      </c>
      <c r="J31" s="96" t="s">
        <v>93</v>
      </c>
    </row>
    <row r="32" spans="1:11" ht="15.75" x14ac:dyDescent="0.25">
      <c r="A32" s="98"/>
      <c r="B32" s="98"/>
      <c r="C32" s="98"/>
      <c r="D32" s="98"/>
      <c r="E32" s="98"/>
      <c r="F32" s="98"/>
      <c r="G32" s="99"/>
      <c r="H32" s="99"/>
      <c r="I32" s="51" t="s">
        <v>90</v>
      </c>
      <c r="J32" s="97"/>
    </row>
  </sheetData>
  <mergeCells count="27">
    <mergeCell ref="A31:B31"/>
    <mergeCell ref="C31:D31"/>
    <mergeCell ref="E31:F31"/>
    <mergeCell ref="G31:H31"/>
    <mergeCell ref="J31:J32"/>
    <mergeCell ref="A32:F32"/>
    <mergeCell ref="G32:H32"/>
    <mergeCell ref="A26:K26"/>
    <mergeCell ref="A28:K28"/>
    <mergeCell ref="E29:F30"/>
    <mergeCell ref="G29:H29"/>
    <mergeCell ref="J29:J30"/>
    <mergeCell ref="A30:B30"/>
    <mergeCell ref="C30:D30"/>
    <mergeCell ref="G30:H30"/>
    <mergeCell ref="A17:G17"/>
    <mergeCell ref="A18:F18"/>
    <mergeCell ref="A20:J20"/>
    <mergeCell ref="A21:J21"/>
    <mergeCell ref="A23:H23"/>
    <mergeCell ref="A24:H24"/>
    <mergeCell ref="E2:F2"/>
    <mergeCell ref="C3:J3"/>
    <mergeCell ref="A5:H5"/>
    <mergeCell ref="A14:G14"/>
    <mergeCell ref="A15:G15"/>
    <mergeCell ref="A16:G1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16" customWidth="1"/>
  </cols>
  <sheetData>
    <row r="1" ht="18" customHeight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7" sqref="F7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42" customHeight="1" x14ac:dyDescent="0.25">
      <c r="A1" s="104" t="s">
        <v>43</v>
      </c>
      <c r="B1" s="104"/>
      <c r="C1" s="104"/>
      <c r="D1" s="104"/>
      <c r="E1" s="104"/>
      <c r="F1" s="104"/>
      <c r="G1" s="104"/>
      <c r="H1" s="104"/>
      <c r="I1" s="104"/>
      <c r="J1" s="104"/>
    </row>
    <row r="2" spans="1:10" x14ac:dyDescent="0.25">
      <c r="A2" s="1" t="s">
        <v>0</v>
      </c>
      <c r="E2" t="s">
        <v>18</v>
      </c>
      <c r="G2" t="s">
        <v>34</v>
      </c>
    </row>
    <row r="3" spans="1:10" x14ac:dyDescent="0.25">
      <c r="A3" s="1" t="s">
        <v>1</v>
      </c>
      <c r="E3" t="s">
        <v>38</v>
      </c>
    </row>
    <row r="4" spans="1:10" ht="15" customHeight="1" x14ac:dyDescent="0.3">
      <c r="A4" s="1" t="s">
        <v>2</v>
      </c>
      <c r="C4" s="68"/>
      <c r="D4" s="68"/>
      <c r="E4" s="68"/>
      <c r="F4" s="68"/>
      <c r="G4" s="68"/>
      <c r="H4" s="68"/>
      <c r="I4" s="68"/>
    </row>
    <row r="5" spans="1:10" ht="11.25" customHeight="1" x14ac:dyDescent="0.3">
      <c r="A5" s="11"/>
    </row>
    <row r="6" spans="1:10" ht="22.5" customHeight="1" x14ac:dyDescent="0.2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9</v>
      </c>
      <c r="H6" s="12" t="s">
        <v>10</v>
      </c>
      <c r="I6" s="14" t="s">
        <v>41</v>
      </c>
      <c r="J6" s="14" t="s">
        <v>9</v>
      </c>
    </row>
    <row r="7" spans="1:10" ht="24" customHeight="1" x14ac:dyDescent="0.25">
      <c r="A7" s="2">
        <v>1</v>
      </c>
      <c r="B7" s="3" t="s">
        <v>19</v>
      </c>
      <c r="C7" s="2" t="s">
        <v>20</v>
      </c>
      <c r="D7" s="2">
        <v>34565</v>
      </c>
      <c r="E7" s="2" t="s">
        <v>13</v>
      </c>
      <c r="F7" s="2">
        <v>2012000983</v>
      </c>
      <c r="G7" s="2">
        <v>50000</v>
      </c>
      <c r="H7" s="13" t="s">
        <v>39</v>
      </c>
      <c r="I7" s="15"/>
      <c r="J7" s="16"/>
    </row>
    <row r="8" spans="1:10" ht="24" customHeight="1" x14ac:dyDescent="0.25">
      <c r="A8" s="2">
        <v>2</v>
      </c>
      <c r="B8" s="3" t="s">
        <v>21</v>
      </c>
      <c r="C8" s="2" t="s">
        <v>12</v>
      </c>
      <c r="D8" s="2">
        <v>39567</v>
      </c>
      <c r="E8" s="2" t="s">
        <v>13</v>
      </c>
      <c r="F8" s="2">
        <v>20099</v>
      </c>
      <c r="G8" s="2">
        <v>70000</v>
      </c>
      <c r="H8" s="13" t="s">
        <v>39</v>
      </c>
      <c r="I8" s="16"/>
      <c r="J8" s="16"/>
    </row>
    <row r="9" spans="1:10" ht="21.75" customHeight="1" x14ac:dyDescent="0.25">
      <c r="A9" s="2">
        <v>3</v>
      </c>
      <c r="B9" s="3" t="s">
        <v>22</v>
      </c>
      <c r="C9" s="2" t="s">
        <v>14</v>
      </c>
      <c r="D9" s="2">
        <v>34670</v>
      </c>
      <c r="E9" s="2" t="s">
        <v>23</v>
      </c>
      <c r="F9" s="2">
        <v>2012000768</v>
      </c>
      <c r="G9" s="2">
        <v>70000</v>
      </c>
      <c r="H9" s="13" t="s">
        <v>39</v>
      </c>
      <c r="I9" s="16"/>
      <c r="J9" s="16"/>
    </row>
    <row r="10" spans="1:10" ht="21.75" customHeight="1" x14ac:dyDescent="0.25">
      <c r="A10" s="2">
        <v>4</v>
      </c>
      <c r="B10" s="3" t="s">
        <v>24</v>
      </c>
      <c r="C10" s="2" t="s">
        <v>12</v>
      </c>
      <c r="D10" s="2">
        <v>39603</v>
      </c>
      <c r="E10" s="2" t="s">
        <v>25</v>
      </c>
      <c r="F10" s="2">
        <v>455901</v>
      </c>
      <c r="G10" s="2">
        <v>70000</v>
      </c>
      <c r="H10" s="13" t="s">
        <v>39</v>
      </c>
      <c r="I10" s="16"/>
      <c r="J10" s="16"/>
    </row>
    <row r="11" spans="1:10" ht="21.75" customHeight="1" x14ac:dyDescent="0.25">
      <c r="A11" s="2">
        <v>5</v>
      </c>
      <c r="B11" s="3" t="s">
        <v>26</v>
      </c>
      <c r="C11" s="2" t="s">
        <v>14</v>
      </c>
      <c r="D11" s="2">
        <v>38375</v>
      </c>
      <c r="E11" s="2" t="s">
        <v>27</v>
      </c>
      <c r="F11" s="4" t="s">
        <v>28</v>
      </c>
      <c r="G11" s="2">
        <v>70000</v>
      </c>
      <c r="H11" s="12" t="s">
        <v>40</v>
      </c>
      <c r="I11" s="16"/>
      <c r="J11" s="16"/>
    </row>
    <row r="12" spans="1:10" ht="20.25" customHeight="1" x14ac:dyDescent="0.25">
      <c r="A12" s="2">
        <v>6</v>
      </c>
      <c r="B12" s="3" t="s">
        <v>29</v>
      </c>
      <c r="C12" s="2" t="s">
        <v>12</v>
      </c>
      <c r="D12" s="4" t="s">
        <v>30</v>
      </c>
      <c r="E12" s="2" t="s">
        <v>31</v>
      </c>
      <c r="F12" s="2">
        <v>2012000360</v>
      </c>
      <c r="G12" s="2">
        <v>70000</v>
      </c>
      <c r="H12" s="13" t="s">
        <v>39</v>
      </c>
      <c r="I12" s="16"/>
      <c r="J12" s="16"/>
    </row>
    <row r="13" spans="1:10" ht="21" customHeight="1" x14ac:dyDescent="0.25">
      <c r="A13" s="2">
        <v>7</v>
      </c>
      <c r="B13" s="8" t="s">
        <v>35</v>
      </c>
      <c r="C13" s="9" t="s">
        <v>20</v>
      </c>
      <c r="D13" s="9">
        <v>37046</v>
      </c>
      <c r="E13" s="9" t="s">
        <v>25</v>
      </c>
      <c r="F13" s="10" t="s">
        <v>36</v>
      </c>
      <c r="G13" s="9">
        <v>50000</v>
      </c>
      <c r="H13" s="13" t="s">
        <v>39</v>
      </c>
      <c r="I13" s="16" t="s">
        <v>42</v>
      </c>
      <c r="J13" s="15">
        <v>250000</v>
      </c>
    </row>
    <row r="14" spans="1:10" ht="14.25" customHeight="1" x14ac:dyDescent="0.25">
      <c r="A14" s="103" t="s">
        <v>37</v>
      </c>
      <c r="B14" s="103"/>
      <c r="C14" s="103"/>
      <c r="D14" s="103"/>
      <c r="E14" s="103"/>
      <c r="F14" s="103"/>
      <c r="G14" s="103"/>
      <c r="H14" s="103"/>
      <c r="I14" s="6"/>
    </row>
    <row r="15" spans="1:10" ht="15" customHeight="1" x14ac:dyDescent="0.25">
      <c r="A15" s="6"/>
      <c r="B15" s="6"/>
      <c r="C15" s="6"/>
      <c r="D15" s="6"/>
      <c r="E15" s="6"/>
      <c r="F15" s="6"/>
      <c r="H15" s="7"/>
      <c r="I15" s="6"/>
    </row>
    <row r="16" spans="1:10" ht="15" customHeight="1" x14ac:dyDescent="0.25"/>
    <row r="17" ht="18.75" customHeight="1" x14ac:dyDescent="0.25"/>
    <row r="18" ht="18.75" customHeight="1" x14ac:dyDescent="0.25"/>
  </sheetData>
  <mergeCells count="3">
    <mergeCell ref="A14:H14"/>
    <mergeCell ref="A1:J1"/>
    <mergeCell ref="C4:I4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15" sqref="A15:F15"/>
    </sheetView>
  </sheetViews>
  <sheetFormatPr baseColWidth="10" defaultRowHeight="15" x14ac:dyDescent="0.25"/>
  <cols>
    <col min="1" max="1" width="4.570312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1.28515625" customWidth="1"/>
    <col min="9" max="9" width="15.28515625" customWidth="1"/>
    <col min="10" max="10" width="12.5703125" customWidth="1"/>
  </cols>
  <sheetData>
    <row r="1" spans="1:11" x14ac:dyDescent="0.25">
      <c r="A1" s="1" t="s">
        <v>0</v>
      </c>
      <c r="E1" t="s">
        <v>18</v>
      </c>
      <c r="H1" t="s">
        <v>34</v>
      </c>
    </row>
    <row r="2" spans="1:11" x14ac:dyDescent="0.25">
      <c r="A2" s="1" t="s">
        <v>1</v>
      </c>
      <c r="E2" s="73" t="s">
        <v>55</v>
      </c>
      <c r="F2" s="73"/>
      <c r="H2" t="s">
        <v>44</v>
      </c>
    </row>
    <row r="3" spans="1:11" ht="15" customHeight="1" x14ac:dyDescent="0.25">
      <c r="A3" s="1" t="s">
        <v>2</v>
      </c>
    </row>
    <row r="4" spans="1:11" ht="36.75" customHeight="1" x14ac:dyDescent="0.3">
      <c r="A4" s="68" t="s">
        <v>58</v>
      </c>
      <c r="B4" s="68"/>
      <c r="C4" s="68"/>
      <c r="D4" s="68"/>
      <c r="E4" s="68"/>
      <c r="F4" s="68"/>
      <c r="G4" s="68"/>
      <c r="H4" s="68"/>
    </row>
    <row r="5" spans="1:11" ht="3.75" customHeight="1" x14ac:dyDescent="0.3">
      <c r="A5" s="34"/>
      <c r="B5" s="34"/>
      <c r="C5" s="34"/>
      <c r="D5" s="34"/>
      <c r="E5" s="34"/>
      <c r="F5" s="34"/>
      <c r="G5" s="39"/>
      <c r="H5" s="34"/>
    </row>
    <row r="6" spans="1:11" ht="22.5" customHeight="1" x14ac:dyDescent="0.2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60</v>
      </c>
      <c r="H6" s="12" t="s">
        <v>9</v>
      </c>
      <c r="I6" s="12" t="s">
        <v>10</v>
      </c>
      <c r="J6" s="27" t="s">
        <v>47</v>
      </c>
    </row>
    <row r="7" spans="1:11" ht="24" customHeight="1" x14ac:dyDescent="0.25">
      <c r="A7" s="2">
        <v>1</v>
      </c>
      <c r="B7" s="17" t="s">
        <v>19</v>
      </c>
      <c r="C7" s="2" t="s">
        <v>20</v>
      </c>
      <c r="D7" s="2">
        <v>34565</v>
      </c>
      <c r="E7" s="2" t="s">
        <v>13</v>
      </c>
      <c r="F7" s="2">
        <v>2012000983</v>
      </c>
      <c r="G7" s="2">
        <v>2</v>
      </c>
      <c r="H7" s="2">
        <v>50000</v>
      </c>
      <c r="I7" s="13" t="s">
        <v>39</v>
      </c>
      <c r="J7" s="29" t="s">
        <v>46</v>
      </c>
    </row>
    <row r="8" spans="1:11" ht="21.75" customHeight="1" x14ac:dyDescent="0.25">
      <c r="A8" s="2">
        <v>2</v>
      </c>
      <c r="B8" s="17" t="s">
        <v>24</v>
      </c>
      <c r="C8" s="2" t="s">
        <v>12</v>
      </c>
      <c r="D8" s="2">
        <v>39603</v>
      </c>
      <c r="E8" s="2" t="s">
        <v>25</v>
      </c>
      <c r="F8" s="2">
        <v>455901</v>
      </c>
      <c r="G8" s="2">
        <v>8</v>
      </c>
      <c r="H8" s="2">
        <v>70000</v>
      </c>
      <c r="I8" s="13" t="s">
        <v>39</v>
      </c>
      <c r="J8" s="23" t="s">
        <v>45</v>
      </c>
    </row>
    <row r="9" spans="1:11" ht="21.75" customHeight="1" x14ac:dyDescent="0.25">
      <c r="A9" s="2">
        <v>3</v>
      </c>
      <c r="B9" s="17" t="s">
        <v>51</v>
      </c>
      <c r="C9" s="2" t="s">
        <v>20</v>
      </c>
      <c r="D9" s="4" t="s">
        <v>52</v>
      </c>
      <c r="E9" s="2" t="s">
        <v>53</v>
      </c>
      <c r="F9" s="2">
        <v>2012000360</v>
      </c>
      <c r="G9" s="2">
        <v>1</v>
      </c>
      <c r="H9" s="2">
        <v>70000</v>
      </c>
      <c r="I9" s="13" t="s">
        <v>39</v>
      </c>
      <c r="J9" s="38" t="s">
        <v>54</v>
      </c>
    </row>
    <row r="10" spans="1:11" ht="20.25" customHeight="1" x14ac:dyDescent="0.25">
      <c r="A10" s="2">
        <v>4</v>
      </c>
      <c r="B10" s="18" t="s">
        <v>32</v>
      </c>
      <c r="C10" s="19" t="s">
        <v>17</v>
      </c>
      <c r="D10" s="19">
        <v>57279</v>
      </c>
      <c r="E10" s="19" t="s">
        <v>11</v>
      </c>
      <c r="F10" s="20" t="s">
        <v>33</v>
      </c>
      <c r="G10" s="20" t="s">
        <v>61</v>
      </c>
      <c r="H10" s="19">
        <v>70000</v>
      </c>
      <c r="I10" s="21" t="s">
        <v>39</v>
      </c>
      <c r="J10" s="28" t="s">
        <v>48</v>
      </c>
    </row>
    <row r="11" spans="1:11" s="22" customFormat="1" ht="21" customHeight="1" x14ac:dyDescent="0.25">
      <c r="A11" s="19">
        <v>5</v>
      </c>
      <c r="B11" s="18" t="s">
        <v>63</v>
      </c>
      <c r="C11" s="35" t="s">
        <v>12</v>
      </c>
      <c r="D11" s="35">
        <v>62467</v>
      </c>
      <c r="E11" s="35" t="s">
        <v>64</v>
      </c>
      <c r="F11" s="36" t="s">
        <v>65</v>
      </c>
      <c r="G11" s="36" t="s">
        <v>62</v>
      </c>
      <c r="H11" s="35">
        <v>70000</v>
      </c>
      <c r="I11" s="37" t="s">
        <v>39</v>
      </c>
      <c r="J11" s="38" t="s">
        <v>49</v>
      </c>
    </row>
    <row r="12" spans="1:11" s="22" customFormat="1" ht="21" customHeight="1" x14ac:dyDescent="0.25">
      <c r="A12" s="19">
        <v>6</v>
      </c>
      <c r="B12" s="18" t="s">
        <v>56</v>
      </c>
      <c r="C12" s="19" t="s">
        <v>17</v>
      </c>
      <c r="D12" s="19">
        <v>60192</v>
      </c>
      <c r="E12" s="19" t="s">
        <v>11</v>
      </c>
      <c r="F12" s="2"/>
      <c r="G12" s="2">
        <v>5</v>
      </c>
      <c r="H12" s="19">
        <v>70000</v>
      </c>
      <c r="I12" s="24" t="s">
        <v>39</v>
      </c>
      <c r="J12" s="30" t="s">
        <v>50</v>
      </c>
      <c r="K12" s="33"/>
    </row>
    <row r="13" spans="1:11" ht="21" customHeight="1" x14ac:dyDescent="0.25">
      <c r="A13" s="74" t="s">
        <v>15</v>
      </c>
      <c r="B13" s="75"/>
      <c r="C13" s="75"/>
      <c r="D13" s="75"/>
      <c r="E13" s="75"/>
      <c r="F13" s="76"/>
      <c r="G13" s="40"/>
      <c r="H13" s="31">
        <f>SUM(H7:H12)</f>
        <v>400000</v>
      </c>
      <c r="I13" s="25"/>
    </row>
    <row r="14" spans="1:11" ht="17.25" customHeight="1" x14ac:dyDescent="0.25">
      <c r="A14" s="72" t="s">
        <v>16</v>
      </c>
      <c r="B14" s="72"/>
      <c r="C14" s="72"/>
      <c r="D14" s="72"/>
      <c r="E14" s="72"/>
      <c r="F14" s="72"/>
      <c r="G14" s="43"/>
      <c r="H14" s="2">
        <f>H13*0.05</f>
        <v>20000</v>
      </c>
      <c r="I14" s="26"/>
    </row>
    <row r="15" spans="1:11" ht="17.25" customHeight="1" x14ac:dyDescent="0.25">
      <c r="A15" s="67" t="s">
        <v>37</v>
      </c>
      <c r="B15" s="67"/>
      <c r="C15" s="67"/>
      <c r="D15" s="67"/>
      <c r="E15" s="67"/>
      <c r="F15" s="67"/>
      <c r="G15" s="42"/>
      <c r="H15" s="5"/>
      <c r="I15" s="5"/>
    </row>
    <row r="16" spans="1:11" ht="16.5" customHeight="1" x14ac:dyDescent="0.25">
      <c r="A16" s="41"/>
      <c r="B16" s="6"/>
      <c r="C16" s="6"/>
      <c r="D16" s="6"/>
      <c r="E16" s="6"/>
      <c r="F16" s="6"/>
      <c r="G16" s="6"/>
      <c r="H16" s="6"/>
      <c r="I16" s="6"/>
    </row>
    <row r="17" ht="14.25" customHeight="1" x14ac:dyDescent="0.25"/>
    <row r="18" ht="14.25" customHeight="1" x14ac:dyDescent="0.25"/>
    <row r="19" ht="18.75" customHeight="1" x14ac:dyDescent="0.25"/>
  </sheetData>
  <mergeCells count="5">
    <mergeCell ref="E2:F2"/>
    <mergeCell ref="A15:F15"/>
    <mergeCell ref="A4:H4"/>
    <mergeCell ref="A13:F13"/>
    <mergeCell ref="A14:F14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E7" sqref="E7"/>
    </sheetView>
  </sheetViews>
  <sheetFormatPr baseColWidth="10" defaultRowHeight="15" x14ac:dyDescent="0.25"/>
  <cols>
    <col min="1" max="1" width="4.570312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1.28515625" customWidth="1"/>
    <col min="9" max="9" width="15.28515625" customWidth="1"/>
    <col min="10" max="10" width="12.5703125" customWidth="1"/>
  </cols>
  <sheetData>
    <row r="1" spans="1:11" x14ac:dyDescent="0.25">
      <c r="A1" s="1" t="s">
        <v>0</v>
      </c>
      <c r="E1" t="s">
        <v>18</v>
      </c>
      <c r="H1" t="s">
        <v>34</v>
      </c>
    </row>
    <row r="2" spans="1:11" x14ac:dyDescent="0.25">
      <c r="A2" s="1" t="s">
        <v>1</v>
      </c>
      <c r="E2" s="73" t="s">
        <v>55</v>
      </c>
      <c r="F2" s="73"/>
      <c r="H2" t="s">
        <v>44</v>
      </c>
    </row>
    <row r="3" spans="1:11" ht="15" customHeight="1" x14ac:dyDescent="0.25">
      <c r="A3" s="1" t="s">
        <v>2</v>
      </c>
    </row>
    <row r="4" spans="1:11" ht="36.75" customHeight="1" x14ac:dyDescent="0.3">
      <c r="A4" s="68" t="s">
        <v>59</v>
      </c>
      <c r="B4" s="68"/>
      <c r="C4" s="68"/>
      <c r="D4" s="68"/>
      <c r="E4" s="68"/>
      <c r="F4" s="68"/>
      <c r="G4" s="68"/>
      <c r="H4" s="68"/>
    </row>
    <row r="5" spans="1:11" ht="3.75" customHeight="1" x14ac:dyDescent="0.3">
      <c r="A5" s="39"/>
      <c r="B5" s="39"/>
      <c r="C5" s="39"/>
      <c r="D5" s="39"/>
      <c r="E5" s="39"/>
      <c r="F5" s="39"/>
      <c r="G5" s="39"/>
      <c r="H5" s="39"/>
    </row>
    <row r="6" spans="1:11" ht="22.5" customHeight="1" x14ac:dyDescent="0.2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60</v>
      </c>
      <c r="H6" s="12" t="s">
        <v>9</v>
      </c>
      <c r="I6" s="12" t="s">
        <v>10</v>
      </c>
      <c r="J6" s="27" t="s">
        <v>47</v>
      </c>
    </row>
    <row r="7" spans="1:11" ht="24" customHeight="1" x14ac:dyDescent="0.25">
      <c r="A7" s="2">
        <v>1</v>
      </c>
      <c r="B7" s="17" t="s">
        <v>19</v>
      </c>
      <c r="C7" s="2" t="s">
        <v>20</v>
      </c>
      <c r="D7" s="2">
        <v>34565</v>
      </c>
      <c r="E7" s="2" t="s">
        <v>13</v>
      </c>
      <c r="F7" s="2">
        <v>2012000983</v>
      </c>
      <c r="G7" s="2">
        <v>2</v>
      </c>
      <c r="H7" s="2">
        <v>50000</v>
      </c>
      <c r="I7" s="13" t="s">
        <v>39</v>
      </c>
      <c r="J7" s="29" t="s">
        <v>46</v>
      </c>
    </row>
    <row r="8" spans="1:11" ht="21.75" customHeight="1" x14ac:dyDescent="0.25">
      <c r="A8" s="2">
        <v>2</v>
      </c>
      <c r="B8" s="17" t="s">
        <v>24</v>
      </c>
      <c r="C8" s="2" t="s">
        <v>12</v>
      </c>
      <c r="D8" s="2">
        <v>39603</v>
      </c>
      <c r="E8" s="2" t="s">
        <v>25</v>
      </c>
      <c r="F8" s="2">
        <v>455901</v>
      </c>
      <c r="G8" s="2">
        <v>8</v>
      </c>
      <c r="H8" s="2">
        <v>70000</v>
      </c>
      <c r="I8" s="13" t="s">
        <v>39</v>
      </c>
      <c r="J8" s="23" t="s">
        <v>45</v>
      </c>
    </row>
    <row r="9" spans="1:11" ht="21.75" customHeight="1" x14ac:dyDescent="0.25">
      <c r="A9" s="2">
        <v>3</v>
      </c>
      <c r="B9" s="17" t="s">
        <v>51</v>
      </c>
      <c r="C9" s="2" t="s">
        <v>20</v>
      </c>
      <c r="D9" s="4" t="s">
        <v>52</v>
      </c>
      <c r="E9" s="2" t="s">
        <v>53</v>
      </c>
      <c r="F9" s="2">
        <v>2012000360</v>
      </c>
      <c r="G9" s="2">
        <v>1</v>
      </c>
      <c r="H9" s="2">
        <v>70000</v>
      </c>
      <c r="I9" s="13" t="s">
        <v>39</v>
      </c>
      <c r="J9" s="38" t="s">
        <v>54</v>
      </c>
    </row>
    <row r="10" spans="1:11" ht="20.25" customHeight="1" x14ac:dyDescent="0.25">
      <c r="A10" s="2">
        <v>4</v>
      </c>
      <c r="B10" s="18" t="s">
        <v>32</v>
      </c>
      <c r="C10" s="19" t="s">
        <v>17</v>
      </c>
      <c r="D10" s="19">
        <v>57279</v>
      </c>
      <c r="E10" s="19" t="s">
        <v>11</v>
      </c>
      <c r="F10" s="20" t="s">
        <v>33</v>
      </c>
      <c r="G10" s="20" t="s">
        <v>61</v>
      </c>
      <c r="H10" s="19">
        <v>70000</v>
      </c>
      <c r="I10" s="21" t="s">
        <v>39</v>
      </c>
      <c r="J10" s="28" t="s">
        <v>48</v>
      </c>
    </row>
    <row r="11" spans="1:11" s="22" customFormat="1" ht="21" customHeight="1" x14ac:dyDescent="0.25">
      <c r="A11" s="19">
        <v>5</v>
      </c>
      <c r="B11" s="18" t="s">
        <v>63</v>
      </c>
      <c r="C11" s="35" t="s">
        <v>12</v>
      </c>
      <c r="D11" s="35">
        <v>62467</v>
      </c>
      <c r="E11" s="35" t="s">
        <v>64</v>
      </c>
      <c r="F11" s="36" t="s">
        <v>65</v>
      </c>
      <c r="G11" s="36" t="s">
        <v>62</v>
      </c>
      <c r="H11" s="35">
        <v>70000</v>
      </c>
      <c r="I11" s="37" t="s">
        <v>39</v>
      </c>
      <c r="J11" s="38" t="s">
        <v>49</v>
      </c>
    </row>
    <row r="12" spans="1:11" s="22" customFormat="1" ht="21" customHeight="1" x14ac:dyDescent="0.25">
      <c r="A12" s="19">
        <v>6</v>
      </c>
      <c r="B12" s="18" t="s">
        <v>56</v>
      </c>
      <c r="C12" s="19" t="s">
        <v>17</v>
      </c>
      <c r="D12" s="19">
        <v>60192</v>
      </c>
      <c r="E12" s="19" t="s">
        <v>11</v>
      </c>
      <c r="F12" s="2"/>
      <c r="G12" s="2">
        <v>5</v>
      </c>
      <c r="H12" s="19">
        <v>70000</v>
      </c>
      <c r="I12" s="24" t="s">
        <v>39</v>
      </c>
      <c r="J12" s="30" t="s">
        <v>50</v>
      </c>
      <c r="K12" s="33"/>
    </row>
    <row r="13" spans="1:11" ht="21" customHeight="1" x14ac:dyDescent="0.25">
      <c r="A13" s="74" t="s">
        <v>15</v>
      </c>
      <c r="B13" s="75"/>
      <c r="C13" s="75"/>
      <c r="D13" s="75"/>
      <c r="E13" s="75"/>
      <c r="F13" s="76"/>
      <c r="G13" s="40"/>
      <c r="H13" s="31">
        <f>SUM(H7:H12)</f>
        <v>400000</v>
      </c>
      <c r="I13" s="25"/>
    </row>
    <row r="14" spans="1:11" ht="17.25" customHeight="1" x14ac:dyDescent="0.25">
      <c r="A14" s="72" t="s">
        <v>16</v>
      </c>
      <c r="B14" s="72"/>
      <c r="C14" s="72"/>
      <c r="D14" s="72"/>
      <c r="E14" s="72"/>
      <c r="F14" s="72"/>
      <c r="G14" s="43"/>
      <c r="H14" s="2">
        <f>H13*0.05</f>
        <v>20000</v>
      </c>
      <c r="I14" s="26"/>
    </row>
    <row r="15" spans="1:11" ht="17.25" customHeight="1" x14ac:dyDescent="0.25">
      <c r="A15" s="67" t="s">
        <v>37</v>
      </c>
      <c r="B15" s="67"/>
      <c r="C15" s="67"/>
      <c r="D15" s="67"/>
      <c r="E15" s="67"/>
      <c r="F15" s="67"/>
      <c r="G15" s="42"/>
      <c r="H15" s="5"/>
      <c r="I15" s="5"/>
    </row>
    <row r="16" spans="1:11" ht="16.5" customHeight="1" x14ac:dyDescent="0.25">
      <c r="A16" s="41"/>
      <c r="B16" s="6"/>
      <c r="C16" s="6"/>
      <c r="D16" s="6"/>
      <c r="E16" s="6"/>
      <c r="F16" s="6"/>
      <c r="G16" s="6"/>
      <c r="H16" s="6"/>
      <c r="I16" s="6"/>
    </row>
    <row r="17" ht="14.25" customHeight="1" x14ac:dyDescent="0.25"/>
    <row r="18" ht="14.25" customHeight="1" x14ac:dyDescent="0.25"/>
    <row r="19" ht="18.75" customHeight="1" x14ac:dyDescent="0.25"/>
  </sheetData>
  <mergeCells count="5">
    <mergeCell ref="E2:F2"/>
    <mergeCell ref="A4:H4"/>
    <mergeCell ref="A13:F13"/>
    <mergeCell ref="A14:F14"/>
    <mergeCell ref="A15:F15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E30" sqref="E30:F30"/>
    </sheetView>
  </sheetViews>
  <sheetFormatPr baseColWidth="10" defaultRowHeight="15" x14ac:dyDescent="0.25"/>
  <cols>
    <col min="1" max="1" width="4.570312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1.28515625" customWidth="1"/>
    <col min="9" max="9" width="15.28515625" customWidth="1"/>
    <col min="10" max="10" width="12.5703125" customWidth="1"/>
  </cols>
  <sheetData>
    <row r="1" spans="1:11" x14ac:dyDescent="0.25">
      <c r="A1" s="1" t="s">
        <v>0</v>
      </c>
      <c r="E1" t="s">
        <v>18</v>
      </c>
      <c r="H1" t="s">
        <v>34</v>
      </c>
    </row>
    <row r="2" spans="1:11" x14ac:dyDescent="0.25">
      <c r="A2" s="1" t="s">
        <v>1</v>
      </c>
      <c r="E2" s="73" t="s">
        <v>55</v>
      </c>
      <c r="F2" s="73"/>
      <c r="H2" t="s">
        <v>44</v>
      </c>
    </row>
    <row r="3" spans="1:11" ht="15" customHeight="1" x14ac:dyDescent="0.25">
      <c r="A3" s="1" t="s">
        <v>2</v>
      </c>
    </row>
    <row r="4" spans="1:11" ht="18.75" customHeight="1" x14ac:dyDescent="0.3">
      <c r="A4" s="68" t="s">
        <v>66</v>
      </c>
      <c r="B4" s="68"/>
      <c r="C4" s="68"/>
      <c r="D4" s="68"/>
      <c r="E4" s="68"/>
      <c r="F4" s="68"/>
      <c r="G4" s="68"/>
      <c r="H4" s="68"/>
    </row>
    <row r="5" spans="1:11" ht="3.75" customHeight="1" x14ac:dyDescent="0.3">
      <c r="A5" s="45"/>
      <c r="B5" s="45"/>
      <c r="C5" s="45"/>
      <c r="D5" s="45"/>
      <c r="E5" s="45"/>
      <c r="F5" s="45"/>
      <c r="G5" s="45"/>
      <c r="H5" s="45"/>
    </row>
    <row r="6" spans="1:11" ht="22.5" customHeight="1" x14ac:dyDescent="0.2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60</v>
      </c>
      <c r="H6" s="12" t="s">
        <v>9</v>
      </c>
      <c r="I6" s="12" t="s">
        <v>10</v>
      </c>
      <c r="J6" s="27" t="s">
        <v>47</v>
      </c>
    </row>
    <row r="7" spans="1:11" ht="24" customHeight="1" x14ac:dyDescent="0.25">
      <c r="A7" s="2">
        <v>1</v>
      </c>
      <c r="B7" s="17" t="s">
        <v>19</v>
      </c>
      <c r="C7" s="2" t="s">
        <v>20</v>
      </c>
      <c r="D7" s="2">
        <v>34565</v>
      </c>
      <c r="E7" s="2" t="s">
        <v>13</v>
      </c>
      <c r="F7" s="2">
        <v>2012000983</v>
      </c>
      <c r="G7" s="2">
        <v>2</v>
      </c>
      <c r="H7" s="2">
        <v>50000</v>
      </c>
      <c r="I7" s="13" t="s">
        <v>39</v>
      </c>
      <c r="J7" s="29" t="s">
        <v>46</v>
      </c>
    </row>
    <row r="8" spans="1:11" ht="21.75" customHeight="1" x14ac:dyDescent="0.25">
      <c r="A8" s="2">
        <v>2</v>
      </c>
      <c r="B8" s="17" t="s">
        <v>24</v>
      </c>
      <c r="C8" s="2" t="s">
        <v>12</v>
      </c>
      <c r="D8" s="2">
        <v>39603</v>
      </c>
      <c r="E8" s="2" t="s">
        <v>25</v>
      </c>
      <c r="F8" s="2">
        <v>455901</v>
      </c>
      <c r="G8" s="2">
        <v>8</v>
      </c>
      <c r="H8" s="2">
        <v>70000</v>
      </c>
      <c r="I8" s="13" t="s">
        <v>39</v>
      </c>
      <c r="J8" s="23" t="s">
        <v>45</v>
      </c>
    </row>
    <row r="9" spans="1:11" ht="21.75" customHeight="1" x14ac:dyDescent="0.25">
      <c r="A9" s="2">
        <v>3</v>
      </c>
      <c r="B9" s="17" t="s">
        <v>51</v>
      </c>
      <c r="C9" s="2" t="s">
        <v>20</v>
      </c>
      <c r="D9" s="4" t="s">
        <v>52</v>
      </c>
      <c r="E9" s="2" t="s">
        <v>53</v>
      </c>
      <c r="F9" s="2">
        <v>2012000360</v>
      </c>
      <c r="G9" s="2">
        <v>1</v>
      </c>
      <c r="H9" s="2">
        <v>70000</v>
      </c>
      <c r="I9" s="13" t="s">
        <v>39</v>
      </c>
      <c r="J9" s="38" t="s">
        <v>54</v>
      </c>
    </row>
    <row r="10" spans="1:11" ht="20.25" customHeight="1" x14ac:dyDescent="0.25">
      <c r="A10" s="2">
        <v>4</v>
      </c>
      <c r="B10" s="18" t="s">
        <v>32</v>
      </c>
      <c r="C10" s="19" t="s">
        <v>17</v>
      </c>
      <c r="D10" s="19">
        <v>57279</v>
      </c>
      <c r="E10" s="19" t="s">
        <v>11</v>
      </c>
      <c r="F10" s="20" t="s">
        <v>33</v>
      </c>
      <c r="G10" s="20" t="s">
        <v>61</v>
      </c>
      <c r="H10" s="19">
        <v>70000</v>
      </c>
      <c r="I10" s="21" t="s">
        <v>39</v>
      </c>
      <c r="J10" s="28" t="s">
        <v>48</v>
      </c>
    </row>
    <row r="11" spans="1:11" s="22" customFormat="1" ht="21" customHeight="1" x14ac:dyDescent="0.25">
      <c r="A11" s="19">
        <v>5</v>
      </c>
      <c r="B11" s="18" t="s">
        <v>63</v>
      </c>
      <c r="C11" s="35" t="s">
        <v>12</v>
      </c>
      <c r="D11" s="35">
        <v>62467</v>
      </c>
      <c r="E11" s="35" t="s">
        <v>64</v>
      </c>
      <c r="F11" s="36" t="s">
        <v>65</v>
      </c>
      <c r="G11" s="36" t="s">
        <v>62</v>
      </c>
      <c r="H11" s="35">
        <v>70000</v>
      </c>
      <c r="I11" s="37" t="s">
        <v>39</v>
      </c>
      <c r="J11" s="38" t="s">
        <v>49</v>
      </c>
    </row>
    <row r="12" spans="1:11" s="22" customFormat="1" ht="21" customHeight="1" x14ac:dyDescent="0.25">
      <c r="A12" s="19">
        <v>6</v>
      </c>
      <c r="B12" s="18" t="s">
        <v>56</v>
      </c>
      <c r="C12" s="19" t="s">
        <v>17</v>
      </c>
      <c r="D12" s="19">
        <v>60192</v>
      </c>
      <c r="E12" s="19" t="s">
        <v>11</v>
      </c>
      <c r="F12" s="2"/>
      <c r="G12" s="2">
        <v>5</v>
      </c>
      <c r="H12" s="19">
        <v>70000</v>
      </c>
      <c r="I12" s="24" t="s">
        <v>39</v>
      </c>
      <c r="J12" s="30" t="s">
        <v>50</v>
      </c>
      <c r="K12" s="33"/>
    </row>
    <row r="13" spans="1:11" ht="21" customHeight="1" x14ac:dyDescent="0.25">
      <c r="A13" s="69" t="s">
        <v>15</v>
      </c>
      <c r="B13" s="70"/>
      <c r="C13" s="70"/>
      <c r="D13" s="70"/>
      <c r="E13" s="70"/>
      <c r="F13" s="70"/>
      <c r="G13" s="71"/>
      <c r="H13" s="31">
        <f>SUM(H7:H12)</f>
        <v>400000</v>
      </c>
      <c r="I13" s="25"/>
    </row>
    <row r="14" spans="1:11" ht="17.25" customHeight="1" x14ac:dyDescent="0.25">
      <c r="A14" s="69" t="s">
        <v>68</v>
      </c>
      <c r="B14" s="70"/>
      <c r="C14" s="70"/>
      <c r="D14" s="70"/>
      <c r="E14" s="70"/>
      <c r="F14" s="70"/>
      <c r="G14" s="71"/>
      <c r="H14" s="2">
        <f>H13*0.12</f>
        <v>48000</v>
      </c>
      <c r="I14" s="5"/>
    </row>
    <row r="15" spans="1:11" ht="17.25" customHeight="1" x14ac:dyDescent="0.25">
      <c r="A15" s="77" t="s">
        <v>67</v>
      </c>
      <c r="B15" s="77"/>
      <c r="C15" s="77"/>
      <c r="D15" s="77"/>
      <c r="E15" s="77"/>
      <c r="F15" s="77"/>
      <c r="G15" s="77"/>
      <c r="H15" s="46">
        <f>H13-H14</f>
        <v>352000</v>
      </c>
      <c r="I15" s="5"/>
    </row>
    <row r="16" spans="1:11" ht="17.25" customHeight="1" x14ac:dyDescent="0.25">
      <c r="A16" s="69" t="s">
        <v>16</v>
      </c>
      <c r="B16" s="70"/>
      <c r="C16" s="70"/>
      <c r="D16" s="70"/>
      <c r="E16" s="70"/>
      <c r="F16" s="70"/>
      <c r="G16" s="71"/>
      <c r="H16" s="2">
        <f>H13*0.05</f>
        <v>20000</v>
      </c>
      <c r="I16" s="5"/>
    </row>
    <row r="17" spans="1:11" ht="17.25" customHeight="1" x14ac:dyDescent="0.25">
      <c r="A17" s="67" t="s">
        <v>37</v>
      </c>
      <c r="B17" s="67"/>
      <c r="C17" s="67"/>
      <c r="D17" s="67"/>
      <c r="E17" s="67"/>
      <c r="F17" s="67"/>
      <c r="G17" s="42"/>
      <c r="H17" s="5"/>
      <c r="I17" s="5"/>
    </row>
    <row r="18" spans="1:11" ht="4.5" customHeight="1" x14ac:dyDescent="0.25">
      <c r="A18" s="44"/>
      <c r="B18" s="44"/>
      <c r="C18" s="44"/>
      <c r="D18" s="44"/>
      <c r="E18" s="44"/>
      <c r="F18" s="44"/>
      <c r="G18" s="42"/>
      <c r="H18" s="5"/>
      <c r="I18" s="5"/>
    </row>
    <row r="19" spans="1:11" ht="17.25" customHeight="1" x14ac:dyDescent="0.25">
      <c r="A19" s="67" t="s">
        <v>71</v>
      </c>
      <c r="B19" s="67"/>
      <c r="C19" s="67"/>
      <c r="D19" s="67"/>
      <c r="E19" s="67"/>
      <c r="F19" s="67"/>
      <c r="G19" s="67"/>
      <c r="H19" s="67"/>
      <c r="I19" s="67"/>
      <c r="J19" s="67"/>
    </row>
    <row r="20" spans="1:11" ht="17.25" customHeight="1" x14ac:dyDescent="0.25">
      <c r="A20" s="67" t="s">
        <v>72</v>
      </c>
      <c r="B20" s="67"/>
      <c r="C20" s="67"/>
      <c r="D20" s="67"/>
      <c r="E20" s="67"/>
      <c r="F20" s="67"/>
      <c r="G20" s="67"/>
      <c r="H20" s="67"/>
      <c r="I20" s="67"/>
      <c r="J20" s="67"/>
    </row>
    <row r="21" spans="1:11" ht="3.75" customHeight="1" x14ac:dyDescent="0.25">
      <c r="A21" s="44"/>
      <c r="B21" s="6"/>
      <c r="C21" s="6"/>
      <c r="D21" s="6"/>
      <c r="E21" s="6"/>
      <c r="F21" s="6"/>
      <c r="G21" s="6"/>
      <c r="H21" s="6"/>
      <c r="I21" s="6"/>
    </row>
    <row r="22" spans="1:11" ht="14.25" customHeight="1" x14ac:dyDescent="0.25">
      <c r="A22" s="78" t="s">
        <v>69</v>
      </c>
      <c r="B22" s="78"/>
      <c r="C22" s="78"/>
      <c r="D22" s="78"/>
      <c r="E22" s="78"/>
      <c r="F22" s="78"/>
      <c r="G22" s="78"/>
      <c r="H22" s="78"/>
    </row>
    <row r="23" spans="1:11" ht="14.25" customHeight="1" x14ac:dyDescent="0.25">
      <c r="A23" s="78" t="s">
        <v>70</v>
      </c>
      <c r="B23" s="78"/>
      <c r="C23" s="78"/>
      <c r="D23" s="78"/>
      <c r="E23" s="78"/>
      <c r="F23" s="78"/>
      <c r="G23" s="78"/>
      <c r="H23" s="78"/>
    </row>
    <row r="24" spans="1:11" ht="4.5" customHeight="1" x14ac:dyDescent="0.25"/>
    <row r="25" spans="1:11" ht="15.75" x14ac:dyDescent="0.25">
      <c r="A25" s="78" t="s">
        <v>73</v>
      </c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1:11" ht="4.5" customHeight="1" x14ac:dyDescent="0.25"/>
    <row r="27" spans="1:11" x14ac:dyDescent="0.25">
      <c r="A27" s="79" t="s">
        <v>74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1:11" x14ac:dyDescent="0.25">
      <c r="E28" s="80" t="s">
        <v>75</v>
      </c>
      <c r="F28" s="81"/>
      <c r="G28" s="84" t="s">
        <v>76</v>
      </c>
      <c r="H28" s="84"/>
      <c r="I28" s="84" t="s">
        <v>77</v>
      </c>
      <c r="J28" s="84"/>
    </row>
    <row r="29" spans="1:11" ht="15.75" x14ac:dyDescent="0.25">
      <c r="A29" s="79" t="s">
        <v>78</v>
      </c>
      <c r="B29" s="79"/>
      <c r="C29" s="85">
        <v>720000</v>
      </c>
      <c r="D29" s="86"/>
      <c r="E29" s="82"/>
      <c r="F29" s="83"/>
      <c r="G29" s="85">
        <f>C29/12</f>
        <v>60000</v>
      </c>
      <c r="H29" s="87"/>
      <c r="I29" s="85">
        <f>PRODUCT(G29:H29)*3</f>
        <v>180000</v>
      </c>
      <c r="J29" s="87"/>
    </row>
    <row r="30" spans="1:11" ht="15.75" x14ac:dyDescent="0.25">
      <c r="A30" s="79" t="s">
        <v>79</v>
      </c>
      <c r="B30" s="79"/>
      <c r="C30" s="88">
        <v>1845000</v>
      </c>
      <c r="D30" s="88"/>
      <c r="E30" s="88">
        <v>184500</v>
      </c>
      <c r="F30" s="88"/>
      <c r="G30" s="89">
        <f>(C30+E30)/12</f>
        <v>169125</v>
      </c>
      <c r="H30" s="90"/>
      <c r="I30" s="89">
        <f>PRODUCT(G30:H30)*3</f>
        <v>507375</v>
      </c>
      <c r="J30" s="90"/>
    </row>
    <row r="31" spans="1:11" ht="15.75" x14ac:dyDescent="0.25">
      <c r="A31" s="93" t="s">
        <v>80</v>
      </c>
      <c r="B31" s="93"/>
      <c r="C31" s="93"/>
      <c r="D31" s="93"/>
      <c r="E31" s="93"/>
      <c r="F31" s="94"/>
      <c r="G31" s="85">
        <v>-48000</v>
      </c>
      <c r="H31" s="87"/>
      <c r="I31" s="89">
        <f>PRODUCT(G31:H31)*3</f>
        <v>-144000</v>
      </c>
      <c r="J31" s="90"/>
    </row>
    <row r="32" spans="1:11" ht="15.75" x14ac:dyDescent="0.25">
      <c r="A32" s="91" t="s">
        <v>81</v>
      </c>
      <c r="B32" s="91"/>
      <c r="C32" s="91"/>
      <c r="D32" s="91"/>
      <c r="E32" s="91"/>
      <c r="F32" s="91"/>
      <c r="G32" s="92">
        <f>SUM(G29:H31)</f>
        <v>181125</v>
      </c>
      <c r="H32" s="91"/>
      <c r="I32" s="92">
        <f>SUM(I29:J31)</f>
        <v>543375</v>
      </c>
      <c r="J32" s="91"/>
    </row>
    <row r="34" spans="1:8" ht="15.75" x14ac:dyDescent="0.25">
      <c r="A34" s="91" t="s">
        <v>82</v>
      </c>
      <c r="B34" s="91"/>
      <c r="C34" s="91"/>
      <c r="D34" s="91"/>
      <c r="E34" s="91"/>
      <c r="F34" s="91"/>
      <c r="G34" s="92">
        <f>I29+I30-I31</f>
        <v>831375</v>
      </c>
      <c r="H34" s="91"/>
    </row>
  </sheetData>
  <mergeCells count="33">
    <mergeCell ref="A34:F34"/>
    <mergeCell ref="G34:H34"/>
    <mergeCell ref="A31:F31"/>
    <mergeCell ref="G31:H31"/>
    <mergeCell ref="I31:J31"/>
    <mergeCell ref="A32:F32"/>
    <mergeCell ref="G32:H32"/>
    <mergeCell ref="I32:J32"/>
    <mergeCell ref="A30:B30"/>
    <mergeCell ref="C30:D30"/>
    <mergeCell ref="E30:F30"/>
    <mergeCell ref="G30:H30"/>
    <mergeCell ref="I30:J30"/>
    <mergeCell ref="A25:K25"/>
    <mergeCell ref="A27:K27"/>
    <mergeCell ref="E28:F29"/>
    <mergeCell ref="G28:H28"/>
    <mergeCell ref="I28:J28"/>
    <mergeCell ref="A29:B29"/>
    <mergeCell ref="C29:D29"/>
    <mergeCell ref="G29:H29"/>
    <mergeCell ref="I29:J29"/>
    <mergeCell ref="A23:H23"/>
    <mergeCell ref="A13:G13"/>
    <mergeCell ref="A14:G14"/>
    <mergeCell ref="A16:G16"/>
    <mergeCell ref="A19:J19"/>
    <mergeCell ref="A20:J20"/>
    <mergeCell ref="E2:F2"/>
    <mergeCell ref="A4:H4"/>
    <mergeCell ref="A17:F17"/>
    <mergeCell ref="A15:G15"/>
    <mergeCell ref="A22:H22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A31" sqref="A31:F31"/>
    </sheetView>
  </sheetViews>
  <sheetFormatPr baseColWidth="10" defaultRowHeight="15" x14ac:dyDescent="0.25"/>
  <cols>
    <col min="1" max="1" width="4.570312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1.28515625" customWidth="1"/>
    <col min="9" max="9" width="15.28515625" customWidth="1"/>
    <col min="10" max="10" width="12.5703125" customWidth="1"/>
  </cols>
  <sheetData>
    <row r="1" spans="1:11" x14ac:dyDescent="0.25">
      <c r="A1" s="1" t="s">
        <v>0</v>
      </c>
      <c r="E1" t="s">
        <v>18</v>
      </c>
      <c r="H1" t="s">
        <v>34</v>
      </c>
    </row>
    <row r="2" spans="1:11" x14ac:dyDescent="0.25">
      <c r="A2" s="1" t="s">
        <v>1</v>
      </c>
      <c r="E2" s="73" t="s">
        <v>55</v>
      </c>
      <c r="F2" s="73"/>
      <c r="H2" t="s">
        <v>44</v>
      </c>
    </row>
    <row r="3" spans="1:11" ht="15" customHeight="1" x14ac:dyDescent="0.25">
      <c r="A3" s="1" t="s">
        <v>2</v>
      </c>
      <c r="C3" s="95" t="s">
        <v>84</v>
      </c>
      <c r="D3" s="95"/>
      <c r="E3" s="95"/>
      <c r="F3" s="95"/>
      <c r="G3" s="95"/>
      <c r="H3" s="95"/>
      <c r="I3" s="95"/>
      <c r="J3" s="95"/>
    </row>
    <row r="4" spans="1:11" ht="18.75" customHeight="1" x14ac:dyDescent="0.3">
      <c r="A4" s="68" t="s">
        <v>83</v>
      </c>
      <c r="B4" s="68"/>
      <c r="C4" s="68"/>
      <c r="D4" s="68"/>
      <c r="E4" s="68"/>
      <c r="F4" s="68"/>
      <c r="G4" s="68"/>
      <c r="H4" s="68"/>
    </row>
    <row r="5" spans="1:11" ht="3.75" customHeight="1" x14ac:dyDescent="0.3">
      <c r="A5" s="48"/>
      <c r="B5" s="48"/>
      <c r="C5" s="48"/>
      <c r="D5" s="48"/>
      <c r="E5" s="48"/>
      <c r="F5" s="48"/>
      <c r="G5" s="48"/>
      <c r="H5" s="48"/>
    </row>
    <row r="6" spans="1:11" ht="22.5" customHeight="1" x14ac:dyDescent="0.2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60</v>
      </c>
      <c r="H6" s="12" t="s">
        <v>9</v>
      </c>
      <c r="I6" s="12" t="s">
        <v>10</v>
      </c>
      <c r="J6" s="27" t="s">
        <v>47</v>
      </c>
    </row>
    <row r="7" spans="1:11" ht="24" customHeight="1" x14ac:dyDescent="0.25">
      <c r="A7" s="2">
        <v>1</v>
      </c>
      <c r="B7" s="17" t="s">
        <v>19</v>
      </c>
      <c r="C7" s="2" t="s">
        <v>20</v>
      </c>
      <c r="D7" s="2">
        <v>34565</v>
      </c>
      <c r="E7" s="2" t="s">
        <v>13</v>
      </c>
      <c r="F7" s="2">
        <v>2012000983</v>
      </c>
      <c r="G7" s="2">
        <v>2</v>
      </c>
      <c r="H7" s="2">
        <v>50000</v>
      </c>
      <c r="I7" s="13" t="s">
        <v>39</v>
      </c>
      <c r="J7" s="29" t="s">
        <v>46</v>
      </c>
    </row>
    <row r="8" spans="1:11" ht="21.75" customHeight="1" x14ac:dyDescent="0.25">
      <c r="A8" s="2">
        <v>2</v>
      </c>
      <c r="B8" s="17" t="s">
        <v>24</v>
      </c>
      <c r="C8" s="2" t="s">
        <v>12</v>
      </c>
      <c r="D8" s="2">
        <v>39603</v>
      </c>
      <c r="E8" s="2" t="s">
        <v>25</v>
      </c>
      <c r="F8" s="2">
        <v>455901</v>
      </c>
      <c r="G8" s="2">
        <v>8</v>
      </c>
      <c r="H8" s="2">
        <v>70000</v>
      </c>
      <c r="I8" s="13" t="s">
        <v>39</v>
      </c>
      <c r="J8" s="23" t="s">
        <v>45</v>
      </c>
    </row>
    <row r="9" spans="1:11" ht="21.75" customHeight="1" x14ac:dyDescent="0.25">
      <c r="A9" s="2">
        <v>3</v>
      </c>
      <c r="B9" s="17" t="s">
        <v>51</v>
      </c>
      <c r="C9" s="2" t="s">
        <v>20</v>
      </c>
      <c r="D9" s="4" t="s">
        <v>52</v>
      </c>
      <c r="E9" s="2" t="s">
        <v>53</v>
      </c>
      <c r="F9" s="2">
        <v>2012000360</v>
      </c>
      <c r="G9" s="2">
        <v>1</v>
      </c>
      <c r="H9" s="2">
        <v>70000</v>
      </c>
      <c r="I9" s="13" t="s">
        <v>39</v>
      </c>
      <c r="J9" s="38" t="s">
        <v>54</v>
      </c>
    </row>
    <row r="10" spans="1:11" ht="20.25" customHeight="1" x14ac:dyDescent="0.25">
      <c r="A10" s="2">
        <v>4</v>
      </c>
      <c r="B10" s="18" t="s">
        <v>32</v>
      </c>
      <c r="C10" s="19" t="s">
        <v>17</v>
      </c>
      <c r="D10" s="19">
        <v>57279</v>
      </c>
      <c r="E10" s="19" t="s">
        <v>11</v>
      </c>
      <c r="F10" s="20" t="s">
        <v>33</v>
      </c>
      <c r="G10" s="20" t="s">
        <v>61</v>
      </c>
      <c r="H10" s="19">
        <v>70000</v>
      </c>
      <c r="I10" s="21" t="s">
        <v>39</v>
      </c>
      <c r="J10" s="28" t="s">
        <v>48</v>
      </c>
    </row>
    <row r="11" spans="1:11" s="22" customFormat="1" ht="21" customHeight="1" x14ac:dyDescent="0.25">
      <c r="A11" s="19">
        <v>5</v>
      </c>
      <c r="B11" s="18" t="s">
        <v>63</v>
      </c>
      <c r="C11" s="35" t="s">
        <v>12</v>
      </c>
      <c r="D11" s="35">
        <v>62467</v>
      </c>
      <c r="E11" s="35" t="s">
        <v>64</v>
      </c>
      <c r="F11" s="36" t="s">
        <v>65</v>
      </c>
      <c r="G11" s="36" t="s">
        <v>62</v>
      </c>
      <c r="H11" s="35">
        <v>70000</v>
      </c>
      <c r="I11" s="37" t="s">
        <v>39</v>
      </c>
      <c r="J11" s="38" t="s">
        <v>49</v>
      </c>
    </row>
    <row r="12" spans="1:11" s="22" customFormat="1" ht="21" customHeight="1" x14ac:dyDescent="0.25">
      <c r="A12" s="19">
        <v>6</v>
      </c>
      <c r="B12" s="18" t="s">
        <v>56</v>
      </c>
      <c r="C12" s="19" t="s">
        <v>17</v>
      </c>
      <c r="D12" s="19">
        <v>60192</v>
      </c>
      <c r="E12" s="19" t="s">
        <v>11</v>
      </c>
      <c r="F12" s="2"/>
      <c r="G12" s="2">
        <v>5</v>
      </c>
      <c r="H12" s="19">
        <v>70000</v>
      </c>
      <c r="I12" s="24" t="s">
        <v>39</v>
      </c>
      <c r="J12" s="30" t="s">
        <v>50</v>
      </c>
      <c r="K12" s="33"/>
    </row>
    <row r="13" spans="1:11" ht="21" customHeight="1" x14ac:dyDescent="0.25">
      <c r="A13" s="69" t="s">
        <v>15</v>
      </c>
      <c r="B13" s="70"/>
      <c r="C13" s="70"/>
      <c r="D13" s="70"/>
      <c r="E13" s="70"/>
      <c r="F13" s="70"/>
      <c r="G13" s="71"/>
      <c r="H13" s="31">
        <f>SUM(H7:H12)</f>
        <v>400000</v>
      </c>
      <c r="I13" s="25"/>
    </row>
    <row r="14" spans="1:11" ht="17.25" customHeight="1" x14ac:dyDescent="0.25">
      <c r="A14" s="69" t="s">
        <v>68</v>
      </c>
      <c r="B14" s="70"/>
      <c r="C14" s="70"/>
      <c r="D14" s="70"/>
      <c r="E14" s="70"/>
      <c r="F14" s="70"/>
      <c r="G14" s="71"/>
      <c r="H14" s="2">
        <f>H13*0.12</f>
        <v>48000</v>
      </c>
      <c r="I14" s="5"/>
    </row>
    <row r="15" spans="1:11" ht="17.25" customHeight="1" x14ac:dyDescent="0.25">
      <c r="A15" s="77" t="s">
        <v>67</v>
      </c>
      <c r="B15" s="77"/>
      <c r="C15" s="77"/>
      <c r="D15" s="77"/>
      <c r="E15" s="77"/>
      <c r="F15" s="77"/>
      <c r="G15" s="77"/>
      <c r="H15" s="46">
        <f>H13-H14</f>
        <v>352000</v>
      </c>
      <c r="I15" s="5"/>
    </row>
    <row r="16" spans="1:11" ht="17.25" customHeight="1" x14ac:dyDescent="0.25">
      <c r="A16" s="69" t="s">
        <v>16</v>
      </c>
      <c r="B16" s="70"/>
      <c r="C16" s="70"/>
      <c r="D16" s="70"/>
      <c r="E16" s="70"/>
      <c r="F16" s="70"/>
      <c r="G16" s="71"/>
      <c r="H16" s="2">
        <f>H13*0.05</f>
        <v>20000</v>
      </c>
      <c r="I16" s="5"/>
    </row>
    <row r="17" spans="1:11" ht="17.25" customHeight="1" x14ac:dyDescent="0.25">
      <c r="A17" s="67" t="s">
        <v>37</v>
      </c>
      <c r="B17" s="67"/>
      <c r="C17" s="67"/>
      <c r="D17" s="67"/>
      <c r="E17" s="67"/>
      <c r="F17" s="67"/>
      <c r="G17" s="42"/>
      <c r="H17" s="5"/>
      <c r="I17" s="5"/>
    </row>
    <row r="18" spans="1:11" ht="4.5" customHeight="1" x14ac:dyDescent="0.25">
      <c r="A18" s="47"/>
      <c r="B18" s="47"/>
      <c r="C18" s="47"/>
      <c r="D18" s="47"/>
      <c r="E18" s="47"/>
      <c r="F18" s="47"/>
      <c r="G18" s="42"/>
      <c r="H18" s="5"/>
      <c r="I18" s="5"/>
    </row>
    <row r="19" spans="1:11" ht="17.25" customHeight="1" x14ac:dyDescent="0.25">
      <c r="A19" s="67" t="s">
        <v>71</v>
      </c>
      <c r="B19" s="67"/>
      <c r="C19" s="67"/>
      <c r="D19" s="67"/>
      <c r="E19" s="67"/>
      <c r="F19" s="67"/>
      <c r="G19" s="67"/>
      <c r="H19" s="67"/>
      <c r="I19" s="67"/>
      <c r="J19" s="67"/>
    </row>
    <row r="20" spans="1:11" ht="17.25" customHeight="1" x14ac:dyDescent="0.25">
      <c r="A20" s="67" t="s">
        <v>72</v>
      </c>
      <c r="B20" s="67"/>
      <c r="C20" s="67"/>
      <c r="D20" s="67"/>
      <c r="E20" s="67"/>
      <c r="F20" s="67"/>
      <c r="G20" s="67"/>
      <c r="H20" s="67"/>
      <c r="I20" s="67"/>
      <c r="J20" s="67"/>
    </row>
    <row r="21" spans="1:11" ht="3.75" customHeight="1" x14ac:dyDescent="0.25">
      <c r="A21" s="47"/>
      <c r="B21" s="6"/>
      <c r="C21" s="6"/>
      <c r="D21" s="6"/>
      <c r="E21" s="6"/>
      <c r="F21" s="6"/>
      <c r="G21" s="6"/>
      <c r="H21" s="6"/>
      <c r="I21" s="6"/>
    </row>
    <row r="22" spans="1:11" ht="14.25" customHeight="1" x14ac:dyDescent="0.25">
      <c r="A22" s="78" t="s">
        <v>69</v>
      </c>
      <c r="B22" s="78"/>
      <c r="C22" s="78"/>
      <c r="D22" s="78"/>
      <c r="E22" s="78"/>
      <c r="F22" s="78"/>
      <c r="G22" s="78"/>
      <c r="H22" s="78"/>
    </row>
    <row r="23" spans="1:11" ht="14.25" customHeight="1" x14ac:dyDescent="0.25">
      <c r="A23" s="78" t="s">
        <v>70</v>
      </c>
      <c r="B23" s="78"/>
      <c r="C23" s="78"/>
      <c r="D23" s="78"/>
      <c r="E23" s="78"/>
      <c r="F23" s="78"/>
      <c r="G23" s="78"/>
      <c r="H23" s="78"/>
    </row>
    <row r="24" spans="1:11" ht="4.5" customHeight="1" x14ac:dyDescent="0.25"/>
    <row r="25" spans="1:11" ht="15.75" x14ac:dyDescent="0.25">
      <c r="A25" s="78" t="s">
        <v>73</v>
      </c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1:11" ht="4.5" customHeight="1" x14ac:dyDescent="0.25"/>
    <row r="27" spans="1:11" x14ac:dyDescent="0.25">
      <c r="A27" s="79" t="s">
        <v>74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1:11" x14ac:dyDescent="0.25">
      <c r="E28" s="80" t="s">
        <v>75</v>
      </c>
      <c r="F28" s="81"/>
      <c r="G28" s="84" t="s">
        <v>76</v>
      </c>
      <c r="H28" s="84"/>
      <c r="I28" s="84" t="s">
        <v>77</v>
      </c>
      <c r="J28" s="84"/>
    </row>
    <row r="29" spans="1:11" ht="15.75" x14ac:dyDescent="0.25">
      <c r="A29" s="79" t="s">
        <v>78</v>
      </c>
      <c r="B29" s="79"/>
      <c r="C29" s="85">
        <v>720000</v>
      </c>
      <c r="D29" s="86"/>
      <c r="E29" s="82"/>
      <c r="F29" s="83"/>
      <c r="G29" s="85">
        <f>C29/12</f>
        <v>60000</v>
      </c>
      <c r="H29" s="87"/>
      <c r="I29" s="85">
        <f>PRODUCT(G29:H29)*3</f>
        <v>180000</v>
      </c>
      <c r="J29" s="87"/>
    </row>
    <row r="30" spans="1:11" ht="15.75" x14ac:dyDescent="0.25">
      <c r="A30" s="79" t="s">
        <v>79</v>
      </c>
      <c r="B30" s="79"/>
      <c r="C30" s="88">
        <v>1845000</v>
      </c>
      <c r="D30" s="88"/>
      <c r="E30" s="88">
        <v>184500</v>
      </c>
      <c r="F30" s="88"/>
      <c r="G30" s="89">
        <f>(C30+E30)/12</f>
        <v>169125</v>
      </c>
      <c r="H30" s="90"/>
      <c r="I30" s="89">
        <f>PRODUCT(G30:H30)*3</f>
        <v>507375</v>
      </c>
      <c r="J30" s="90"/>
    </row>
    <row r="31" spans="1:11" ht="15.75" x14ac:dyDescent="0.25">
      <c r="A31" s="93" t="s">
        <v>80</v>
      </c>
      <c r="B31" s="93"/>
      <c r="C31" s="93"/>
      <c r="D31" s="93"/>
      <c r="E31" s="93"/>
      <c r="F31" s="94"/>
      <c r="G31" s="85">
        <v>-48000</v>
      </c>
      <c r="H31" s="87"/>
      <c r="I31" s="89">
        <f>PRODUCT(G31:H31)*3</f>
        <v>-144000</v>
      </c>
      <c r="J31" s="90"/>
    </row>
    <row r="32" spans="1:11" ht="15.75" x14ac:dyDescent="0.25">
      <c r="A32" s="91" t="s">
        <v>81</v>
      </c>
      <c r="B32" s="91"/>
      <c r="C32" s="91"/>
      <c r="D32" s="91"/>
      <c r="E32" s="91"/>
      <c r="F32" s="91"/>
      <c r="G32" s="92">
        <f>SUM(G29:H31)</f>
        <v>181125</v>
      </c>
      <c r="H32" s="91"/>
      <c r="I32" s="92">
        <f>SUM(I29:J31)</f>
        <v>543375</v>
      </c>
      <c r="J32" s="91"/>
    </row>
    <row r="34" spans="1:8" ht="15.75" x14ac:dyDescent="0.25">
      <c r="A34" s="91" t="s">
        <v>82</v>
      </c>
      <c r="B34" s="91"/>
      <c r="C34" s="91"/>
      <c r="D34" s="91"/>
      <c r="E34" s="91"/>
      <c r="F34" s="91"/>
      <c r="G34" s="92">
        <f>I29+I30-I31</f>
        <v>831375</v>
      </c>
      <c r="H34" s="91"/>
    </row>
    <row r="36" spans="1:8" ht="15.75" x14ac:dyDescent="0.25">
      <c r="A36" s="91" t="s">
        <v>85</v>
      </c>
      <c r="B36" s="91"/>
      <c r="C36" s="91"/>
      <c r="D36" s="91"/>
      <c r="E36" s="91"/>
      <c r="F36" s="91"/>
      <c r="G36" s="92">
        <f>G29+G31</f>
        <v>12000</v>
      </c>
      <c r="H36" s="91"/>
    </row>
  </sheetData>
  <mergeCells count="36">
    <mergeCell ref="A25:K25"/>
    <mergeCell ref="E2:F2"/>
    <mergeCell ref="A4:H4"/>
    <mergeCell ref="A13:G13"/>
    <mergeCell ref="A14:G14"/>
    <mergeCell ref="A15:G15"/>
    <mergeCell ref="A16:G16"/>
    <mergeCell ref="C3:J3"/>
    <mergeCell ref="A17:F17"/>
    <mergeCell ref="A19:J19"/>
    <mergeCell ref="A20:J20"/>
    <mergeCell ref="A22:H22"/>
    <mergeCell ref="A23:H23"/>
    <mergeCell ref="I30:J30"/>
    <mergeCell ref="A31:F31"/>
    <mergeCell ref="G31:H31"/>
    <mergeCell ref="I31:J31"/>
    <mergeCell ref="A27:K27"/>
    <mergeCell ref="E28:F29"/>
    <mergeCell ref="G28:H28"/>
    <mergeCell ref="I28:J28"/>
    <mergeCell ref="A29:B29"/>
    <mergeCell ref="C29:D29"/>
    <mergeCell ref="G29:H29"/>
    <mergeCell ref="I29:J29"/>
    <mergeCell ref="A30:B30"/>
    <mergeCell ref="C30:D30"/>
    <mergeCell ref="E30:F30"/>
    <mergeCell ref="G30:H30"/>
    <mergeCell ref="A36:F36"/>
    <mergeCell ref="G36:H36"/>
    <mergeCell ref="A32:F32"/>
    <mergeCell ref="G32:H32"/>
    <mergeCell ref="I32:J32"/>
    <mergeCell ref="A34:F34"/>
    <mergeCell ref="G34:H3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0" workbookViewId="0">
      <selection activeCell="L34" sqref="L34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x14ac:dyDescent="0.25">
      <c r="A1" s="1" t="s">
        <v>0</v>
      </c>
      <c r="E1" t="s">
        <v>18</v>
      </c>
      <c r="H1" t="s">
        <v>34</v>
      </c>
    </row>
    <row r="2" spans="1:11" x14ac:dyDescent="0.25">
      <c r="A2" s="1" t="s">
        <v>1</v>
      </c>
      <c r="E2" s="73" t="s">
        <v>55</v>
      </c>
      <c r="F2" s="73"/>
      <c r="H2" t="s">
        <v>44</v>
      </c>
    </row>
    <row r="3" spans="1:11" ht="15" customHeight="1" x14ac:dyDescent="0.25">
      <c r="A3" s="1" t="s">
        <v>2</v>
      </c>
      <c r="C3" s="95" t="s">
        <v>84</v>
      </c>
      <c r="D3" s="95"/>
      <c r="E3" s="95"/>
      <c r="F3" s="95"/>
      <c r="G3" s="95"/>
      <c r="H3" s="95"/>
      <c r="I3" s="95"/>
      <c r="J3" s="95"/>
    </row>
    <row r="4" spans="1:11" ht="18.75" customHeight="1" x14ac:dyDescent="0.3">
      <c r="A4" s="68" t="s">
        <v>86</v>
      </c>
      <c r="B4" s="68"/>
      <c r="C4" s="68"/>
      <c r="D4" s="68"/>
      <c r="E4" s="68"/>
      <c r="F4" s="68"/>
      <c r="G4" s="68"/>
      <c r="H4" s="68"/>
    </row>
    <row r="5" spans="1:11" ht="3.75" customHeight="1" x14ac:dyDescent="0.3">
      <c r="A5" s="50"/>
      <c r="B5" s="50"/>
      <c r="C5" s="50"/>
      <c r="D5" s="50"/>
      <c r="E5" s="50"/>
      <c r="F5" s="50"/>
      <c r="G5" s="50"/>
      <c r="H5" s="50"/>
    </row>
    <row r="6" spans="1:11" ht="22.5" customHeight="1" x14ac:dyDescent="0.2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60</v>
      </c>
      <c r="H6" s="12" t="s">
        <v>9</v>
      </c>
      <c r="I6" s="12" t="s">
        <v>10</v>
      </c>
      <c r="J6" s="27" t="s">
        <v>47</v>
      </c>
    </row>
    <row r="7" spans="1:11" ht="24" customHeight="1" x14ac:dyDescent="0.25">
      <c r="A7" s="2">
        <v>1</v>
      </c>
      <c r="B7" s="17" t="s">
        <v>19</v>
      </c>
      <c r="C7" s="2" t="s">
        <v>20</v>
      </c>
      <c r="D7" s="2">
        <v>34565</v>
      </c>
      <c r="E7" s="2" t="s">
        <v>13</v>
      </c>
      <c r="F7" s="2">
        <v>2012000983</v>
      </c>
      <c r="G7" s="2">
        <v>2</v>
      </c>
      <c r="H7" s="2">
        <v>50000</v>
      </c>
      <c r="I7" s="13" t="s">
        <v>39</v>
      </c>
      <c r="J7" s="29" t="s">
        <v>46</v>
      </c>
    </row>
    <row r="8" spans="1:11" ht="21.75" customHeight="1" x14ac:dyDescent="0.25">
      <c r="A8" s="2">
        <v>2</v>
      </c>
      <c r="B8" s="17" t="s">
        <v>24</v>
      </c>
      <c r="C8" s="2" t="s">
        <v>12</v>
      </c>
      <c r="D8" s="2">
        <v>39603</v>
      </c>
      <c r="E8" s="2" t="s">
        <v>25</v>
      </c>
      <c r="F8" s="2">
        <v>455901</v>
      </c>
      <c r="G8" s="2">
        <v>8</v>
      </c>
      <c r="H8" s="2">
        <v>70000</v>
      </c>
      <c r="I8" s="13" t="s">
        <v>39</v>
      </c>
      <c r="J8" s="23" t="s">
        <v>45</v>
      </c>
    </row>
    <row r="9" spans="1:11" ht="21.75" customHeight="1" x14ac:dyDescent="0.25">
      <c r="A9" s="2">
        <v>3</v>
      </c>
      <c r="B9" s="17" t="s">
        <v>51</v>
      </c>
      <c r="C9" s="2" t="s">
        <v>20</v>
      </c>
      <c r="D9" s="4" t="s">
        <v>52</v>
      </c>
      <c r="E9" s="2" t="s">
        <v>53</v>
      </c>
      <c r="F9" s="2">
        <v>2012000360</v>
      </c>
      <c r="G9" s="2">
        <v>1</v>
      </c>
      <c r="H9" s="2">
        <v>70000</v>
      </c>
      <c r="I9" s="13" t="s">
        <v>39</v>
      </c>
      <c r="J9" s="38" t="s">
        <v>54</v>
      </c>
    </row>
    <row r="10" spans="1:11" ht="20.25" customHeight="1" x14ac:dyDescent="0.25">
      <c r="A10" s="2">
        <v>4</v>
      </c>
      <c r="B10" s="18" t="s">
        <v>32</v>
      </c>
      <c r="C10" s="19" t="s">
        <v>17</v>
      </c>
      <c r="D10" s="19">
        <v>57279</v>
      </c>
      <c r="E10" s="19" t="s">
        <v>11</v>
      </c>
      <c r="F10" s="20" t="s">
        <v>33</v>
      </c>
      <c r="G10" s="20" t="s">
        <v>61</v>
      </c>
      <c r="H10" s="19">
        <v>70000</v>
      </c>
      <c r="I10" s="21" t="s">
        <v>39</v>
      </c>
      <c r="J10" s="28" t="s">
        <v>48</v>
      </c>
    </row>
    <row r="11" spans="1:11" s="22" customFormat="1" ht="21" customHeight="1" x14ac:dyDescent="0.25">
      <c r="A11" s="19">
        <v>5</v>
      </c>
      <c r="B11" s="18" t="s">
        <v>63</v>
      </c>
      <c r="C11" s="35" t="s">
        <v>12</v>
      </c>
      <c r="D11" s="35">
        <v>62467</v>
      </c>
      <c r="E11" s="35" t="s">
        <v>64</v>
      </c>
      <c r="F11" s="36" t="s">
        <v>65</v>
      </c>
      <c r="G11" s="36" t="s">
        <v>62</v>
      </c>
      <c r="H11" s="35">
        <v>70000</v>
      </c>
      <c r="I11" s="37" t="s">
        <v>39</v>
      </c>
      <c r="J11" s="38" t="s">
        <v>49</v>
      </c>
    </row>
    <row r="12" spans="1:11" s="22" customFormat="1" ht="21" customHeight="1" x14ac:dyDescent="0.25">
      <c r="A12" s="19">
        <v>6</v>
      </c>
      <c r="B12" s="18" t="s">
        <v>56</v>
      </c>
      <c r="C12" s="19" t="s">
        <v>17</v>
      </c>
      <c r="D12" s="19">
        <v>60192</v>
      </c>
      <c r="E12" s="19" t="s">
        <v>11</v>
      </c>
      <c r="F12" s="2"/>
      <c r="G12" s="2">
        <v>5</v>
      </c>
      <c r="H12" s="19">
        <v>70000</v>
      </c>
      <c r="I12" s="24" t="s">
        <v>39</v>
      </c>
      <c r="J12" s="30" t="s">
        <v>50</v>
      </c>
      <c r="K12" s="33"/>
    </row>
    <row r="13" spans="1:11" ht="21" customHeight="1" x14ac:dyDescent="0.25">
      <c r="A13" s="69" t="s">
        <v>15</v>
      </c>
      <c r="B13" s="70"/>
      <c r="C13" s="70"/>
      <c r="D13" s="70"/>
      <c r="E13" s="70"/>
      <c r="F13" s="70"/>
      <c r="G13" s="71"/>
      <c r="H13" s="31">
        <f>SUM(H7:H12)</f>
        <v>400000</v>
      </c>
      <c r="I13" s="25"/>
    </row>
    <row r="14" spans="1:11" ht="17.25" customHeight="1" x14ac:dyDescent="0.25">
      <c r="A14" s="69" t="s">
        <v>91</v>
      </c>
      <c r="B14" s="70"/>
      <c r="C14" s="70"/>
      <c r="D14" s="70"/>
      <c r="E14" s="70"/>
      <c r="F14" s="70"/>
      <c r="G14" s="71"/>
      <c r="H14" s="2">
        <f>H13*0.12</f>
        <v>48000</v>
      </c>
      <c r="I14" s="5"/>
    </row>
    <row r="15" spans="1:11" ht="17.25" customHeight="1" x14ac:dyDescent="0.25">
      <c r="A15" s="77" t="s">
        <v>67</v>
      </c>
      <c r="B15" s="77"/>
      <c r="C15" s="77"/>
      <c r="D15" s="77"/>
      <c r="E15" s="77"/>
      <c r="F15" s="77"/>
      <c r="G15" s="77"/>
      <c r="H15" s="46">
        <f>H13-H14</f>
        <v>352000</v>
      </c>
      <c r="I15" s="5"/>
    </row>
    <row r="16" spans="1:11" ht="17.25" customHeight="1" x14ac:dyDescent="0.25">
      <c r="A16" s="69" t="s">
        <v>16</v>
      </c>
      <c r="B16" s="70"/>
      <c r="C16" s="70"/>
      <c r="D16" s="70"/>
      <c r="E16" s="70"/>
      <c r="F16" s="70"/>
      <c r="G16" s="71"/>
      <c r="H16" s="2">
        <f>H13*0.05</f>
        <v>20000</v>
      </c>
      <c r="I16" s="5"/>
    </row>
    <row r="17" spans="1:11" ht="17.25" customHeight="1" x14ac:dyDescent="0.25">
      <c r="A17" s="67" t="s">
        <v>37</v>
      </c>
      <c r="B17" s="67"/>
      <c r="C17" s="67"/>
      <c r="D17" s="67"/>
      <c r="E17" s="67"/>
      <c r="F17" s="67"/>
      <c r="G17" s="42"/>
      <c r="H17" s="5"/>
      <c r="I17" s="5"/>
    </row>
    <row r="18" spans="1:11" ht="4.5" customHeight="1" x14ac:dyDescent="0.25">
      <c r="A18" s="49"/>
      <c r="B18" s="49"/>
      <c r="C18" s="49"/>
      <c r="D18" s="49"/>
      <c r="E18" s="49"/>
      <c r="F18" s="49"/>
      <c r="G18" s="42"/>
      <c r="H18" s="5"/>
      <c r="I18" s="5"/>
    </row>
    <row r="19" spans="1:11" ht="17.25" customHeight="1" x14ac:dyDescent="0.25">
      <c r="A19" s="67" t="s">
        <v>71</v>
      </c>
      <c r="B19" s="67"/>
      <c r="C19" s="67"/>
      <c r="D19" s="67"/>
      <c r="E19" s="67"/>
      <c r="F19" s="67"/>
      <c r="G19" s="67"/>
      <c r="H19" s="67"/>
      <c r="I19" s="67"/>
      <c r="J19" s="67"/>
    </row>
    <row r="20" spans="1:11" ht="17.25" customHeight="1" x14ac:dyDescent="0.25">
      <c r="A20" s="67" t="s">
        <v>72</v>
      </c>
      <c r="B20" s="67"/>
      <c r="C20" s="67"/>
      <c r="D20" s="67"/>
      <c r="E20" s="67"/>
      <c r="F20" s="67"/>
      <c r="G20" s="67"/>
      <c r="H20" s="67"/>
      <c r="I20" s="67"/>
      <c r="J20" s="67"/>
    </row>
    <row r="21" spans="1:11" ht="3.75" customHeight="1" x14ac:dyDescent="0.25">
      <c r="A21" s="49"/>
      <c r="B21" s="6"/>
      <c r="C21" s="6"/>
      <c r="D21" s="6"/>
      <c r="E21" s="6"/>
      <c r="F21" s="6"/>
      <c r="G21" s="6"/>
      <c r="H21" s="6"/>
      <c r="I21" s="6"/>
    </row>
    <row r="22" spans="1:11" ht="14.25" customHeight="1" x14ac:dyDescent="0.25">
      <c r="A22" s="78" t="s">
        <v>69</v>
      </c>
      <c r="B22" s="78"/>
      <c r="C22" s="78"/>
      <c r="D22" s="78"/>
      <c r="E22" s="78"/>
      <c r="F22" s="78"/>
      <c r="G22" s="78"/>
      <c r="H22" s="78"/>
    </row>
    <row r="23" spans="1:11" ht="14.25" customHeight="1" x14ac:dyDescent="0.25">
      <c r="A23" s="78" t="s">
        <v>70</v>
      </c>
      <c r="B23" s="78"/>
      <c r="C23" s="78"/>
      <c r="D23" s="78"/>
      <c r="E23" s="78"/>
      <c r="F23" s="78"/>
      <c r="G23" s="78"/>
      <c r="H23" s="78"/>
    </row>
    <row r="24" spans="1:11" ht="4.5" customHeight="1" x14ac:dyDescent="0.25"/>
    <row r="25" spans="1:11" ht="15.75" x14ac:dyDescent="0.25">
      <c r="A25" s="78" t="s">
        <v>73</v>
      </c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1:11" ht="4.5" customHeight="1" x14ac:dyDescent="0.25"/>
    <row r="27" spans="1:11" x14ac:dyDescent="0.25">
      <c r="A27" s="79" t="s">
        <v>74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1:11" x14ac:dyDescent="0.25">
      <c r="A28" s="6"/>
      <c r="B28" s="6"/>
      <c r="C28" s="6"/>
      <c r="D28" s="6"/>
      <c r="E28" s="100" t="s">
        <v>75</v>
      </c>
      <c r="F28" s="100"/>
      <c r="G28" s="84" t="s">
        <v>76</v>
      </c>
      <c r="H28" s="101"/>
      <c r="I28" s="52" t="s">
        <v>87</v>
      </c>
      <c r="J28" s="96" t="s">
        <v>92</v>
      </c>
    </row>
    <row r="29" spans="1:11" ht="15.75" x14ac:dyDescent="0.25">
      <c r="A29" s="84" t="s">
        <v>78</v>
      </c>
      <c r="B29" s="84"/>
      <c r="C29" s="88">
        <v>720000</v>
      </c>
      <c r="D29" s="85"/>
      <c r="E29" s="100"/>
      <c r="F29" s="100"/>
      <c r="G29" s="88">
        <f>C29/12</f>
        <v>60000</v>
      </c>
      <c r="H29" s="85"/>
      <c r="I29" s="51" t="s">
        <v>88</v>
      </c>
      <c r="J29" s="102"/>
    </row>
    <row r="30" spans="1:11" ht="15.75" x14ac:dyDescent="0.25">
      <c r="A30" s="84" t="s">
        <v>79</v>
      </c>
      <c r="B30" s="84"/>
      <c r="C30" s="88">
        <v>1845000</v>
      </c>
      <c r="D30" s="85"/>
      <c r="E30" s="88">
        <v>184500</v>
      </c>
      <c r="F30" s="88"/>
      <c r="G30" s="88">
        <f>(C30+E30)/12</f>
        <v>169125</v>
      </c>
      <c r="H30" s="85"/>
      <c r="I30" s="53" t="s">
        <v>89</v>
      </c>
      <c r="J30" s="96" t="s">
        <v>93</v>
      </c>
    </row>
    <row r="31" spans="1:11" ht="15.75" x14ac:dyDescent="0.25">
      <c r="A31" s="98"/>
      <c r="B31" s="98"/>
      <c r="C31" s="98"/>
      <c r="D31" s="98"/>
      <c r="E31" s="98"/>
      <c r="F31" s="98"/>
      <c r="G31" s="99"/>
      <c r="H31" s="99"/>
      <c r="I31" s="51" t="s">
        <v>90</v>
      </c>
      <c r="J31" s="97"/>
    </row>
  </sheetData>
  <mergeCells count="27">
    <mergeCell ref="A23:H23"/>
    <mergeCell ref="E2:F2"/>
    <mergeCell ref="C3:J3"/>
    <mergeCell ref="A4:H4"/>
    <mergeCell ref="A13:G13"/>
    <mergeCell ref="A14:G14"/>
    <mergeCell ref="A15:G15"/>
    <mergeCell ref="A16:G16"/>
    <mergeCell ref="A17:F17"/>
    <mergeCell ref="A19:J19"/>
    <mergeCell ref="A20:J20"/>
    <mergeCell ref="A22:H22"/>
    <mergeCell ref="A25:K25"/>
    <mergeCell ref="A27:K27"/>
    <mergeCell ref="E28:F29"/>
    <mergeCell ref="G28:H28"/>
    <mergeCell ref="A29:B29"/>
    <mergeCell ref="C29:D29"/>
    <mergeCell ref="G29:H29"/>
    <mergeCell ref="J28:J29"/>
    <mergeCell ref="J30:J31"/>
    <mergeCell ref="A30:B30"/>
    <mergeCell ref="C30:D30"/>
    <mergeCell ref="E30:F30"/>
    <mergeCell ref="G30:H30"/>
    <mergeCell ref="A31:F31"/>
    <mergeCell ref="G31:H31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H16" sqref="H16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x14ac:dyDescent="0.25">
      <c r="A1" s="1" t="s">
        <v>0</v>
      </c>
      <c r="E1" t="s">
        <v>18</v>
      </c>
      <c r="H1" t="s">
        <v>34</v>
      </c>
    </row>
    <row r="2" spans="1:11" x14ac:dyDescent="0.25">
      <c r="A2" s="1" t="s">
        <v>1</v>
      </c>
      <c r="E2" s="73" t="s">
        <v>55</v>
      </c>
      <c r="F2" s="73"/>
      <c r="H2" t="s">
        <v>44</v>
      </c>
    </row>
    <row r="3" spans="1:11" ht="15" customHeight="1" x14ac:dyDescent="0.25">
      <c r="A3" s="1" t="s">
        <v>2</v>
      </c>
      <c r="C3" s="95" t="s">
        <v>84</v>
      </c>
      <c r="D3" s="95"/>
      <c r="E3" s="95"/>
      <c r="F3" s="95"/>
      <c r="G3" s="95"/>
      <c r="H3" s="95"/>
      <c r="I3" s="95"/>
      <c r="J3" s="95"/>
    </row>
    <row r="4" spans="1:11" ht="18.75" customHeight="1" x14ac:dyDescent="0.3">
      <c r="A4" s="68" t="s">
        <v>94</v>
      </c>
      <c r="B4" s="68"/>
      <c r="C4" s="68"/>
      <c r="D4" s="68"/>
      <c r="E4" s="68"/>
      <c r="F4" s="68"/>
      <c r="G4" s="68"/>
      <c r="H4" s="68"/>
    </row>
    <row r="5" spans="1:11" ht="3.75" customHeight="1" x14ac:dyDescent="0.3">
      <c r="A5" s="55"/>
      <c r="B5" s="55"/>
      <c r="C5" s="55"/>
      <c r="D5" s="55"/>
      <c r="E5" s="55"/>
      <c r="F5" s="55"/>
      <c r="G5" s="55"/>
      <c r="H5" s="55"/>
    </row>
    <row r="6" spans="1:11" ht="22.5" customHeight="1" x14ac:dyDescent="0.2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60</v>
      </c>
      <c r="H6" s="12" t="s">
        <v>9</v>
      </c>
      <c r="I6" s="12" t="s">
        <v>10</v>
      </c>
      <c r="J6" s="27" t="s">
        <v>47</v>
      </c>
    </row>
    <row r="7" spans="1:11" ht="24" customHeight="1" x14ac:dyDescent="0.25">
      <c r="A7" s="2">
        <v>1</v>
      </c>
      <c r="B7" s="17" t="s">
        <v>19</v>
      </c>
      <c r="C7" s="2" t="s">
        <v>20</v>
      </c>
      <c r="D7" s="2">
        <v>34565</v>
      </c>
      <c r="E7" s="2" t="s">
        <v>13</v>
      </c>
      <c r="F7" s="2">
        <v>2012000983</v>
      </c>
      <c r="G7" s="2">
        <v>2</v>
      </c>
      <c r="H7" s="2">
        <v>50000</v>
      </c>
      <c r="I7" s="13" t="s">
        <v>39</v>
      </c>
      <c r="J7" s="29" t="s">
        <v>46</v>
      </c>
    </row>
    <row r="8" spans="1:11" ht="21.75" customHeight="1" x14ac:dyDescent="0.25">
      <c r="A8" s="2">
        <v>2</v>
      </c>
      <c r="B8" s="17" t="s">
        <v>24</v>
      </c>
      <c r="C8" s="2" t="s">
        <v>12</v>
      </c>
      <c r="D8" s="2">
        <v>39603</v>
      </c>
      <c r="E8" s="2" t="s">
        <v>25</v>
      </c>
      <c r="F8" s="2">
        <v>455901</v>
      </c>
      <c r="G8" s="2">
        <v>8</v>
      </c>
      <c r="H8" s="2">
        <v>70000</v>
      </c>
      <c r="I8" s="13" t="s">
        <v>39</v>
      </c>
      <c r="J8" s="23" t="s">
        <v>45</v>
      </c>
    </row>
    <row r="9" spans="1:11" ht="21.75" customHeight="1" x14ac:dyDescent="0.25">
      <c r="A9" s="2">
        <v>3</v>
      </c>
      <c r="B9" s="17" t="s">
        <v>51</v>
      </c>
      <c r="C9" s="2" t="s">
        <v>20</v>
      </c>
      <c r="D9" s="4" t="s">
        <v>52</v>
      </c>
      <c r="E9" s="2" t="s">
        <v>53</v>
      </c>
      <c r="F9" s="2">
        <v>2012000360</v>
      </c>
      <c r="G9" s="2">
        <v>1</v>
      </c>
      <c r="H9" s="2">
        <v>70000</v>
      </c>
      <c r="I9" s="13" t="s">
        <v>39</v>
      </c>
      <c r="J9" s="38" t="s">
        <v>54</v>
      </c>
    </row>
    <row r="10" spans="1:11" ht="20.25" customHeight="1" x14ac:dyDescent="0.25">
      <c r="A10" s="2">
        <v>4</v>
      </c>
      <c r="B10" s="18" t="s">
        <v>32</v>
      </c>
      <c r="C10" s="19" t="s">
        <v>17</v>
      </c>
      <c r="D10" s="19">
        <v>57279</v>
      </c>
      <c r="E10" s="19" t="s">
        <v>11</v>
      </c>
      <c r="F10" s="20" t="s">
        <v>33</v>
      </c>
      <c r="G10" s="20" t="s">
        <v>61</v>
      </c>
      <c r="H10" s="19">
        <v>70000</v>
      </c>
      <c r="I10" s="21" t="s">
        <v>39</v>
      </c>
      <c r="J10" s="28" t="s">
        <v>48</v>
      </c>
    </row>
    <row r="11" spans="1:11" s="22" customFormat="1" ht="21" customHeight="1" x14ac:dyDescent="0.25">
      <c r="A11" s="19">
        <v>5</v>
      </c>
      <c r="B11" s="18" t="s">
        <v>63</v>
      </c>
      <c r="C11" s="35" t="s">
        <v>12</v>
      </c>
      <c r="D11" s="35">
        <v>62467</v>
      </c>
      <c r="E11" s="35" t="s">
        <v>64</v>
      </c>
      <c r="F11" s="36" t="s">
        <v>65</v>
      </c>
      <c r="G11" s="36" t="s">
        <v>62</v>
      </c>
      <c r="H11" s="35">
        <v>70000</v>
      </c>
      <c r="I11" s="37" t="s">
        <v>39</v>
      </c>
      <c r="J11" s="38" t="s">
        <v>49</v>
      </c>
    </row>
    <row r="12" spans="1:11" s="22" customFormat="1" ht="21" customHeight="1" x14ac:dyDescent="0.25">
      <c r="A12" s="19">
        <v>6</v>
      </c>
      <c r="B12" s="18" t="s">
        <v>56</v>
      </c>
      <c r="C12" s="19" t="s">
        <v>17</v>
      </c>
      <c r="D12" s="19">
        <v>60192</v>
      </c>
      <c r="E12" s="19" t="s">
        <v>11</v>
      </c>
      <c r="F12" s="2"/>
      <c r="G12" s="2">
        <v>5</v>
      </c>
      <c r="H12" s="19">
        <v>70000</v>
      </c>
      <c r="I12" s="24" t="s">
        <v>39</v>
      </c>
      <c r="J12" s="30" t="s">
        <v>50</v>
      </c>
      <c r="K12" s="33"/>
    </row>
    <row r="13" spans="1:11" ht="21" customHeight="1" x14ac:dyDescent="0.25">
      <c r="A13" s="69" t="s">
        <v>15</v>
      </c>
      <c r="B13" s="70"/>
      <c r="C13" s="70"/>
      <c r="D13" s="70"/>
      <c r="E13" s="70"/>
      <c r="F13" s="70"/>
      <c r="G13" s="71"/>
      <c r="H13" s="31">
        <f>SUM(H7:H12)</f>
        <v>400000</v>
      </c>
      <c r="I13" s="25"/>
    </row>
    <row r="14" spans="1:11" ht="17.25" customHeight="1" x14ac:dyDescent="0.25">
      <c r="A14" s="69" t="s">
        <v>95</v>
      </c>
      <c r="B14" s="70"/>
      <c r="C14" s="70"/>
      <c r="D14" s="70"/>
      <c r="E14" s="70"/>
      <c r="F14" s="70"/>
      <c r="G14" s="71"/>
      <c r="H14" s="2">
        <f>H13*0.12</f>
        <v>48000</v>
      </c>
      <c r="I14" s="5"/>
    </row>
    <row r="15" spans="1:11" ht="17.25" customHeight="1" x14ac:dyDescent="0.25">
      <c r="A15" s="77" t="s">
        <v>67</v>
      </c>
      <c r="B15" s="77"/>
      <c r="C15" s="77"/>
      <c r="D15" s="77"/>
      <c r="E15" s="77"/>
      <c r="F15" s="77"/>
      <c r="G15" s="77"/>
      <c r="H15" s="46">
        <f>H13-H14</f>
        <v>352000</v>
      </c>
      <c r="I15" s="5"/>
    </row>
    <row r="16" spans="1:11" ht="17.25" customHeight="1" x14ac:dyDescent="0.25">
      <c r="A16" s="69" t="s">
        <v>16</v>
      </c>
      <c r="B16" s="70"/>
      <c r="C16" s="70"/>
      <c r="D16" s="70"/>
      <c r="E16" s="70"/>
      <c r="F16" s="70"/>
      <c r="G16" s="71"/>
      <c r="H16" s="2">
        <f>H13*0.05</f>
        <v>20000</v>
      </c>
      <c r="I16" s="5"/>
    </row>
    <row r="17" spans="1:11" ht="17.25" customHeight="1" x14ac:dyDescent="0.25">
      <c r="A17" s="67" t="s">
        <v>37</v>
      </c>
      <c r="B17" s="67"/>
      <c r="C17" s="67"/>
      <c r="D17" s="67"/>
      <c r="E17" s="67"/>
      <c r="F17" s="67"/>
      <c r="G17" s="42"/>
      <c r="H17" s="5"/>
      <c r="I17" s="5"/>
    </row>
    <row r="18" spans="1:11" ht="4.5" customHeight="1" x14ac:dyDescent="0.25">
      <c r="A18" s="54"/>
      <c r="B18" s="54"/>
      <c r="C18" s="54"/>
      <c r="D18" s="54"/>
      <c r="E18" s="54"/>
      <c r="F18" s="54"/>
      <c r="G18" s="42"/>
      <c r="H18" s="5"/>
      <c r="I18" s="5"/>
    </row>
    <row r="19" spans="1:11" ht="17.25" customHeight="1" x14ac:dyDescent="0.25">
      <c r="A19" s="67" t="s">
        <v>71</v>
      </c>
      <c r="B19" s="67"/>
      <c r="C19" s="67"/>
      <c r="D19" s="67"/>
      <c r="E19" s="67"/>
      <c r="F19" s="67"/>
      <c r="G19" s="67"/>
      <c r="H19" s="67"/>
      <c r="I19" s="67"/>
      <c r="J19" s="67"/>
    </row>
    <row r="20" spans="1:11" ht="17.25" customHeight="1" x14ac:dyDescent="0.25">
      <c r="A20" s="67" t="s">
        <v>72</v>
      </c>
      <c r="B20" s="67"/>
      <c r="C20" s="67"/>
      <c r="D20" s="67"/>
      <c r="E20" s="67"/>
      <c r="F20" s="67"/>
      <c r="G20" s="67"/>
      <c r="H20" s="67"/>
      <c r="I20" s="67"/>
      <c r="J20" s="67"/>
    </row>
    <row r="21" spans="1:11" ht="3.75" customHeight="1" x14ac:dyDescent="0.25">
      <c r="A21" s="54"/>
      <c r="B21" s="6"/>
      <c r="C21" s="6"/>
      <c r="D21" s="6"/>
      <c r="E21" s="6"/>
      <c r="F21" s="6"/>
      <c r="G21" s="6"/>
      <c r="H21" s="6"/>
      <c r="I21" s="6"/>
    </row>
    <row r="22" spans="1:11" ht="14.25" customHeight="1" x14ac:dyDescent="0.25">
      <c r="A22" s="78" t="s">
        <v>69</v>
      </c>
      <c r="B22" s="78"/>
      <c r="C22" s="78"/>
      <c r="D22" s="78"/>
      <c r="E22" s="78"/>
      <c r="F22" s="78"/>
      <c r="G22" s="78"/>
      <c r="H22" s="78"/>
    </row>
    <row r="23" spans="1:11" ht="14.25" customHeight="1" x14ac:dyDescent="0.25">
      <c r="A23" s="78" t="s">
        <v>70</v>
      </c>
      <c r="B23" s="78"/>
      <c r="C23" s="78"/>
      <c r="D23" s="78"/>
      <c r="E23" s="78"/>
      <c r="F23" s="78"/>
      <c r="G23" s="78"/>
      <c r="H23" s="78"/>
    </row>
    <row r="24" spans="1:11" ht="4.5" customHeight="1" x14ac:dyDescent="0.25"/>
    <row r="25" spans="1:11" ht="15.75" x14ac:dyDescent="0.25">
      <c r="A25" s="78" t="s">
        <v>73</v>
      </c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1:11" ht="4.5" customHeight="1" x14ac:dyDescent="0.25"/>
    <row r="27" spans="1:11" x14ac:dyDescent="0.25">
      <c r="A27" s="79" t="s">
        <v>74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1:11" x14ac:dyDescent="0.25">
      <c r="A28" s="6"/>
      <c r="B28" s="6"/>
      <c r="C28" s="6"/>
      <c r="D28" s="6"/>
      <c r="E28" s="100" t="s">
        <v>75</v>
      </c>
      <c r="F28" s="100"/>
      <c r="G28" s="84" t="s">
        <v>76</v>
      </c>
      <c r="H28" s="101"/>
      <c r="I28" s="52" t="s">
        <v>87</v>
      </c>
      <c r="J28" s="96" t="s">
        <v>92</v>
      </c>
    </row>
    <row r="29" spans="1:11" ht="15.75" x14ac:dyDescent="0.25">
      <c r="A29" s="84" t="s">
        <v>78</v>
      </c>
      <c r="B29" s="84"/>
      <c r="C29" s="88">
        <v>720000</v>
      </c>
      <c r="D29" s="85"/>
      <c r="E29" s="100"/>
      <c r="F29" s="100"/>
      <c r="G29" s="88">
        <f>C29/12</f>
        <v>60000</v>
      </c>
      <c r="H29" s="85"/>
      <c r="I29" s="51" t="s">
        <v>88</v>
      </c>
      <c r="J29" s="102"/>
    </row>
    <row r="30" spans="1:11" ht="15.75" x14ac:dyDescent="0.25">
      <c r="A30" s="84" t="s">
        <v>79</v>
      </c>
      <c r="B30" s="84"/>
      <c r="C30" s="88">
        <v>1845000</v>
      </c>
      <c r="D30" s="85"/>
      <c r="E30" s="88">
        <v>184500</v>
      </c>
      <c r="F30" s="88"/>
      <c r="G30" s="88">
        <f>(C30+E30)/12</f>
        <v>169125</v>
      </c>
      <c r="H30" s="85"/>
      <c r="I30" s="53" t="s">
        <v>89</v>
      </c>
      <c r="J30" s="96" t="s">
        <v>93</v>
      </c>
    </row>
    <row r="31" spans="1:11" ht="15.75" x14ac:dyDescent="0.25">
      <c r="A31" s="98"/>
      <c r="B31" s="98"/>
      <c r="C31" s="98"/>
      <c r="D31" s="98"/>
      <c r="E31" s="98"/>
      <c r="F31" s="98"/>
      <c r="G31" s="99"/>
      <c r="H31" s="99"/>
      <c r="I31" s="51" t="s">
        <v>90</v>
      </c>
      <c r="J31" s="97"/>
    </row>
  </sheetData>
  <mergeCells count="27">
    <mergeCell ref="A23:H23"/>
    <mergeCell ref="E2:F2"/>
    <mergeCell ref="C3:J3"/>
    <mergeCell ref="A4:H4"/>
    <mergeCell ref="A13:G13"/>
    <mergeCell ref="A14:G14"/>
    <mergeCell ref="A15:G15"/>
    <mergeCell ref="A16:G16"/>
    <mergeCell ref="A17:F17"/>
    <mergeCell ref="A19:J19"/>
    <mergeCell ref="A20:J20"/>
    <mergeCell ref="A22:H22"/>
    <mergeCell ref="A25:K25"/>
    <mergeCell ref="A27:K27"/>
    <mergeCell ref="E28:F29"/>
    <mergeCell ref="G28:H28"/>
    <mergeCell ref="J28:J29"/>
    <mergeCell ref="A29:B29"/>
    <mergeCell ref="C29:D29"/>
    <mergeCell ref="G29:H29"/>
    <mergeCell ref="A30:B30"/>
    <mergeCell ref="C30:D30"/>
    <mergeCell ref="E30:F30"/>
    <mergeCell ref="G30:H30"/>
    <mergeCell ref="J30:J31"/>
    <mergeCell ref="A31:F31"/>
    <mergeCell ref="G31:H31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M11" sqref="M11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x14ac:dyDescent="0.25">
      <c r="A1" s="1" t="s">
        <v>0</v>
      </c>
      <c r="E1" t="s">
        <v>18</v>
      </c>
      <c r="H1" t="s">
        <v>34</v>
      </c>
    </row>
    <row r="2" spans="1:11" x14ac:dyDescent="0.25">
      <c r="A2" s="1" t="s">
        <v>1</v>
      </c>
      <c r="E2" s="73" t="s">
        <v>55</v>
      </c>
      <c r="F2" s="73"/>
      <c r="H2" t="s">
        <v>44</v>
      </c>
    </row>
    <row r="3" spans="1:11" ht="15" customHeight="1" x14ac:dyDescent="0.25">
      <c r="A3" s="1" t="s">
        <v>2</v>
      </c>
      <c r="C3" s="95" t="s">
        <v>84</v>
      </c>
      <c r="D3" s="95"/>
      <c r="E3" s="95"/>
      <c r="F3" s="95"/>
      <c r="G3" s="95"/>
      <c r="H3" s="95"/>
      <c r="I3" s="95"/>
      <c r="J3" s="95"/>
    </row>
    <row r="4" spans="1:11" ht="18.75" customHeight="1" x14ac:dyDescent="0.3">
      <c r="A4" s="68" t="s">
        <v>96</v>
      </c>
      <c r="B4" s="68"/>
      <c r="C4" s="68"/>
      <c r="D4" s="68"/>
      <c r="E4" s="68"/>
      <c r="F4" s="68"/>
      <c r="G4" s="68"/>
      <c r="H4" s="68"/>
    </row>
    <row r="5" spans="1:11" ht="3.75" customHeight="1" x14ac:dyDescent="0.3">
      <c r="A5" s="57"/>
      <c r="B5" s="57"/>
      <c r="C5" s="57"/>
      <c r="D5" s="57"/>
      <c r="E5" s="57"/>
      <c r="F5" s="57"/>
      <c r="G5" s="57"/>
      <c r="H5" s="57"/>
    </row>
    <row r="6" spans="1:11" ht="22.5" customHeight="1" x14ac:dyDescent="0.2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60</v>
      </c>
      <c r="H6" s="12" t="s">
        <v>9</v>
      </c>
      <c r="I6" s="12" t="s">
        <v>10</v>
      </c>
      <c r="J6" s="27" t="s">
        <v>47</v>
      </c>
    </row>
    <row r="7" spans="1:11" ht="24" customHeight="1" x14ac:dyDescent="0.25">
      <c r="A7" s="2">
        <v>1</v>
      </c>
      <c r="B7" s="17" t="s">
        <v>19</v>
      </c>
      <c r="C7" s="2" t="s">
        <v>20</v>
      </c>
      <c r="D7" s="2">
        <v>34565</v>
      </c>
      <c r="E7" s="2" t="s">
        <v>13</v>
      </c>
      <c r="F7" s="2">
        <v>2012000983</v>
      </c>
      <c r="G7" s="2">
        <v>2</v>
      </c>
      <c r="H7" s="2">
        <v>50000</v>
      </c>
      <c r="I7" s="13" t="s">
        <v>39</v>
      </c>
      <c r="J7" s="29" t="s">
        <v>46</v>
      </c>
    </row>
    <row r="8" spans="1:11" ht="21.75" customHeight="1" x14ac:dyDescent="0.25">
      <c r="A8" s="2">
        <v>2</v>
      </c>
      <c r="B8" s="17" t="s">
        <v>24</v>
      </c>
      <c r="C8" s="2" t="s">
        <v>12</v>
      </c>
      <c r="D8" s="2">
        <v>39603</v>
      </c>
      <c r="E8" s="2" t="s">
        <v>25</v>
      </c>
      <c r="F8" s="2">
        <v>455901</v>
      </c>
      <c r="G8" s="2">
        <v>8</v>
      </c>
      <c r="H8" s="2">
        <v>70000</v>
      </c>
      <c r="I8" s="13" t="s">
        <v>39</v>
      </c>
      <c r="J8" s="23" t="s">
        <v>45</v>
      </c>
    </row>
    <row r="9" spans="1:11" ht="21.75" customHeight="1" x14ac:dyDescent="0.25">
      <c r="A9" s="2">
        <v>3</v>
      </c>
      <c r="B9" s="17" t="s">
        <v>51</v>
      </c>
      <c r="C9" s="2" t="s">
        <v>20</v>
      </c>
      <c r="D9" s="4" t="s">
        <v>52</v>
      </c>
      <c r="E9" s="2" t="s">
        <v>53</v>
      </c>
      <c r="F9" s="2">
        <v>2012000360</v>
      </c>
      <c r="G9" s="2">
        <v>1</v>
      </c>
      <c r="H9" s="2">
        <v>70000</v>
      </c>
      <c r="I9" s="13" t="s">
        <v>39</v>
      </c>
      <c r="J9" s="38" t="s">
        <v>54</v>
      </c>
    </row>
    <row r="10" spans="1:11" ht="20.25" customHeight="1" x14ac:dyDescent="0.25">
      <c r="A10" s="2">
        <v>4</v>
      </c>
      <c r="B10" s="18" t="s">
        <v>32</v>
      </c>
      <c r="C10" s="19" t="s">
        <v>17</v>
      </c>
      <c r="D10" s="19">
        <v>57279</v>
      </c>
      <c r="E10" s="19" t="s">
        <v>11</v>
      </c>
      <c r="F10" s="20" t="s">
        <v>33</v>
      </c>
      <c r="G10" s="20" t="s">
        <v>61</v>
      </c>
      <c r="H10" s="19">
        <v>70000</v>
      </c>
      <c r="I10" s="21" t="s">
        <v>39</v>
      </c>
      <c r="J10" s="28" t="s">
        <v>48</v>
      </c>
    </row>
    <row r="11" spans="1:11" s="22" customFormat="1" ht="21" customHeight="1" x14ac:dyDescent="0.25">
      <c r="A11" s="19">
        <v>5</v>
      </c>
      <c r="B11" s="18" t="s">
        <v>63</v>
      </c>
      <c r="C11" s="35" t="s">
        <v>12</v>
      </c>
      <c r="D11" s="35">
        <v>62467</v>
      </c>
      <c r="E11" s="35" t="s">
        <v>64</v>
      </c>
      <c r="F11" s="36" t="s">
        <v>65</v>
      </c>
      <c r="G11" s="36" t="s">
        <v>62</v>
      </c>
      <c r="H11" s="35">
        <v>70000</v>
      </c>
      <c r="I11" s="37" t="s">
        <v>39</v>
      </c>
      <c r="J11" s="38" t="s">
        <v>49</v>
      </c>
    </row>
    <row r="12" spans="1:11" s="22" customFormat="1" ht="21" customHeight="1" x14ac:dyDescent="0.25">
      <c r="A12" s="19">
        <v>6</v>
      </c>
      <c r="B12" s="18" t="s">
        <v>56</v>
      </c>
      <c r="C12" s="19" t="s">
        <v>17</v>
      </c>
      <c r="D12" s="19">
        <v>60192</v>
      </c>
      <c r="E12" s="19" t="s">
        <v>11</v>
      </c>
      <c r="F12" s="2"/>
      <c r="G12" s="2">
        <v>5</v>
      </c>
      <c r="H12" s="19">
        <v>70000</v>
      </c>
      <c r="I12" s="24" t="s">
        <v>39</v>
      </c>
      <c r="J12" s="30" t="s">
        <v>50</v>
      </c>
      <c r="K12" s="33"/>
    </row>
    <row r="13" spans="1:11" ht="21" customHeight="1" x14ac:dyDescent="0.25">
      <c r="A13" s="69" t="s">
        <v>15</v>
      </c>
      <c r="B13" s="70"/>
      <c r="C13" s="70"/>
      <c r="D13" s="70"/>
      <c r="E13" s="70"/>
      <c r="F13" s="70"/>
      <c r="G13" s="71"/>
      <c r="H13" s="31">
        <f>SUM(H7:H12)</f>
        <v>400000</v>
      </c>
      <c r="I13" s="25"/>
    </row>
    <row r="14" spans="1:11" ht="17.25" customHeight="1" x14ac:dyDescent="0.25">
      <c r="A14" s="69" t="s">
        <v>97</v>
      </c>
      <c r="B14" s="70"/>
      <c r="C14" s="70"/>
      <c r="D14" s="70"/>
      <c r="E14" s="70"/>
      <c r="F14" s="70"/>
      <c r="G14" s="71"/>
      <c r="H14" s="2">
        <f>H13*0.12</f>
        <v>48000</v>
      </c>
      <c r="I14" s="5"/>
    </row>
    <row r="15" spans="1:11" ht="17.25" customHeight="1" x14ac:dyDescent="0.25">
      <c r="A15" s="77" t="s">
        <v>67</v>
      </c>
      <c r="B15" s="77"/>
      <c r="C15" s="77"/>
      <c r="D15" s="77"/>
      <c r="E15" s="77"/>
      <c r="F15" s="77"/>
      <c r="G15" s="77"/>
      <c r="H15" s="46">
        <f>H13-H14</f>
        <v>352000</v>
      </c>
      <c r="I15" s="5"/>
    </row>
    <row r="16" spans="1:11" ht="17.25" customHeight="1" x14ac:dyDescent="0.25">
      <c r="A16" s="69" t="s">
        <v>16</v>
      </c>
      <c r="B16" s="70"/>
      <c r="C16" s="70"/>
      <c r="D16" s="70"/>
      <c r="E16" s="70"/>
      <c r="F16" s="70"/>
      <c r="G16" s="71"/>
      <c r="H16" s="2">
        <f>H13*0.05</f>
        <v>20000</v>
      </c>
      <c r="I16" s="5"/>
    </row>
    <row r="17" spans="1:11" ht="17.25" customHeight="1" x14ac:dyDescent="0.25">
      <c r="A17" s="67" t="s">
        <v>37</v>
      </c>
      <c r="B17" s="67"/>
      <c r="C17" s="67"/>
      <c r="D17" s="67"/>
      <c r="E17" s="67"/>
      <c r="F17" s="67"/>
      <c r="G17" s="42"/>
      <c r="H17" s="5"/>
      <c r="I17" s="5"/>
    </row>
    <row r="18" spans="1:11" ht="4.5" customHeight="1" x14ac:dyDescent="0.25">
      <c r="A18" s="56"/>
      <c r="B18" s="56"/>
      <c r="C18" s="56"/>
      <c r="D18" s="56"/>
      <c r="E18" s="56"/>
      <c r="F18" s="56"/>
      <c r="G18" s="42"/>
      <c r="H18" s="5"/>
      <c r="I18" s="5"/>
    </row>
    <row r="19" spans="1:11" ht="17.25" customHeight="1" x14ac:dyDescent="0.25">
      <c r="A19" s="67" t="s">
        <v>71</v>
      </c>
      <c r="B19" s="67"/>
      <c r="C19" s="67"/>
      <c r="D19" s="67"/>
      <c r="E19" s="67"/>
      <c r="F19" s="67"/>
      <c r="G19" s="67"/>
      <c r="H19" s="67"/>
      <c r="I19" s="67"/>
      <c r="J19" s="67"/>
    </row>
    <row r="20" spans="1:11" ht="17.25" customHeight="1" x14ac:dyDescent="0.25">
      <c r="A20" s="67" t="s">
        <v>72</v>
      </c>
      <c r="B20" s="67"/>
      <c r="C20" s="67"/>
      <c r="D20" s="67"/>
      <c r="E20" s="67"/>
      <c r="F20" s="67"/>
      <c r="G20" s="67"/>
      <c r="H20" s="67"/>
      <c r="I20" s="67"/>
      <c r="J20" s="67"/>
    </row>
    <row r="21" spans="1:11" ht="3.75" customHeight="1" x14ac:dyDescent="0.25">
      <c r="A21" s="56"/>
      <c r="B21" s="6"/>
      <c r="C21" s="6"/>
      <c r="D21" s="6"/>
      <c r="E21" s="6"/>
      <c r="F21" s="6"/>
      <c r="G21" s="6"/>
      <c r="H21" s="6"/>
      <c r="I21" s="6"/>
    </row>
    <row r="22" spans="1:11" ht="14.25" customHeight="1" x14ac:dyDescent="0.25">
      <c r="A22" s="78" t="s">
        <v>69</v>
      </c>
      <c r="B22" s="78"/>
      <c r="C22" s="78"/>
      <c r="D22" s="78"/>
      <c r="E22" s="78"/>
      <c r="F22" s="78"/>
      <c r="G22" s="78"/>
      <c r="H22" s="78"/>
    </row>
    <row r="23" spans="1:11" ht="14.25" customHeight="1" x14ac:dyDescent="0.25">
      <c r="A23" s="78" t="s">
        <v>70</v>
      </c>
      <c r="B23" s="78"/>
      <c r="C23" s="78"/>
      <c r="D23" s="78"/>
      <c r="E23" s="78"/>
      <c r="F23" s="78"/>
      <c r="G23" s="78"/>
      <c r="H23" s="78"/>
    </row>
    <row r="24" spans="1:11" ht="4.5" customHeight="1" x14ac:dyDescent="0.25"/>
    <row r="25" spans="1:11" ht="15.75" x14ac:dyDescent="0.25">
      <c r="A25" s="78" t="s">
        <v>73</v>
      </c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1:11" ht="4.5" customHeight="1" x14ac:dyDescent="0.25"/>
    <row r="27" spans="1:11" x14ac:dyDescent="0.25">
      <c r="A27" s="79" t="s">
        <v>74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1:11" x14ac:dyDescent="0.25">
      <c r="A28" s="6"/>
      <c r="B28" s="6"/>
      <c r="C28" s="6"/>
      <c r="D28" s="6"/>
      <c r="E28" s="100" t="s">
        <v>75</v>
      </c>
      <c r="F28" s="100"/>
      <c r="G28" s="84" t="s">
        <v>76</v>
      </c>
      <c r="H28" s="101"/>
      <c r="I28" s="52" t="s">
        <v>87</v>
      </c>
      <c r="J28" s="96" t="s">
        <v>92</v>
      </c>
    </row>
    <row r="29" spans="1:11" ht="15.75" x14ac:dyDescent="0.25">
      <c r="A29" s="84" t="s">
        <v>78</v>
      </c>
      <c r="B29" s="84"/>
      <c r="C29" s="88">
        <v>720000</v>
      </c>
      <c r="D29" s="85"/>
      <c r="E29" s="100"/>
      <c r="F29" s="100"/>
      <c r="G29" s="88">
        <f>C29/12</f>
        <v>60000</v>
      </c>
      <c r="H29" s="85"/>
      <c r="I29" s="51" t="s">
        <v>88</v>
      </c>
      <c r="J29" s="102"/>
    </row>
    <row r="30" spans="1:11" ht="15.75" x14ac:dyDescent="0.25">
      <c r="A30" s="84" t="s">
        <v>79</v>
      </c>
      <c r="B30" s="84"/>
      <c r="C30" s="88">
        <v>1845000</v>
      </c>
      <c r="D30" s="85"/>
      <c r="E30" s="88">
        <v>184500</v>
      </c>
      <c r="F30" s="88"/>
      <c r="G30" s="88">
        <f>(C30+E30)/12</f>
        <v>169125</v>
      </c>
      <c r="H30" s="85"/>
      <c r="I30" s="53" t="s">
        <v>89</v>
      </c>
      <c r="J30" s="96" t="s">
        <v>93</v>
      </c>
    </row>
    <row r="31" spans="1:11" ht="15.75" x14ac:dyDescent="0.25">
      <c r="A31" s="98"/>
      <c r="B31" s="98"/>
      <c r="C31" s="98"/>
      <c r="D31" s="98"/>
      <c r="E31" s="98"/>
      <c r="F31" s="98"/>
      <c r="G31" s="99"/>
      <c r="H31" s="99"/>
      <c r="I31" s="51" t="s">
        <v>90</v>
      </c>
      <c r="J31" s="97"/>
    </row>
  </sheetData>
  <mergeCells count="27">
    <mergeCell ref="A23:H23"/>
    <mergeCell ref="E2:F2"/>
    <mergeCell ref="C3:J3"/>
    <mergeCell ref="A4:H4"/>
    <mergeCell ref="A13:G13"/>
    <mergeCell ref="A14:G14"/>
    <mergeCell ref="A15:G15"/>
    <mergeCell ref="A16:G16"/>
    <mergeCell ref="A17:F17"/>
    <mergeCell ref="A19:J19"/>
    <mergeCell ref="A20:J20"/>
    <mergeCell ref="A22:H22"/>
    <mergeCell ref="A25:K25"/>
    <mergeCell ref="A27:K27"/>
    <mergeCell ref="E28:F29"/>
    <mergeCell ref="G28:H28"/>
    <mergeCell ref="J28:J29"/>
    <mergeCell ref="A29:B29"/>
    <mergeCell ref="C29:D29"/>
    <mergeCell ref="G29:H29"/>
    <mergeCell ref="A30:B30"/>
    <mergeCell ref="C30:D30"/>
    <mergeCell ref="E30:F30"/>
    <mergeCell ref="G30:H30"/>
    <mergeCell ref="J30:J31"/>
    <mergeCell ref="A31:F31"/>
    <mergeCell ref="G31:H31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G12" sqref="G12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1" x14ac:dyDescent="0.25">
      <c r="A1" s="1" t="s">
        <v>0</v>
      </c>
      <c r="E1" t="s">
        <v>18</v>
      </c>
      <c r="H1" t="s">
        <v>34</v>
      </c>
    </row>
    <row r="2" spans="1:11" x14ac:dyDescent="0.25">
      <c r="A2" s="1" t="s">
        <v>1</v>
      </c>
      <c r="E2" s="73" t="s">
        <v>55</v>
      </c>
      <c r="F2" s="73"/>
      <c r="H2" t="s">
        <v>44</v>
      </c>
    </row>
    <row r="3" spans="1:11" ht="15" customHeight="1" x14ac:dyDescent="0.25">
      <c r="A3" s="1" t="s">
        <v>2</v>
      </c>
      <c r="C3" s="95" t="s">
        <v>84</v>
      </c>
      <c r="D3" s="95"/>
      <c r="E3" s="95"/>
      <c r="F3" s="95"/>
      <c r="G3" s="95"/>
      <c r="H3" s="95"/>
      <c r="I3" s="95"/>
      <c r="J3" s="95"/>
    </row>
    <row r="4" spans="1:11" ht="15" customHeight="1" x14ac:dyDescent="0.25">
      <c r="A4" s="1"/>
      <c r="C4" s="60"/>
      <c r="D4" s="60"/>
      <c r="E4" s="60"/>
      <c r="F4" s="60"/>
      <c r="G4" s="60"/>
      <c r="H4" s="60"/>
      <c r="I4" s="60"/>
      <c r="J4" s="60"/>
    </row>
    <row r="5" spans="1:11" ht="18.75" customHeight="1" x14ac:dyDescent="0.3">
      <c r="A5" s="68" t="s">
        <v>98</v>
      </c>
      <c r="B5" s="68"/>
      <c r="C5" s="68"/>
      <c r="D5" s="68"/>
      <c r="E5" s="68"/>
      <c r="F5" s="68"/>
      <c r="G5" s="68"/>
      <c r="H5" s="68"/>
    </row>
    <row r="6" spans="1:11" ht="3.75" customHeight="1" x14ac:dyDescent="0.3">
      <c r="A6" s="59"/>
      <c r="B6" s="59"/>
      <c r="C6" s="59"/>
      <c r="D6" s="59"/>
      <c r="E6" s="59"/>
      <c r="F6" s="59"/>
      <c r="G6" s="59"/>
      <c r="H6" s="59"/>
    </row>
    <row r="7" spans="1:11" ht="22.5" customHeight="1" x14ac:dyDescent="0.25">
      <c r="A7" s="12" t="s">
        <v>3</v>
      </c>
      <c r="B7" s="12" t="s">
        <v>4</v>
      </c>
      <c r="C7" s="12" t="s">
        <v>5</v>
      </c>
      <c r="D7" s="12" t="s">
        <v>6</v>
      </c>
      <c r="E7" s="12" t="s">
        <v>7</v>
      </c>
      <c r="F7" s="12" t="s">
        <v>8</v>
      </c>
      <c r="G7" s="12" t="s">
        <v>60</v>
      </c>
      <c r="H7" s="12" t="s">
        <v>9</v>
      </c>
      <c r="I7" s="12" t="s">
        <v>10</v>
      </c>
      <c r="J7" s="27" t="s">
        <v>47</v>
      </c>
    </row>
    <row r="8" spans="1:11" ht="24" customHeight="1" x14ac:dyDescent="0.25">
      <c r="A8" s="2">
        <v>1</v>
      </c>
      <c r="B8" s="17" t="s">
        <v>19</v>
      </c>
      <c r="C8" s="2" t="s">
        <v>20</v>
      </c>
      <c r="D8" s="2">
        <v>34565</v>
      </c>
      <c r="E8" s="2" t="s">
        <v>13</v>
      </c>
      <c r="F8" s="2">
        <v>2012000983</v>
      </c>
      <c r="G8" s="2">
        <v>2</v>
      </c>
      <c r="H8" s="2">
        <v>50000</v>
      </c>
      <c r="I8" s="13" t="s">
        <v>39</v>
      </c>
      <c r="J8" s="29" t="s">
        <v>46</v>
      </c>
    </row>
    <row r="9" spans="1:11" ht="21.75" customHeight="1" x14ac:dyDescent="0.25">
      <c r="A9" s="2">
        <v>2</v>
      </c>
      <c r="B9" s="17" t="s">
        <v>24</v>
      </c>
      <c r="C9" s="2" t="s">
        <v>12</v>
      </c>
      <c r="D9" s="2">
        <v>39603</v>
      </c>
      <c r="E9" s="2" t="s">
        <v>25</v>
      </c>
      <c r="F9" s="2">
        <v>455901</v>
      </c>
      <c r="G9" s="2">
        <v>8</v>
      </c>
      <c r="H9" s="2">
        <v>70000</v>
      </c>
      <c r="I9" s="13" t="s">
        <v>39</v>
      </c>
      <c r="J9" s="23" t="s">
        <v>45</v>
      </c>
    </row>
    <row r="10" spans="1:11" ht="21.75" customHeight="1" x14ac:dyDescent="0.25">
      <c r="A10" s="2">
        <v>3</v>
      </c>
      <c r="B10" s="17" t="s">
        <v>51</v>
      </c>
      <c r="C10" s="2" t="s">
        <v>20</v>
      </c>
      <c r="D10" s="4" t="s">
        <v>52</v>
      </c>
      <c r="E10" s="2" t="s">
        <v>53</v>
      </c>
      <c r="F10" s="2">
        <v>2012000360</v>
      </c>
      <c r="G10" s="2">
        <v>1</v>
      </c>
      <c r="H10" s="2">
        <v>70000</v>
      </c>
      <c r="I10" s="13" t="s">
        <v>39</v>
      </c>
      <c r="J10" s="38" t="s">
        <v>54</v>
      </c>
    </row>
    <row r="11" spans="1:11" ht="20.25" customHeight="1" x14ac:dyDescent="0.25">
      <c r="A11" s="2">
        <v>4</v>
      </c>
      <c r="B11" s="18" t="s">
        <v>32</v>
      </c>
      <c r="C11" s="19" t="s">
        <v>17</v>
      </c>
      <c r="D11" s="19">
        <v>57279</v>
      </c>
      <c r="E11" s="19" t="s">
        <v>11</v>
      </c>
      <c r="F11" s="20" t="s">
        <v>33</v>
      </c>
      <c r="G11" s="20" t="s">
        <v>61</v>
      </c>
      <c r="H11" s="19">
        <v>70000</v>
      </c>
      <c r="I11" s="21" t="s">
        <v>39</v>
      </c>
      <c r="J11" s="28" t="s">
        <v>48</v>
      </c>
    </row>
    <row r="12" spans="1:11" s="22" customFormat="1" ht="21" customHeight="1" x14ac:dyDescent="0.25">
      <c r="A12" s="19">
        <v>5</v>
      </c>
      <c r="B12" s="18" t="s">
        <v>63</v>
      </c>
      <c r="C12" s="35" t="s">
        <v>12</v>
      </c>
      <c r="D12" s="35">
        <v>62467</v>
      </c>
      <c r="E12" s="35" t="s">
        <v>64</v>
      </c>
      <c r="F12" s="36" t="s">
        <v>65</v>
      </c>
      <c r="G12" s="36" t="s">
        <v>62</v>
      </c>
      <c r="H12" s="35">
        <v>70000</v>
      </c>
      <c r="I12" s="37" t="s">
        <v>39</v>
      </c>
      <c r="J12" s="38" t="s">
        <v>49</v>
      </c>
    </row>
    <row r="13" spans="1:11" s="22" customFormat="1" ht="21" customHeight="1" x14ac:dyDescent="0.25">
      <c r="A13" s="19">
        <v>6</v>
      </c>
      <c r="B13" s="18" t="s">
        <v>56</v>
      </c>
      <c r="C13" s="19" t="s">
        <v>17</v>
      </c>
      <c r="D13" s="19">
        <v>60192</v>
      </c>
      <c r="E13" s="19" t="s">
        <v>11</v>
      </c>
      <c r="F13" s="2"/>
      <c r="G13" s="2">
        <v>5</v>
      </c>
      <c r="H13" s="19">
        <v>70000</v>
      </c>
      <c r="I13" s="24" t="s">
        <v>39</v>
      </c>
      <c r="J13" s="30" t="s">
        <v>50</v>
      </c>
      <c r="K13" s="33"/>
    </row>
    <row r="14" spans="1:11" ht="21" customHeight="1" x14ac:dyDescent="0.25">
      <c r="A14" s="69" t="s">
        <v>15</v>
      </c>
      <c r="B14" s="70"/>
      <c r="C14" s="70"/>
      <c r="D14" s="70"/>
      <c r="E14" s="70"/>
      <c r="F14" s="70"/>
      <c r="G14" s="71"/>
      <c r="H14" s="31">
        <f>SUM(H8:H13)</f>
        <v>400000</v>
      </c>
      <c r="I14" s="25"/>
    </row>
    <row r="15" spans="1:11" ht="17.25" customHeight="1" x14ac:dyDescent="0.25">
      <c r="A15" s="69" t="s">
        <v>99</v>
      </c>
      <c r="B15" s="70"/>
      <c r="C15" s="70"/>
      <c r="D15" s="70"/>
      <c r="E15" s="70"/>
      <c r="F15" s="70"/>
      <c r="G15" s="71"/>
      <c r="H15" s="2">
        <f>H14*0.12</f>
        <v>48000</v>
      </c>
      <c r="I15" s="5"/>
    </row>
    <row r="16" spans="1:11" ht="17.25" customHeight="1" x14ac:dyDescent="0.25">
      <c r="A16" s="77" t="s">
        <v>67</v>
      </c>
      <c r="B16" s="77"/>
      <c r="C16" s="77"/>
      <c r="D16" s="77"/>
      <c r="E16" s="77"/>
      <c r="F16" s="77"/>
      <c r="G16" s="77"/>
      <c r="H16" s="46">
        <f>H14-H15</f>
        <v>352000</v>
      </c>
      <c r="I16" s="5"/>
    </row>
    <row r="17" spans="1:11" ht="17.25" customHeight="1" x14ac:dyDescent="0.25">
      <c r="A17" s="69" t="s">
        <v>16</v>
      </c>
      <c r="B17" s="70"/>
      <c r="C17" s="70"/>
      <c r="D17" s="70"/>
      <c r="E17" s="70"/>
      <c r="F17" s="70"/>
      <c r="G17" s="71"/>
      <c r="H17" s="2">
        <f>H14*0.05</f>
        <v>20000</v>
      </c>
      <c r="I17" s="5"/>
    </row>
    <row r="18" spans="1:11" ht="17.25" customHeight="1" x14ac:dyDescent="0.25">
      <c r="A18" s="67" t="s">
        <v>37</v>
      </c>
      <c r="B18" s="67"/>
      <c r="C18" s="67"/>
      <c r="D18" s="67"/>
      <c r="E18" s="67"/>
      <c r="F18" s="67"/>
      <c r="G18" s="42"/>
      <c r="H18" s="5"/>
      <c r="I18" s="5"/>
    </row>
    <row r="19" spans="1:11" ht="4.5" customHeight="1" x14ac:dyDescent="0.25">
      <c r="A19" s="58"/>
      <c r="B19" s="58"/>
      <c r="C19" s="58"/>
      <c r="D19" s="58"/>
      <c r="E19" s="58"/>
      <c r="F19" s="58"/>
      <c r="G19" s="42"/>
      <c r="H19" s="5"/>
      <c r="I19" s="5"/>
    </row>
    <row r="20" spans="1:11" ht="17.25" customHeight="1" x14ac:dyDescent="0.25">
      <c r="A20" s="67" t="s">
        <v>71</v>
      </c>
      <c r="B20" s="67"/>
      <c r="C20" s="67"/>
      <c r="D20" s="67"/>
      <c r="E20" s="67"/>
      <c r="F20" s="67"/>
      <c r="G20" s="67"/>
      <c r="H20" s="67"/>
      <c r="I20" s="67"/>
      <c r="J20" s="67"/>
    </row>
    <row r="21" spans="1:11" ht="17.25" customHeight="1" x14ac:dyDescent="0.25">
      <c r="A21" s="67" t="s">
        <v>72</v>
      </c>
      <c r="B21" s="67"/>
      <c r="C21" s="67"/>
      <c r="D21" s="67"/>
      <c r="E21" s="67"/>
      <c r="F21" s="67"/>
      <c r="G21" s="67"/>
      <c r="H21" s="67"/>
      <c r="I21" s="67"/>
      <c r="J21" s="67"/>
    </row>
    <row r="22" spans="1:11" ht="3.75" customHeight="1" x14ac:dyDescent="0.25">
      <c r="A22" s="58"/>
      <c r="B22" s="6"/>
      <c r="C22" s="6"/>
      <c r="D22" s="6"/>
      <c r="E22" s="6"/>
      <c r="F22" s="6"/>
      <c r="G22" s="6"/>
      <c r="H22" s="6"/>
      <c r="I22" s="6"/>
    </row>
    <row r="23" spans="1:11" ht="14.25" customHeight="1" x14ac:dyDescent="0.25">
      <c r="A23" s="78" t="s">
        <v>69</v>
      </c>
      <c r="B23" s="78"/>
      <c r="C23" s="78"/>
      <c r="D23" s="78"/>
      <c r="E23" s="78"/>
      <c r="F23" s="78"/>
      <c r="G23" s="78"/>
      <c r="H23" s="78"/>
    </row>
    <row r="24" spans="1:11" ht="14.25" customHeight="1" x14ac:dyDescent="0.25">
      <c r="A24" s="78" t="s">
        <v>70</v>
      </c>
      <c r="B24" s="78"/>
      <c r="C24" s="78"/>
      <c r="D24" s="78"/>
      <c r="E24" s="78"/>
      <c r="F24" s="78"/>
      <c r="G24" s="78"/>
      <c r="H24" s="78"/>
    </row>
    <row r="25" spans="1:11" ht="4.5" customHeight="1" x14ac:dyDescent="0.25"/>
    <row r="26" spans="1:11" ht="15.75" x14ac:dyDescent="0.25">
      <c r="A26" s="78" t="s">
        <v>73</v>
      </c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1:11" ht="4.5" customHeight="1" x14ac:dyDescent="0.25"/>
    <row r="28" spans="1:11" x14ac:dyDescent="0.25">
      <c r="A28" s="79" t="s">
        <v>74</v>
      </c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1:11" x14ac:dyDescent="0.25">
      <c r="A29" s="6"/>
      <c r="B29" s="6"/>
      <c r="C29" s="6"/>
      <c r="D29" s="6"/>
      <c r="E29" s="100" t="s">
        <v>75</v>
      </c>
      <c r="F29" s="100"/>
      <c r="G29" s="84" t="s">
        <v>76</v>
      </c>
      <c r="H29" s="101"/>
      <c r="I29" s="52" t="s">
        <v>87</v>
      </c>
      <c r="J29" s="96" t="s">
        <v>92</v>
      </c>
    </row>
    <row r="30" spans="1:11" ht="15.75" x14ac:dyDescent="0.25">
      <c r="A30" s="84" t="s">
        <v>78</v>
      </c>
      <c r="B30" s="84"/>
      <c r="C30" s="88">
        <v>720000</v>
      </c>
      <c r="D30" s="85"/>
      <c r="E30" s="100"/>
      <c r="F30" s="100"/>
      <c r="G30" s="88">
        <f>C30/12</f>
        <v>60000</v>
      </c>
      <c r="H30" s="85"/>
      <c r="I30" s="51" t="s">
        <v>88</v>
      </c>
      <c r="J30" s="102"/>
    </row>
    <row r="31" spans="1:11" ht="15.75" x14ac:dyDescent="0.25">
      <c r="A31" s="84" t="s">
        <v>79</v>
      </c>
      <c r="B31" s="84"/>
      <c r="C31" s="88">
        <v>1845000</v>
      </c>
      <c r="D31" s="85"/>
      <c r="E31" s="88">
        <v>184500</v>
      </c>
      <c r="F31" s="88"/>
      <c r="G31" s="88">
        <f>(C31+E31)/12</f>
        <v>169125</v>
      </c>
      <c r="H31" s="85"/>
      <c r="I31" s="53" t="s">
        <v>89</v>
      </c>
      <c r="J31" s="96" t="s">
        <v>93</v>
      </c>
    </row>
    <row r="32" spans="1:11" ht="15.75" x14ac:dyDescent="0.25">
      <c r="A32" s="98"/>
      <c r="B32" s="98"/>
      <c r="C32" s="98"/>
      <c r="D32" s="98"/>
      <c r="E32" s="98"/>
      <c r="F32" s="98"/>
      <c r="G32" s="99"/>
      <c r="H32" s="99"/>
      <c r="I32" s="51" t="s">
        <v>90</v>
      </c>
      <c r="J32" s="97"/>
    </row>
  </sheetData>
  <mergeCells count="27">
    <mergeCell ref="A31:B31"/>
    <mergeCell ref="C31:D31"/>
    <mergeCell ref="E31:F31"/>
    <mergeCell ref="G31:H31"/>
    <mergeCell ref="J31:J32"/>
    <mergeCell ref="A32:F32"/>
    <mergeCell ref="G32:H32"/>
    <mergeCell ref="A26:K26"/>
    <mergeCell ref="A28:K28"/>
    <mergeCell ref="E29:F30"/>
    <mergeCell ref="G29:H29"/>
    <mergeCell ref="J29:J30"/>
    <mergeCell ref="A30:B30"/>
    <mergeCell ref="C30:D30"/>
    <mergeCell ref="G30:H30"/>
    <mergeCell ref="A24:H24"/>
    <mergeCell ref="E2:F2"/>
    <mergeCell ref="C3:J3"/>
    <mergeCell ref="A5:H5"/>
    <mergeCell ref="A14:G14"/>
    <mergeCell ref="A15:G15"/>
    <mergeCell ref="A16:G16"/>
    <mergeCell ref="A17:G17"/>
    <mergeCell ref="A18:F18"/>
    <mergeCell ref="A20:J20"/>
    <mergeCell ref="A21:J21"/>
    <mergeCell ref="A23:H23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JANVIER 2016</vt:lpstr>
      <vt:lpstr>FEVRIER 2016</vt:lpstr>
      <vt:lpstr>MARS 2016</vt:lpstr>
      <vt:lpstr>AVRIL 2016</vt:lpstr>
      <vt:lpstr>MAI 2016 </vt:lpstr>
      <vt:lpstr>JUIN 2016 </vt:lpstr>
      <vt:lpstr>JUILLET 2016</vt:lpstr>
      <vt:lpstr>AOUT 2016</vt:lpstr>
      <vt:lpstr>SEPT 2016</vt:lpstr>
      <vt:lpstr>OCT 2016</vt:lpstr>
      <vt:lpstr>NOV 2016</vt:lpstr>
      <vt:lpstr>Feuil1</vt:lpstr>
      <vt:lpstr>Feuil2</vt:lpstr>
      <vt:lpstr>RECLAMATION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BAGAYOKO</cp:lastModifiedBy>
  <cp:lastPrinted>2016-09-22T15:06:19Z</cp:lastPrinted>
  <dcterms:created xsi:type="dcterms:W3CDTF">2012-07-06T09:59:04Z</dcterms:created>
  <dcterms:modified xsi:type="dcterms:W3CDTF">2016-10-28T19:53:01Z</dcterms:modified>
</cp:coreProperties>
</file>