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IDIBE KADIATOU\"/>
    </mc:Choice>
  </mc:AlternateContent>
  <bookViews>
    <workbookView xWindow="0" yWindow="135" windowWidth="17715" windowHeight="6150" firstSheet="5" activeTab="10"/>
  </bookViews>
  <sheets>
    <sheet name="JANVIER 2015" sheetId="43" r:id="rId1"/>
    <sheet name="JANVIER 16 A" sheetId="41" r:id="rId2"/>
    <sheet name="JANVIER 16 D" sheetId="42" r:id="rId3"/>
    <sheet name="FEVRIER 16 A " sheetId="44" r:id="rId4"/>
    <sheet name="FEVRIER 16 D" sheetId="45" r:id="rId5"/>
    <sheet name="MARS 16 A " sheetId="47" r:id="rId6"/>
    <sheet name="MARS 16 D" sheetId="46" r:id="rId7"/>
    <sheet name="AVRIL 16 A " sheetId="48" r:id="rId8"/>
    <sheet name="AVRIL 16 D" sheetId="49" r:id="rId9"/>
    <sheet name="MAI 16 A" sheetId="52" r:id="rId10"/>
    <sheet name="MAI 16 D" sheetId="53" r:id="rId11"/>
  </sheets>
  <calcPr calcId="152511"/>
</workbook>
</file>

<file path=xl/calcChain.xml><?xml version="1.0" encoding="utf-8"?>
<calcChain xmlns="http://schemas.openxmlformats.org/spreadsheetml/2006/main">
  <c r="H28" i="53" l="1"/>
  <c r="H30" i="52" l="1"/>
  <c r="G12" i="53" l="1"/>
  <c r="G15" i="53" s="1"/>
  <c r="H14" i="52"/>
  <c r="H18" i="52" s="1"/>
  <c r="G13" i="52"/>
  <c r="I14" i="52" l="1"/>
  <c r="G14" i="52"/>
  <c r="G13" i="53"/>
  <c r="G14" i="53" s="1"/>
  <c r="G16" i="52"/>
  <c r="I16" i="52" s="1"/>
  <c r="I13" i="52"/>
  <c r="G15" i="52"/>
  <c r="G17" i="48"/>
  <c r="I14" i="48"/>
  <c r="I15" i="48"/>
  <c r="I16" i="48"/>
  <c r="H14" i="48"/>
  <c r="G16" i="48"/>
  <c r="G15" i="48"/>
  <c r="G14" i="48"/>
  <c r="G12" i="49"/>
  <c r="G15" i="49" s="1"/>
  <c r="H18" i="48"/>
  <c r="G13" i="48"/>
  <c r="I13" i="48" s="1"/>
  <c r="G13" i="47"/>
  <c r="G17" i="47" s="1"/>
  <c r="H20" i="47"/>
  <c r="G12" i="46"/>
  <c r="G13" i="46" s="1"/>
  <c r="G13" i="45"/>
  <c r="G14" i="45" s="1"/>
  <c r="H18" i="44"/>
  <c r="H15" i="44"/>
  <c r="H13" i="44"/>
  <c r="G13" i="44"/>
  <c r="I13" i="44" s="1"/>
  <c r="G12" i="44"/>
  <c r="G15" i="44" s="1"/>
  <c r="I15" i="44" s="1"/>
  <c r="G17" i="44" s="1"/>
  <c r="G13" i="42"/>
  <c r="G15" i="42" s="1"/>
  <c r="H18" i="41"/>
  <c r="H15" i="41"/>
  <c r="H13" i="41"/>
  <c r="G18" i="43"/>
  <c r="G20" i="43" s="1"/>
  <c r="G12" i="41"/>
  <c r="H20" i="41" s="1"/>
  <c r="I15" i="52" l="1"/>
  <c r="G17" i="52"/>
  <c r="G13" i="49"/>
  <c r="G14" i="49"/>
  <c r="G13" i="41"/>
  <c r="I13" i="41" s="1"/>
  <c r="I12" i="41"/>
  <c r="G15" i="41"/>
  <c r="I15" i="41" s="1"/>
  <c r="G17" i="41" s="1"/>
  <c r="I13" i="47"/>
  <c r="I17" i="47"/>
  <c r="G19" i="47" s="1"/>
  <c r="G15" i="45"/>
  <c r="G16" i="44"/>
  <c r="H20" i="44"/>
  <c r="I12" i="44"/>
  <c r="I16" i="44" s="1"/>
  <c r="G14" i="42"/>
  <c r="G19" i="43"/>
  <c r="G21" i="43" s="1"/>
  <c r="G16" i="41" l="1"/>
  <c r="I16" i="41"/>
</calcChain>
</file>

<file path=xl/sharedStrings.xml><?xml version="1.0" encoding="utf-8"?>
<sst xmlns="http://schemas.openxmlformats.org/spreadsheetml/2006/main" count="607" uniqueCount="106">
  <si>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</si>
  <si>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</si>
  <si>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</si>
  <si>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</si>
  <si>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</si>
  <si>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</si>
  <si>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</si>
  <si>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</si>
  <si>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</si>
  <si>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</si>
  <si>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</si>
  <si>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</si>
  <si>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</si>
  <si>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</si>
  <si>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</si>
  <si>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</si>
  <si>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</si>
  <si>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SCH</t>
  </si>
  <si>
    <t>DAPLE GUEU GASTON</t>
  </si>
  <si>
    <t>SGT</t>
  </si>
  <si>
    <t>GMMG</t>
  </si>
  <si>
    <t>KONAN  KOUMOIN</t>
  </si>
  <si>
    <t>ADJT</t>
  </si>
  <si>
    <t>Cie TER KORHOGO</t>
  </si>
  <si>
    <t>KOUAKOU KONAN LAMBERT</t>
  </si>
  <si>
    <t>COMTER EM</t>
  </si>
  <si>
    <t>TA BI TRAH RAYMOND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</si>
  <si>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</si>
  <si>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</si>
  <si>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</si>
  <si>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</si>
  <si>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</si>
  <si>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</si>
  <si>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</si>
  <si>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TOTAL DES BAUX</t>
  </si>
  <si>
    <t>COMMISSION CCGIM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</si>
  <si>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</si>
  <si>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</si>
  <si>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</si>
  <si>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</si>
  <si>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</si>
  <si>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</si>
  <si>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</si>
  <si>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</si>
  <si>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QM1</t>
  </si>
  <si>
    <t>0084/12</t>
  </si>
  <si>
    <t>BHCI: 18003490006-09</t>
  </si>
  <si>
    <t>N° CC:9004312B</t>
  </si>
  <si>
    <t>Mobiles: 49 29 64 27 - 05 81 63 35</t>
  </si>
  <si>
    <t>SIDIBE IBRAHIMA</t>
  </si>
  <si>
    <t>CEL. 05 36 20 24</t>
  </si>
  <si>
    <t xml:space="preserve">BHCI BAGAYOGO AMADOU: 10775940016 73  </t>
  </si>
  <si>
    <t>MONTANT VERSE  JANVIER 2015</t>
  </si>
  <si>
    <t>RELEVE MENSUEL DES BAUX : MOIS DE JANVIER 2015</t>
  </si>
  <si>
    <t>IMPOT  ABIDJAN</t>
  </si>
  <si>
    <t>RESILIE</t>
  </si>
  <si>
    <t>TOTAUX</t>
  </si>
  <si>
    <t>BHCI DALOA</t>
  </si>
  <si>
    <t>BHCI DALOA: 18003490006-09</t>
  </si>
  <si>
    <t xml:space="preserve">BHCI BAGAYOGO AMADOU: 10775940016 -73  </t>
  </si>
  <si>
    <t>IMPOT  ABIDJAN JANVIER 2015</t>
  </si>
  <si>
    <t>IMPOT  ABIDJAN DETTES ANTERIEURES</t>
  </si>
  <si>
    <t>MONTANT A VERSER JANVIER 2015 SANS IMPOTS</t>
  </si>
  <si>
    <t>TOTAL DES BAUX VIRES A BHCI DALOA</t>
  </si>
  <si>
    <t>MONTANT A VERSER  JANVIER 2015 (100 000 F + 120 000 F)</t>
  </si>
  <si>
    <t>MONTANT A VERSER FEVRIER 2015 SANS IMPOTS</t>
  </si>
  <si>
    <t>MONTANT A VERSER  FEVRIER 2015 (100 000 F + 120 000 F)</t>
  </si>
  <si>
    <t>IMPOT  ABIDJAN FEVRIER 2015</t>
  </si>
  <si>
    <t>DETTE CCGIM IMPOT PAYE</t>
  </si>
  <si>
    <t>GARDE PENITENCIER</t>
  </si>
  <si>
    <t>FOFANA LANCINE WILFRIED</t>
  </si>
  <si>
    <t>IMPOT  ABIDJAN JANVIER - FEVRIER -MARS 2015</t>
  </si>
  <si>
    <t>RESTE MONTANT VERSE MARS 2015 BHCI DALOA</t>
  </si>
  <si>
    <t>MONTANT DÉJÀ VERSE MARS 2015 BHCI DALOA</t>
  </si>
  <si>
    <t>RELEVE MENSUEL DES BAUX : MOIS DE MAI 2016</t>
  </si>
  <si>
    <t>RELEVE MENSUEL DES BAUX : MOIS DE AVRIL 2016</t>
  </si>
  <si>
    <t>RELEVE MENSUEL DES BAUX : MOIS DE MARS 2016</t>
  </si>
  <si>
    <t>RELEVE MENSUEL DES BAUX : MOIS DE FEVRIER 2016</t>
  </si>
  <si>
    <t>RELEVE MENSUEL DES BAUX : MOIS DE JANVIER 2016</t>
  </si>
  <si>
    <t>IMPOTS PRELEVES DIRECTEMENT SUR LES BAUX 12%</t>
  </si>
  <si>
    <t xml:space="preserve">TOTAL DES BAUX </t>
  </si>
  <si>
    <t>MONTANT VIRE A LA BHCI DALOA AVRIL 2016</t>
  </si>
  <si>
    <t>NB: LE PRELEVEMENT DIRECT DES IMPOTS SUR LES BAUX 12% ONT REPRIS EN AVRIL 2016</t>
  </si>
  <si>
    <t>IMPOTS 2016: 1 320 000 F CFA. PAR MOIS 110 000 F CFA</t>
  </si>
  <si>
    <t>LES PROPRIETAIRES SONT INVITES A PAYER AUX IMPOTS LES TROIS MOIS PASSES:  330 000 F CFA (janvier, février et mars 2016)</t>
  </si>
  <si>
    <t>MONTANT VIRE DES BAUX AVRIL 2016</t>
  </si>
  <si>
    <t>MONTANT À VERSER AVRIL 2016 BHCI DALOA</t>
  </si>
  <si>
    <t xml:space="preserve">PREVISION IMPOTS A PARTIR DE AVRIL PAR MOIS: 110 000 F - 109 000 F= 1000 F </t>
  </si>
  <si>
    <t>IMPOTS A PAYER FIN AVRIL 2016 = 331 000 F CFA</t>
  </si>
  <si>
    <t>MONTANT VIRE A LA BHCI DALOA MAI 2016</t>
  </si>
  <si>
    <t>MONTANT VIRE DES BAUX MAI 2016</t>
  </si>
  <si>
    <t>TOTAL IMPOTS 2016</t>
  </si>
  <si>
    <t>MODALITES DE REGLEMENT</t>
  </si>
  <si>
    <t>RETENUES FISCALES 9MOIS</t>
  </si>
  <si>
    <t>JUIN 2016</t>
  </si>
  <si>
    <t>RESTE DES IMPOTS 2016 A PAYER</t>
  </si>
  <si>
    <t>JUILLET 2016</t>
  </si>
  <si>
    <t>AOUT 2016</t>
  </si>
  <si>
    <t>SEPTEMBRE 2016</t>
  </si>
  <si>
    <t>OCTOBRE 2016</t>
  </si>
  <si>
    <t>NOVEMBRE 2016</t>
  </si>
  <si>
    <t>TOTAL A PAYER</t>
  </si>
  <si>
    <t>IMPOTS 2016: 1 320 000 F CFA</t>
  </si>
  <si>
    <t>1 320 000 F</t>
  </si>
  <si>
    <t>885 600 F</t>
  </si>
  <si>
    <t>434 400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</si>
</sst>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0" fontId="0" fillId="0" borderId="0" xfId="0" applyBorder="1"/>
    <xf numFmtId="0" fontId="3" fillId="0" borderId="0" xfId="0" applyFont="1" applyBorder="1"/>
    <xf numFmtId="3" fontId="3" fillId="0" borderId="5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0" fillId="0" borderId="1" xfId="0" applyFont="1" applyBorder="1" applyAlignment="1">
      <alignment horizontal="left"/>
    </xf>
    <xf numFmtId="3" fontId="3" fillId="0" borderId="1" xfId="0" applyNumberFormat="1" applyFon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5" fillId="0" borderId="2" xfId="0" applyNumberFormat="1" applyFont="1" applyBorder="1" applyAlignment="1">
      <alignment horizontal="left" vertical="top" wrapText="1"/>
    </xf>
    <xf numFmtId="3" fontId="5" fillId="0" borderId="3" xfId="0" applyNumberFormat="1" applyFont="1" applyBorder="1" applyAlignment="1">
      <alignment horizontal="left" vertical="top" wrapText="1"/>
    </xf>
    <xf numFmtId="3" fontId="5" fillId="0" borderId="4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4" fillId="0" borderId="1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G21" sqref="G21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4"/>
      <c r="C4" s="51" t="s">
        <v>53</v>
      </c>
      <c r="D4" s="51"/>
      <c r="E4" s="51"/>
      <c r="F4" s="51"/>
      <c r="G4" s="51"/>
      <c r="H4" s="51"/>
      <c r="I4" s="51"/>
    </row>
    <row r="5" spans="1:9" ht="22.5" customHeight="1" x14ac:dyDescent="0.3">
      <c r="A5" s="14"/>
      <c r="C5" s="14"/>
      <c r="D5" s="14"/>
      <c r="E5" s="14"/>
      <c r="F5" s="14"/>
      <c r="G5" s="14"/>
      <c r="H5" s="14"/>
      <c r="I5" s="1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5"/>
    </row>
    <row r="8" spans="1:9" ht="24" customHeight="1" x14ac:dyDescent="0.25">
      <c r="A8" s="2">
        <v>2</v>
      </c>
      <c r="B8" s="3" t="s">
        <v>16</v>
      </c>
      <c r="C8" s="2" t="s">
        <v>17</v>
      </c>
      <c r="D8" s="2">
        <v>81853</v>
      </c>
      <c r="E8" s="2" t="s">
        <v>39</v>
      </c>
      <c r="F8" s="2">
        <v>18597</v>
      </c>
      <c r="G8" s="2">
        <v>70000</v>
      </c>
      <c r="H8" s="2" t="s">
        <v>15</v>
      </c>
    </row>
    <row r="9" spans="1:9" ht="21.75" customHeight="1" x14ac:dyDescent="0.25">
      <c r="A9" s="2">
        <v>3</v>
      </c>
      <c r="B9" s="3" t="s">
        <v>18</v>
      </c>
      <c r="C9" s="2" t="s">
        <v>19</v>
      </c>
      <c r="D9" s="2">
        <v>30005</v>
      </c>
      <c r="E9" s="2" t="s">
        <v>20</v>
      </c>
      <c r="F9" s="2">
        <v>18537</v>
      </c>
      <c r="G9" s="2">
        <v>70000</v>
      </c>
      <c r="H9" s="2" t="s">
        <v>15</v>
      </c>
    </row>
    <row r="10" spans="1:9" ht="21.75" customHeight="1" x14ac:dyDescent="0.25">
      <c r="A10" s="2">
        <v>4</v>
      </c>
      <c r="B10" s="3" t="s">
        <v>36</v>
      </c>
      <c r="C10" s="2" t="s">
        <v>37</v>
      </c>
      <c r="D10" s="2">
        <v>50624</v>
      </c>
      <c r="E10" s="2" t="s">
        <v>13</v>
      </c>
      <c r="F10" s="2" t="s">
        <v>38</v>
      </c>
      <c r="G10" s="2">
        <v>70000</v>
      </c>
      <c r="H10" s="2" t="s">
        <v>15</v>
      </c>
    </row>
    <row r="11" spans="1:9" ht="21.75" customHeight="1" x14ac:dyDescent="0.25">
      <c r="A11" s="2">
        <v>5</v>
      </c>
      <c r="B11" s="3" t="s">
        <v>43</v>
      </c>
      <c r="C11" s="2" t="s">
        <v>44</v>
      </c>
      <c r="D11" s="2">
        <v>57333</v>
      </c>
      <c r="E11" s="2" t="s">
        <v>13</v>
      </c>
      <c r="F11" s="4" t="s">
        <v>45</v>
      </c>
      <c r="G11" s="2">
        <v>70000</v>
      </c>
      <c r="H11" s="2" t="s">
        <v>15</v>
      </c>
    </row>
    <row r="12" spans="1:9" ht="20.25" customHeight="1" x14ac:dyDescent="0.25">
      <c r="A12" s="19"/>
      <c r="B12" s="20" t="s">
        <v>21</v>
      </c>
      <c r="C12" s="19" t="s">
        <v>22</v>
      </c>
      <c r="D12" s="21" t="s">
        <v>41</v>
      </c>
      <c r="E12" s="19" t="s">
        <v>23</v>
      </c>
      <c r="F12" s="19">
        <v>979903</v>
      </c>
      <c r="G12" s="19" t="s">
        <v>55</v>
      </c>
      <c r="H12" s="19" t="s">
        <v>15</v>
      </c>
    </row>
    <row r="13" spans="1:9" ht="21" customHeight="1" x14ac:dyDescent="0.25">
      <c r="A13" s="2">
        <v>8</v>
      </c>
      <c r="B13" s="3" t="s">
        <v>24</v>
      </c>
      <c r="C13" s="2" t="s">
        <v>22</v>
      </c>
      <c r="D13" s="4" t="s">
        <v>42</v>
      </c>
      <c r="E13" s="2" t="s">
        <v>25</v>
      </c>
      <c r="F13" s="2">
        <v>10001</v>
      </c>
      <c r="G13" s="2">
        <v>90000</v>
      </c>
      <c r="H13" s="2" t="s">
        <v>15</v>
      </c>
    </row>
    <row r="14" spans="1:9" ht="22.5" customHeight="1" x14ac:dyDescent="0.25">
      <c r="A14" s="2">
        <v>9</v>
      </c>
      <c r="B14" s="3" t="s">
        <v>26</v>
      </c>
      <c r="C14" s="2" t="s">
        <v>12</v>
      </c>
      <c r="D14" s="2">
        <v>50437</v>
      </c>
      <c r="E14" s="2" t="s">
        <v>13</v>
      </c>
      <c r="F14" s="4" t="s">
        <v>27</v>
      </c>
      <c r="G14" s="2">
        <v>90000</v>
      </c>
      <c r="H14" s="2" t="s">
        <v>15</v>
      </c>
    </row>
    <row r="15" spans="1:9" ht="20.25" customHeight="1" x14ac:dyDescent="0.25">
      <c r="A15" s="2">
        <v>10</v>
      </c>
      <c r="B15" s="3" t="s">
        <v>28</v>
      </c>
      <c r="C15" s="2" t="s">
        <v>19</v>
      </c>
      <c r="D15" s="2">
        <v>32378</v>
      </c>
      <c r="E15" s="2" t="s">
        <v>29</v>
      </c>
      <c r="F15" s="2">
        <v>18698</v>
      </c>
      <c r="G15" s="2">
        <v>70000</v>
      </c>
      <c r="H15" s="2" t="s">
        <v>15</v>
      </c>
    </row>
    <row r="16" spans="1:9" ht="18" customHeight="1" x14ac:dyDescent="0.25">
      <c r="A16" s="2">
        <v>11</v>
      </c>
      <c r="B16" s="3" t="s">
        <v>30</v>
      </c>
      <c r="C16" s="2" t="s">
        <v>12</v>
      </c>
      <c r="D16" s="2">
        <v>50173</v>
      </c>
      <c r="E16" s="2" t="s">
        <v>13</v>
      </c>
      <c r="F16" s="2" t="s">
        <v>31</v>
      </c>
      <c r="G16" s="2">
        <v>90000</v>
      </c>
      <c r="H16" s="2" t="s">
        <v>15</v>
      </c>
    </row>
    <row r="17" spans="1:9" ht="16.5" customHeight="1" x14ac:dyDescent="0.25">
      <c r="A17" s="16">
        <v>12</v>
      </c>
      <c r="B17" s="3" t="s">
        <v>32</v>
      </c>
      <c r="C17" s="2" t="s">
        <v>22</v>
      </c>
      <c r="D17" s="2">
        <v>31518</v>
      </c>
      <c r="E17" s="2" t="s">
        <v>33</v>
      </c>
      <c r="F17" s="2">
        <v>9901</v>
      </c>
      <c r="G17" s="2">
        <v>90000</v>
      </c>
      <c r="H17" s="2" t="s">
        <v>15</v>
      </c>
    </row>
    <row r="18" spans="1:9" ht="17.25" customHeight="1" x14ac:dyDescent="0.25">
      <c r="A18" s="52" t="s">
        <v>34</v>
      </c>
      <c r="B18" s="53"/>
      <c r="C18" s="53"/>
      <c r="D18" s="53"/>
      <c r="E18" s="53"/>
      <c r="F18" s="53"/>
      <c r="G18" s="2">
        <f>SUM(G7:G17)</f>
        <v>800000</v>
      </c>
      <c r="H18" s="17"/>
    </row>
    <row r="19" spans="1:9" ht="17.25" customHeight="1" x14ac:dyDescent="0.25">
      <c r="A19" s="52" t="s">
        <v>54</v>
      </c>
      <c r="B19" s="53"/>
      <c r="C19" s="53"/>
      <c r="D19" s="53"/>
      <c r="E19" s="53"/>
      <c r="F19" s="54"/>
      <c r="G19" s="2">
        <f>G18*0.15</f>
        <v>120000</v>
      </c>
      <c r="H19" s="2"/>
    </row>
    <row r="20" spans="1:9" ht="15" customHeight="1" x14ac:dyDescent="0.25">
      <c r="A20" s="52" t="s">
        <v>35</v>
      </c>
      <c r="B20" s="53"/>
      <c r="C20" s="53"/>
      <c r="D20" s="53"/>
      <c r="E20" s="53"/>
      <c r="F20" s="54"/>
      <c r="G20" s="2">
        <f>G18*0.05</f>
        <v>40000</v>
      </c>
      <c r="H20" s="2"/>
    </row>
    <row r="21" spans="1:9" ht="16.5" customHeight="1" x14ac:dyDescent="0.25">
      <c r="A21" s="55" t="s">
        <v>52</v>
      </c>
      <c r="B21" s="55"/>
      <c r="C21" s="55"/>
      <c r="D21" s="55"/>
      <c r="E21" s="55"/>
      <c r="F21" s="55"/>
      <c r="G21" s="2">
        <f>G18-G19-G20</f>
        <v>640000</v>
      </c>
      <c r="H21" s="2"/>
    </row>
    <row r="22" spans="1:9" ht="14.25" customHeight="1" x14ac:dyDescent="0.25">
      <c r="A22" s="56" t="s">
        <v>46</v>
      </c>
      <c r="B22" s="56"/>
      <c r="C22" s="8"/>
      <c r="D22" s="8"/>
      <c r="E22" s="8"/>
      <c r="F22" s="8"/>
      <c r="G22" s="18"/>
      <c r="H22" s="18"/>
    </row>
    <row r="23" spans="1:9" ht="14.25" customHeight="1" x14ac:dyDescent="0.25">
      <c r="A23" s="18"/>
      <c r="B23" s="18"/>
      <c r="C23" s="9"/>
      <c r="D23" s="9"/>
      <c r="E23" s="9"/>
      <c r="F23" s="9"/>
      <c r="G23" s="18"/>
      <c r="H23" s="18"/>
    </row>
    <row r="24" spans="1:9" ht="14.25" customHeight="1" x14ac:dyDescent="0.25">
      <c r="A24" s="50" t="s">
        <v>51</v>
      </c>
      <c r="B24" s="50"/>
      <c r="C24" s="15"/>
      <c r="D24" s="15"/>
      <c r="E24" s="15"/>
      <c r="F24" s="15"/>
      <c r="G24" s="18"/>
      <c r="H24" s="18"/>
      <c r="I24" s="6"/>
    </row>
    <row r="25" spans="1:9" ht="15" customHeight="1" x14ac:dyDescent="0.25">
      <c r="B25" s="6"/>
      <c r="C25" s="6"/>
      <c r="D25" s="6"/>
      <c r="E25" s="6"/>
      <c r="F25" s="6"/>
      <c r="G25" s="15"/>
      <c r="H25" s="18"/>
      <c r="I25" s="6"/>
    </row>
    <row r="26" spans="1:9" ht="15" customHeight="1" x14ac:dyDescent="0.25">
      <c r="H26" s="7"/>
    </row>
    <row r="27" spans="1:9" ht="18.75" customHeight="1" x14ac:dyDescent="0.25"/>
    <row r="28" spans="1:9" ht="18.75" customHeight="1" x14ac:dyDescent="0.25"/>
  </sheetData>
  <mergeCells count="7">
    <mergeCell ref="A24:B24"/>
    <mergeCell ref="C4:I4"/>
    <mergeCell ref="A18:F18"/>
    <mergeCell ref="A19:F19"/>
    <mergeCell ref="A20:F20"/>
    <mergeCell ref="A21:F21"/>
    <mergeCell ref="A22:B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A23" sqref="A23:H3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41"/>
      <c r="C4" s="51" t="s">
        <v>74</v>
      </c>
      <c r="D4" s="51"/>
      <c r="E4" s="51"/>
      <c r="F4" s="51"/>
      <c r="G4" s="51"/>
      <c r="H4" s="51"/>
      <c r="I4" s="51"/>
    </row>
    <row r="5" spans="1:9" ht="7.5" customHeight="1" x14ac:dyDescent="0.3">
      <c r="A5" s="41"/>
      <c r="C5" s="41"/>
      <c r="D5" s="41"/>
      <c r="E5" s="41"/>
      <c r="F5" s="41"/>
      <c r="G5" s="41"/>
      <c r="H5" s="41"/>
      <c r="I5" s="41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57" t="s">
        <v>34</v>
      </c>
      <c r="B13" s="58"/>
      <c r="C13" s="58"/>
      <c r="D13" s="58"/>
      <c r="E13" s="58"/>
      <c r="F13" s="58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57" t="s">
        <v>79</v>
      </c>
      <c r="B14" s="58"/>
      <c r="C14" s="58"/>
      <c r="D14" s="58"/>
      <c r="E14" s="58"/>
      <c r="F14" s="59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57" t="s">
        <v>90</v>
      </c>
      <c r="B15" s="58"/>
      <c r="C15" s="58"/>
      <c r="D15" s="58"/>
      <c r="E15" s="58"/>
      <c r="F15" s="59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52" t="s">
        <v>35</v>
      </c>
      <c r="B16" s="53"/>
      <c r="C16" s="53"/>
      <c r="D16" s="53"/>
      <c r="E16" s="53"/>
      <c r="F16" s="54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68" t="s">
        <v>86</v>
      </c>
      <c r="B17" s="68"/>
      <c r="C17" s="68"/>
      <c r="D17" s="68"/>
      <c r="E17" s="68"/>
      <c r="F17" s="68"/>
      <c r="G17" s="25">
        <f>G15-I16</f>
        <v>405300</v>
      </c>
      <c r="H17" s="2"/>
      <c r="I17" s="26"/>
    </row>
    <row r="18" spans="1:9" ht="14.25" customHeight="1" x14ac:dyDescent="0.25">
      <c r="A18" s="63" t="s">
        <v>58</v>
      </c>
      <c r="B18" s="63"/>
      <c r="C18" s="63"/>
      <c r="D18" s="63"/>
      <c r="E18" s="63"/>
      <c r="F18" s="63"/>
      <c r="G18" s="63"/>
      <c r="H18" s="2">
        <f>H13-H14</f>
        <v>360800</v>
      </c>
    </row>
    <row r="19" spans="1:9" ht="8.2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0" spans="1:9" ht="14.25" customHeight="1" x14ac:dyDescent="0.25">
      <c r="A20" s="69" t="s">
        <v>102</v>
      </c>
      <c r="B20" s="69"/>
      <c r="C20" s="69"/>
      <c r="D20" s="69"/>
      <c r="E20" s="69"/>
      <c r="F20" s="69"/>
      <c r="G20" s="69"/>
      <c r="H20" s="69"/>
      <c r="I20" s="6"/>
    </row>
    <row r="21" spans="1:9" ht="15" customHeight="1" x14ac:dyDescent="0.25">
      <c r="A21" s="66" t="s">
        <v>82</v>
      </c>
      <c r="B21" s="66"/>
      <c r="C21" s="66"/>
      <c r="D21" s="66"/>
      <c r="E21" s="66"/>
      <c r="F21" s="66"/>
      <c r="G21" s="66"/>
      <c r="H21" s="66"/>
      <c r="I21" s="6"/>
    </row>
    <row r="22" spans="1:9" ht="4.5" customHeight="1" x14ac:dyDescent="0.25">
      <c r="A22" s="79"/>
      <c r="B22" s="79"/>
      <c r="C22" s="79"/>
      <c r="D22" s="79"/>
      <c r="E22" s="79"/>
      <c r="F22" s="79"/>
      <c r="G22" s="79"/>
    </row>
    <row r="23" spans="1:9" ht="15.75" x14ac:dyDescent="0.25">
      <c r="A23" s="78" t="s">
        <v>91</v>
      </c>
      <c r="B23" s="78"/>
      <c r="C23" s="78"/>
      <c r="D23" s="48" t="s">
        <v>103</v>
      </c>
      <c r="E23" s="43"/>
      <c r="F23" s="80" t="s">
        <v>92</v>
      </c>
      <c r="G23" s="80"/>
      <c r="H23" s="80"/>
    </row>
    <row r="24" spans="1:9" ht="15.75" x14ac:dyDescent="0.25">
      <c r="A24" s="78" t="s">
        <v>93</v>
      </c>
      <c r="B24" s="78"/>
      <c r="C24" s="78"/>
      <c r="D24" s="44" t="s">
        <v>104</v>
      </c>
      <c r="E24" s="43"/>
      <c r="F24" s="77" t="s">
        <v>94</v>
      </c>
      <c r="G24" s="77"/>
      <c r="H24" s="49">
        <v>72400</v>
      </c>
    </row>
    <row r="25" spans="1:9" ht="15.75" x14ac:dyDescent="0.25">
      <c r="A25" s="72" t="s">
        <v>95</v>
      </c>
      <c r="B25" s="73"/>
      <c r="C25" s="74"/>
      <c r="D25" s="44" t="s">
        <v>105</v>
      </c>
      <c r="E25" s="43"/>
      <c r="F25" s="77" t="s">
        <v>96</v>
      </c>
      <c r="G25" s="77"/>
      <c r="H25" s="49">
        <v>72400</v>
      </c>
    </row>
    <row r="26" spans="1:9" ht="15.75" x14ac:dyDescent="0.25">
      <c r="A26" s="46"/>
      <c r="B26" s="46"/>
      <c r="C26" s="46"/>
      <c r="D26" s="46"/>
      <c r="E26" s="43"/>
      <c r="F26" s="75" t="s">
        <v>97</v>
      </c>
      <c r="G26" s="76"/>
      <c r="H26" s="49">
        <v>72400</v>
      </c>
    </row>
    <row r="27" spans="1:9" ht="15.75" x14ac:dyDescent="0.25">
      <c r="A27" s="46"/>
      <c r="B27" s="46"/>
      <c r="C27" s="46"/>
      <c r="D27" s="46"/>
      <c r="E27" s="43"/>
      <c r="F27" s="75" t="s">
        <v>98</v>
      </c>
      <c r="G27" s="76"/>
      <c r="H27" s="49">
        <v>72400</v>
      </c>
    </row>
    <row r="28" spans="1:9" ht="15.75" x14ac:dyDescent="0.25">
      <c r="A28" s="46"/>
      <c r="B28" s="46"/>
      <c r="C28" s="46"/>
      <c r="D28" s="47"/>
      <c r="E28" s="43"/>
      <c r="F28" s="77" t="s">
        <v>99</v>
      </c>
      <c r="G28" s="77"/>
      <c r="H28" s="49">
        <v>72400</v>
      </c>
    </row>
    <row r="29" spans="1:9" ht="15.75" x14ac:dyDescent="0.25">
      <c r="A29" s="70"/>
      <c r="B29" s="70"/>
      <c r="C29" s="6"/>
      <c r="F29" s="77" t="s">
        <v>100</v>
      </c>
      <c r="G29" s="77"/>
      <c r="H29" s="49">
        <v>72400</v>
      </c>
    </row>
    <row r="30" spans="1:9" ht="15.75" x14ac:dyDescent="0.25">
      <c r="A30" s="70"/>
      <c r="B30" s="70"/>
      <c r="C30" s="6"/>
      <c r="F30" s="71" t="s">
        <v>101</v>
      </c>
      <c r="G30" s="71"/>
      <c r="H30" s="45">
        <f>SUM(H24:H29)</f>
        <v>434400</v>
      </c>
    </row>
  </sheetData>
  <mergeCells count="24">
    <mergeCell ref="C4:I4"/>
    <mergeCell ref="A13:F13"/>
    <mergeCell ref="A14:F14"/>
    <mergeCell ref="A15:F15"/>
    <mergeCell ref="A16:F16"/>
    <mergeCell ref="A24:C24"/>
    <mergeCell ref="F24:G24"/>
    <mergeCell ref="F25:G25"/>
    <mergeCell ref="A17:F17"/>
    <mergeCell ref="A22:G22"/>
    <mergeCell ref="A23:C23"/>
    <mergeCell ref="F23:H23"/>
    <mergeCell ref="A18:G18"/>
    <mergeCell ref="A19:I19"/>
    <mergeCell ref="A20:H20"/>
    <mergeCell ref="A21:H21"/>
    <mergeCell ref="A30:B30"/>
    <mergeCell ref="F30:G30"/>
    <mergeCell ref="A25:C25"/>
    <mergeCell ref="F26:G26"/>
    <mergeCell ref="F27:G27"/>
    <mergeCell ref="F28:G28"/>
    <mergeCell ref="A29:B29"/>
    <mergeCell ref="F29:G29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I27" sqref="I27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41"/>
      <c r="C4" s="51" t="s">
        <v>74</v>
      </c>
      <c r="D4" s="51"/>
      <c r="E4" s="51"/>
      <c r="F4" s="51"/>
      <c r="G4" s="51"/>
      <c r="H4" s="51"/>
      <c r="I4" s="51"/>
    </row>
    <row r="5" spans="1:9" ht="22.5" customHeight="1" x14ac:dyDescent="0.3">
      <c r="A5" s="41"/>
      <c r="C5" s="41"/>
      <c r="D5" s="41"/>
      <c r="E5" s="41"/>
      <c r="F5" s="41"/>
      <c r="G5" s="41"/>
      <c r="H5" s="41"/>
      <c r="I5" s="41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57" t="s">
        <v>80</v>
      </c>
      <c r="B12" s="58"/>
      <c r="C12" s="58"/>
      <c r="D12" s="58"/>
      <c r="E12" s="58"/>
      <c r="F12" s="58"/>
      <c r="G12" s="25">
        <f>SUM(G7:G11)</f>
        <v>410000</v>
      </c>
      <c r="H12" s="17"/>
    </row>
    <row r="13" spans="1:9" ht="17.25" customHeight="1" x14ac:dyDescent="0.25">
      <c r="A13" s="57" t="s">
        <v>79</v>
      </c>
      <c r="B13" s="58"/>
      <c r="C13" s="58"/>
      <c r="D13" s="58"/>
      <c r="E13" s="58"/>
      <c r="F13" s="59"/>
      <c r="G13" s="2">
        <f>G12*0.12</f>
        <v>49200</v>
      </c>
      <c r="H13" s="42"/>
    </row>
    <row r="14" spans="1:9" ht="17.25" customHeight="1" x14ac:dyDescent="0.25">
      <c r="A14" s="57" t="s">
        <v>89</v>
      </c>
      <c r="B14" s="58"/>
      <c r="C14" s="58"/>
      <c r="D14" s="58"/>
      <c r="E14" s="58"/>
      <c r="F14" s="59"/>
      <c r="G14" s="25">
        <f>G12-G13</f>
        <v>360800</v>
      </c>
      <c r="H14" s="42"/>
    </row>
    <row r="15" spans="1:9" ht="14.25" customHeight="1" x14ac:dyDescent="0.25">
      <c r="A15" s="52" t="s">
        <v>35</v>
      </c>
      <c r="B15" s="53"/>
      <c r="C15" s="53"/>
      <c r="D15" s="53"/>
      <c r="E15" s="53"/>
      <c r="F15" s="54"/>
      <c r="G15" s="2">
        <f>G12*0.05</f>
        <v>20500</v>
      </c>
      <c r="H15" s="42"/>
    </row>
    <row r="16" spans="1:9" ht="14.25" customHeight="1" x14ac:dyDescent="0.25">
      <c r="A16" s="63" t="s">
        <v>58</v>
      </c>
      <c r="B16" s="63"/>
      <c r="C16" s="63"/>
      <c r="D16" s="63"/>
      <c r="E16" s="63"/>
      <c r="F16" s="63"/>
      <c r="G16" s="63"/>
      <c r="H16" s="42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42"/>
    </row>
    <row r="18" spans="1:9" ht="14.25" customHeight="1" x14ac:dyDescent="0.25">
      <c r="A18" s="69" t="s">
        <v>102</v>
      </c>
      <c r="B18" s="69"/>
      <c r="C18" s="69"/>
      <c r="D18" s="69"/>
      <c r="E18" s="69"/>
      <c r="F18" s="69"/>
      <c r="G18" s="69"/>
      <c r="H18" s="69"/>
      <c r="I18" s="6"/>
    </row>
    <row r="19" spans="1:9" ht="15" customHeight="1" x14ac:dyDescent="0.25">
      <c r="A19" s="66" t="s">
        <v>82</v>
      </c>
      <c r="B19" s="66"/>
      <c r="C19" s="66"/>
      <c r="D19" s="66"/>
      <c r="E19" s="66"/>
      <c r="F19" s="66"/>
      <c r="G19" s="66"/>
      <c r="H19" s="66"/>
      <c r="I19" s="6"/>
    </row>
    <row r="20" spans="1:9" ht="3" customHeight="1" x14ac:dyDescent="0.25"/>
    <row r="21" spans="1:9" ht="15.75" x14ac:dyDescent="0.25">
      <c r="A21" s="78" t="s">
        <v>91</v>
      </c>
      <c r="B21" s="78"/>
      <c r="C21" s="78"/>
      <c r="D21" s="48" t="s">
        <v>103</v>
      </c>
      <c r="E21" s="43"/>
      <c r="F21" s="80" t="s">
        <v>92</v>
      </c>
      <c r="G21" s="80"/>
      <c r="H21" s="80"/>
    </row>
    <row r="22" spans="1:9" ht="15.75" x14ac:dyDescent="0.25">
      <c r="A22" s="78" t="s">
        <v>93</v>
      </c>
      <c r="B22" s="78"/>
      <c r="C22" s="78"/>
      <c r="D22" s="44" t="s">
        <v>104</v>
      </c>
      <c r="E22" s="43"/>
      <c r="F22" s="77" t="s">
        <v>94</v>
      </c>
      <c r="G22" s="77"/>
      <c r="H22" s="49">
        <v>72400</v>
      </c>
    </row>
    <row r="23" spans="1:9" ht="15.75" x14ac:dyDescent="0.25">
      <c r="A23" s="72" t="s">
        <v>95</v>
      </c>
      <c r="B23" s="73"/>
      <c r="C23" s="74"/>
      <c r="D23" s="44" t="s">
        <v>105</v>
      </c>
      <c r="E23" s="43"/>
      <c r="F23" s="77" t="s">
        <v>96</v>
      </c>
      <c r="G23" s="77"/>
      <c r="H23" s="49">
        <v>72400</v>
      </c>
    </row>
    <row r="24" spans="1:9" ht="15.75" x14ac:dyDescent="0.25">
      <c r="A24" s="46"/>
      <c r="B24" s="46"/>
      <c r="C24" s="46"/>
      <c r="D24" s="46"/>
      <c r="E24" s="43"/>
      <c r="F24" s="75" t="s">
        <v>97</v>
      </c>
      <c r="G24" s="76"/>
      <c r="H24" s="49">
        <v>72400</v>
      </c>
    </row>
    <row r="25" spans="1:9" ht="15.75" x14ac:dyDescent="0.25">
      <c r="A25" s="46"/>
      <c r="B25" s="46"/>
      <c r="C25" s="46"/>
      <c r="D25" s="46"/>
      <c r="E25" s="43"/>
      <c r="F25" s="75" t="s">
        <v>98</v>
      </c>
      <c r="G25" s="76"/>
      <c r="H25" s="49">
        <v>72400</v>
      </c>
    </row>
    <row r="26" spans="1:9" ht="15.75" x14ac:dyDescent="0.25">
      <c r="A26" s="46"/>
      <c r="B26" s="46"/>
      <c r="C26" s="46"/>
      <c r="D26" s="47"/>
      <c r="E26" s="43"/>
      <c r="F26" s="77" t="s">
        <v>99</v>
      </c>
      <c r="G26" s="77"/>
      <c r="H26" s="49">
        <v>72400</v>
      </c>
    </row>
    <row r="27" spans="1:9" ht="15.75" x14ac:dyDescent="0.25">
      <c r="A27" s="70"/>
      <c r="B27" s="70"/>
      <c r="C27" s="6"/>
      <c r="F27" s="77" t="s">
        <v>100</v>
      </c>
      <c r="G27" s="77"/>
      <c r="H27" s="49">
        <v>72400</v>
      </c>
    </row>
    <row r="28" spans="1:9" ht="15.75" x14ac:dyDescent="0.25">
      <c r="A28" s="70"/>
      <c r="B28" s="70"/>
      <c r="C28" s="6"/>
      <c r="F28" s="71" t="s">
        <v>101</v>
      </c>
      <c r="G28" s="71"/>
      <c r="H28" s="45">
        <f>SUM(H22:H27)</f>
        <v>434400</v>
      </c>
    </row>
  </sheetData>
  <mergeCells count="21">
    <mergeCell ref="C4:I4"/>
    <mergeCell ref="A12:F12"/>
    <mergeCell ref="A13:F13"/>
    <mergeCell ref="A14:F14"/>
    <mergeCell ref="A15:F15"/>
    <mergeCell ref="A27:B27"/>
    <mergeCell ref="A28:B28"/>
    <mergeCell ref="F27:G27"/>
    <mergeCell ref="F28:G28"/>
    <mergeCell ref="A16:G16"/>
    <mergeCell ref="A18:H18"/>
    <mergeCell ref="A19:H19"/>
    <mergeCell ref="A23:C23"/>
    <mergeCell ref="F23:G23"/>
    <mergeCell ref="F24:G24"/>
    <mergeCell ref="F25:G25"/>
    <mergeCell ref="F26:G26"/>
    <mergeCell ref="A21:C21"/>
    <mergeCell ref="F21:H21"/>
    <mergeCell ref="A22:C22"/>
    <mergeCell ref="F22:G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workbookViewId="0">
      <selection activeCell="F10" sqref="F1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0"/>
      <c r="C4" s="51" t="s">
        <v>78</v>
      </c>
      <c r="D4" s="51"/>
      <c r="E4" s="51"/>
      <c r="F4" s="51"/>
      <c r="G4" s="51"/>
      <c r="H4" s="51"/>
      <c r="I4" s="51"/>
    </row>
    <row r="5" spans="1:9" ht="7.5" customHeight="1" x14ac:dyDescent="0.3">
      <c r="A5" s="10"/>
      <c r="C5" s="10"/>
      <c r="D5" s="10"/>
      <c r="E5" s="10"/>
      <c r="F5" s="10"/>
      <c r="G5" s="10"/>
      <c r="H5" s="10"/>
      <c r="I5" s="1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 x14ac:dyDescent="0.25">
      <c r="A12" s="57" t="s">
        <v>34</v>
      </c>
      <c r="B12" s="58"/>
      <c r="C12" s="58"/>
      <c r="D12" s="58"/>
      <c r="E12" s="58"/>
      <c r="F12" s="58"/>
      <c r="G12" s="2">
        <f>SUM(G7:G11)</f>
        <v>410000</v>
      </c>
      <c r="H12" s="12">
        <v>390000</v>
      </c>
      <c r="I12" s="26">
        <f>SUM(G12:H12)</f>
        <v>800000</v>
      </c>
    </row>
    <row r="13" spans="1:9" ht="17.25" customHeight="1" x14ac:dyDescent="0.25">
      <c r="A13" s="57" t="s">
        <v>60</v>
      </c>
      <c r="B13" s="58"/>
      <c r="C13" s="58"/>
      <c r="D13" s="58"/>
      <c r="E13" s="58"/>
      <c r="F13" s="59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 x14ac:dyDescent="0.25">
      <c r="A14" s="57" t="s">
        <v>61</v>
      </c>
      <c r="B14" s="58"/>
      <c r="C14" s="58"/>
      <c r="D14" s="58"/>
      <c r="E14" s="58"/>
      <c r="F14" s="59"/>
      <c r="G14" s="2"/>
      <c r="H14" s="2"/>
      <c r="I14" s="26">
        <v>200000</v>
      </c>
    </row>
    <row r="15" spans="1:9" ht="15" customHeight="1" x14ac:dyDescent="0.25">
      <c r="A15" s="57" t="s">
        <v>35</v>
      </c>
      <c r="B15" s="58"/>
      <c r="C15" s="58"/>
      <c r="D15" s="58"/>
      <c r="E15" s="58"/>
      <c r="F15" s="59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 x14ac:dyDescent="0.25">
      <c r="A16" s="60" t="s">
        <v>64</v>
      </c>
      <c r="B16" s="61"/>
      <c r="C16" s="61"/>
      <c r="D16" s="61"/>
      <c r="E16" s="61"/>
      <c r="F16" s="62"/>
      <c r="G16" s="29">
        <f>G12-I15-I13-100000</f>
        <v>150000</v>
      </c>
      <c r="H16" s="2"/>
      <c r="I16" s="27">
        <f>I12-I13-I14-I15</f>
        <v>440000</v>
      </c>
    </row>
    <row r="17" spans="1:9" ht="16.5" customHeight="1" x14ac:dyDescent="0.25">
      <c r="A17" s="55" t="s">
        <v>62</v>
      </c>
      <c r="B17" s="55"/>
      <c r="C17" s="55"/>
      <c r="D17" s="55"/>
      <c r="E17" s="55"/>
      <c r="F17" s="55"/>
      <c r="G17" s="2">
        <f>G12-I15</f>
        <v>370000</v>
      </c>
      <c r="H17" s="2"/>
      <c r="I17" s="27"/>
    </row>
    <row r="18" spans="1:9" ht="14.25" customHeight="1" x14ac:dyDescent="0.25">
      <c r="A18" s="63" t="s">
        <v>58</v>
      </c>
      <c r="B18" s="63"/>
      <c r="C18" s="63"/>
      <c r="D18" s="63"/>
      <c r="E18" s="63"/>
      <c r="F18" s="63"/>
      <c r="G18" s="63"/>
      <c r="H18" s="28">
        <f>H12</f>
        <v>390000</v>
      </c>
    </row>
    <row r="19" spans="1:9" ht="14.2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0" spans="1:9" ht="14.25" customHeight="1" x14ac:dyDescent="0.25">
      <c r="A20" s="63" t="s">
        <v>59</v>
      </c>
      <c r="B20" s="63"/>
      <c r="C20" s="63"/>
      <c r="D20" s="63"/>
      <c r="E20" s="63"/>
      <c r="F20" s="63"/>
      <c r="G20" s="63"/>
      <c r="H20" s="2">
        <f>G12</f>
        <v>410000</v>
      </c>
    </row>
    <row r="21" spans="1:9" ht="14.25" customHeight="1" x14ac:dyDescent="0.25">
      <c r="A21" s="50"/>
      <c r="B21" s="50"/>
      <c r="C21" s="11"/>
      <c r="D21" s="11"/>
      <c r="E21" s="11"/>
      <c r="F21" s="11"/>
      <c r="G21" s="13"/>
      <c r="H21" s="13"/>
      <c r="I21" s="6"/>
    </row>
    <row r="22" spans="1:9" ht="15" customHeight="1" x14ac:dyDescent="0.25">
      <c r="B22" s="6"/>
      <c r="C22" s="6"/>
      <c r="D22" s="6"/>
      <c r="E22" s="6"/>
      <c r="F22" s="6"/>
      <c r="G22" s="11"/>
      <c r="H22" s="13"/>
      <c r="I22" s="6"/>
    </row>
    <row r="23" spans="1:9" ht="15" customHeight="1" x14ac:dyDescent="0.25">
      <c r="H23" s="7"/>
    </row>
    <row r="24" spans="1:9" ht="18.75" customHeight="1" x14ac:dyDescent="0.25"/>
    <row r="25" spans="1:9" ht="18.75" customHeight="1" x14ac:dyDescent="0.25"/>
  </sheetData>
  <mergeCells count="11">
    <mergeCell ref="A21:B21"/>
    <mergeCell ref="C4:I4"/>
    <mergeCell ref="A12:F12"/>
    <mergeCell ref="A13:F13"/>
    <mergeCell ref="A15:F15"/>
    <mergeCell ref="A16:F16"/>
    <mergeCell ref="A17:F17"/>
    <mergeCell ref="A18:G18"/>
    <mergeCell ref="A19:I19"/>
    <mergeCell ref="A20:G20"/>
    <mergeCell ref="A14:F1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0" sqref="E10:E11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4"/>
      <c r="C4" s="51" t="s">
        <v>78</v>
      </c>
      <c r="D4" s="51"/>
      <c r="E4" s="51"/>
      <c r="F4" s="51"/>
      <c r="G4" s="51"/>
      <c r="H4" s="51"/>
      <c r="I4" s="51"/>
    </row>
    <row r="5" spans="1:9" ht="22.5" customHeight="1" x14ac:dyDescent="0.3">
      <c r="A5" s="14"/>
      <c r="C5" s="14"/>
      <c r="D5" s="14"/>
      <c r="E5" s="14"/>
      <c r="F5" s="14"/>
      <c r="G5" s="14"/>
      <c r="H5" s="14"/>
      <c r="I5" s="1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 x14ac:dyDescent="0.25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 x14ac:dyDescent="0.25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 x14ac:dyDescent="0.25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 x14ac:dyDescent="0.25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 x14ac:dyDescent="0.25">
      <c r="A13" s="57" t="s">
        <v>63</v>
      </c>
      <c r="B13" s="58"/>
      <c r="C13" s="58"/>
      <c r="D13" s="58"/>
      <c r="E13" s="58"/>
      <c r="F13" s="58"/>
      <c r="G13" s="25">
        <f>SUM(G7:G12)</f>
        <v>390000</v>
      </c>
      <c r="H13" s="17"/>
    </row>
    <row r="14" spans="1:9" ht="17.25" customHeight="1" x14ac:dyDescent="0.25">
      <c r="A14" s="52" t="s">
        <v>54</v>
      </c>
      <c r="B14" s="53"/>
      <c r="C14" s="53"/>
      <c r="D14" s="53"/>
      <c r="E14" s="53"/>
      <c r="F14" s="54"/>
      <c r="G14" s="2">
        <f>G13*0.15</f>
        <v>58500</v>
      </c>
      <c r="H14" s="2"/>
    </row>
    <row r="15" spans="1:9" ht="14.25" customHeight="1" x14ac:dyDescent="0.25">
      <c r="A15" s="52" t="s">
        <v>35</v>
      </c>
      <c r="B15" s="53"/>
      <c r="C15" s="53"/>
      <c r="D15" s="53"/>
      <c r="E15" s="53"/>
      <c r="F15" s="54"/>
      <c r="G15" s="2">
        <f>G13*0.05</f>
        <v>19500</v>
      </c>
      <c r="H15" s="18"/>
    </row>
    <row r="16" spans="1:9" ht="14.25" customHeight="1" x14ac:dyDescent="0.25">
      <c r="A16" s="63" t="s">
        <v>58</v>
      </c>
      <c r="B16" s="63"/>
      <c r="C16" s="63"/>
      <c r="D16" s="63"/>
      <c r="E16" s="63"/>
      <c r="F16" s="63"/>
      <c r="G16" s="63"/>
      <c r="H16" s="18"/>
    </row>
    <row r="17" spans="1:9" ht="14.25" customHeight="1" x14ac:dyDescent="0.25">
      <c r="A17" s="50"/>
      <c r="B17" s="50"/>
      <c r="C17" s="15"/>
      <c r="D17" s="15"/>
      <c r="E17" s="15"/>
      <c r="F17" s="15"/>
      <c r="G17" s="18"/>
      <c r="H17" s="18"/>
      <c r="I17" s="6"/>
    </row>
    <row r="18" spans="1:9" ht="15" customHeight="1" x14ac:dyDescent="0.25">
      <c r="B18" s="6"/>
      <c r="C18" s="6"/>
      <c r="D18" s="6"/>
      <c r="E18" s="6"/>
      <c r="F18" s="6"/>
      <c r="G18" s="15"/>
      <c r="H18" s="18"/>
      <c r="I18" s="6"/>
    </row>
    <row r="19" spans="1:9" ht="15" customHeight="1" x14ac:dyDescent="0.25">
      <c r="H19" s="7"/>
    </row>
    <row r="20" spans="1:9" ht="18.75" customHeight="1" x14ac:dyDescent="0.25"/>
    <row r="21" spans="1:9" ht="18.75" customHeight="1" x14ac:dyDescent="0.25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1" sqref="E11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0"/>
      <c r="C4" s="51" t="s">
        <v>77</v>
      </c>
      <c r="D4" s="51"/>
      <c r="E4" s="51"/>
      <c r="F4" s="51"/>
      <c r="G4" s="51"/>
      <c r="H4" s="51"/>
      <c r="I4" s="51"/>
    </row>
    <row r="5" spans="1:9" ht="7.5" customHeight="1" x14ac:dyDescent="0.3">
      <c r="A5" s="30"/>
      <c r="C5" s="30"/>
      <c r="D5" s="30"/>
      <c r="E5" s="30"/>
      <c r="F5" s="30"/>
      <c r="G5" s="30"/>
      <c r="H5" s="30"/>
      <c r="I5" s="3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 x14ac:dyDescent="0.25">
      <c r="A12" s="57" t="s">
        <v>34</v>
      </c>
      <c r="B12" s="58"/>
      <c r="C12" s="58"/>
      <c r="D12" s="58"/>
      <c r="E12" s="58"/>
      <c r="F12" s="58"/>
      <c r="G12" s="2">
        <f>SUM(G7:G11)</f>
        <v>410000</v>
      </c>
      <c r="H12" s="17">
        <v>390000</v>
      </c>
      <c r="I12" s="26">
        <f>SUM(G12:H12)</f>
        <v>800000</v>
      </c>
    </row>
    <row r="13" spans="1:9" ht="17.25" customHeight="1" x14ac:dyDescent="0.25">
      <c r="A13" s="57" t="s">
        <v>67</v>
      </c>
      <c r="B13" s="58"/>
      <c r="C13" s="58"/>
      <c r="D13" s="58"/>
      <c r="E13" s="58"/>
      <c r="F13" s="59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 x14ac:dyDescent="0.25">
      <c r="A14" s="57" t="s">
        <v>61</v>
      </c>
      <c r="B14" s="58"/>
      <c r="C14" s="58"/>
      <c r="D14" s="58"/>
      <c r="E14" s="58"/>
      <c r="F14" s="59"/>
      <c r="G14" s="2"/>
      <c r="H14" s="2"/>
      <c r="I14" s="26">
        <v>100000</v>
      </c>
    </row>
    <row r="15" spans="1:9" ht="15" customHeight="1" x14ac:dyDescent="0.25">
      <c r="A15" s="57" t="s">
        <v>35</v>
      </c>
      <c r="B15" s="58"/>
      <c r="C15" s="58"/>
      <c r="D15" s="58"/>
      <c r="E15" s="58"/>
      <c r="F15" s="59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 x14ac:dyDescent="0.25">
      <c r="A16" s="60" t="s">
        <v>66</v>
      </c>
      <c r="B16" s="61"/>
      <c r="C16" s="61"/>
      <c r="D16" s="61"/>
      <c r="E16" s="61"/>
      <c r="F16" s="62"/>
      <c r="G16" s="29">
        <f>G12-I15-I13-100000</f>
        <v>150000</v>
      </c>
      <c r="H16" s="2"/>
      <c r="I16" s="27">
        <f>I12-I13-I14-I15</f>
        <v>540000</v>
      </c>
    </row>
    <row r="17" spans="1:9" ht="16.5" customHeight="1" x14ac:dyDescent="0.25">
      <c r="A17" s="55" t="s">
        <v>65</v>
      </c>
      <c r="B17" s="55"/>
      <c r="C17" s="55"/>
      <c r="D17" s="55"/>
      <c r="E17" s="55"/>
      <c r="F17" s="55"/>
      <c r="G17" s="2">
        <f>G12-I15</f>
        <v>370000</v>
      </c>
      <c r="H17" s="2"/>
      <c r="I17" s="27"/>
    </row>
    <row r="18" spans="1:9" ht="14.25" customHeight="1" x14ac:dyDescent="0.25">
      <c r="A18" s="63" t="s">
        <v>58</v>
      </c>
      <c r="B18" s="63"/>
      <c r="C18" s="63"/>
      <c r="D18" s="63"/>
      <c r="E18" s="63"/>
      <c r="F18" s="63"/>
      <c r="G18" s="63"/>
      <c r="H18" s="28">
        <f>H12</f>
        <v>390000</v>
      </c>
    </row>
    <row r="19" spans="1:9" ht="14.2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0" spans="1:9" ht="14.25" customHeight="1" x14ac:dyDescent="0.25">
      <c r="A20" s="63" t="s">
        <v>59</v>
      </c>
      <c r="B20" s="63"/>
      <c r="C20" s="63"/>
      <c r="D20" s="63"/>
      <c r="E20" s="63"/>
      <c r="F20" s="63"/>
      <c r="G20" s="63"/>
      <c r="H20" s="2">
        <f>G12</f>
        <v>410000</v>
      </c>
    </row>
    <row r="21" spans="1:9" ht="14.25" customHeight="1" x14ac:dyDescent="0.25">
      <c r="A21" s="50"/>
      <c r="B21" s="50"/>
      <c r="C21" s="15"/>
      <c r="D21" s="15"/>
      <c r="E21" s="15"/>
      <c r="F21" s="15"/>
      <c r="G21" s="31"/>
      <c r="H21" s="31"/>
      <c r="I21" s="6"/>
    </row>
    <row r="22" spans="1:9" ht="15" customHeight="1" x14ac:dyDescent="0.25">
      <c r="B22" s="6"/>
      <c r="C22" s="6"/>
      <c r="D22" s="6"/>
      <c r="E22" s="6"/>
      <c r="F22" s="6"/>
      <c r="G22" s="15"/>
      <c r="H22" s="31"/>
      <c r="I22" s="6"/>
    </row>
    <row r="23" spans="1:9" ht="15" customHeight="1" x14ac:dyDescent="0.25">
      <c r="H23" s="7"/>
    </row>
    <row r="24" spans="1:9" ht="18.75" customHeight="1" x14ac:dyDescent="0.25"/>
    <row r="25" spans="1:9" ht="18.75" customHeight="1" x14ac:dyDescent="0.25"/>
  </sheetData>
  <mergeCells count="11">
    <mergeCell ref="A17:F17"/>
    <mergeCell ref="A18:G18"/>
    <mergeCell ref="A19:I19"/>
    <mergeCell ref="A20:G20"/>
    <mergeCell ref="A21:B21"/>
    <mergeCell ref="A16:F16"/>
    <mergeCell ref="C4:I4"/>
    <mergeCell ref="A12:F12"/>
    <mergeCell ref="A13:F13"/>
    <mergeCell ref="A14:F14"/>
    <mergeCell ref="A15:F15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0"/>
      <c r="C4" s="51" t="s">
        <v>77</v>
      </c>
      <c r="D4" s="51"/>
      <c r="E4" s="51"/>
      <c r="F4" s="51"/>
      <c r="G4" s="51"/>
      <c r="H4" s="51"/>
      <c r="I4" s="51"/>
    </row>
    <row r="5" spans="1:9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 x14ac:dyDescent="0.25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 x14ac:dyDescent="0.25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 x14ac:dyDescent="0.25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 x14ac:dyDescent="0.25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 x14ac:dyDescent="0.25">
      <c r="A13" s="57" t="s">
        <v>63</v>
      </c>
      <c r="B13" s="58"/>
      <c r="C13" s="58"/>
      <c r="D13" s="58"/>
      <c r="E13" s="58"/>
      <c r="F13" s="58"/>
      <c r="G13" s="25">
        <f>SUM(G7:G12)</f>
        <v>390000</v>
      </c>
      <c r="H13" s="17"/>
    </row>
    <row r="14" spans="1:9" ht="17.25" customHeight="1" x14ac:dyDescent="0.25">
      <c r="A14" s="52" t="s">
        <v>54</v>
      </c>
      <c r="B14" s="53"/>
      <c r="C14" s="53"/>
      <c r="D14" s="53"/>
      <c r="E14" s="53"/>
      <c r="F14" s="54"/>
      <c r="G14" s="2">
        <f>G13*0.15</f>
        <v>58500</v>
      </c>
      <c r="H14" s="2"/>
    </row>
    <row r="15" spans="1:9" ht="14.25" customHeight="1" x14ac:dyDescent="0.25">
      <c r="A15" s="52" t="s">
        <v>35</v>
      </c>
      <c r="B15" s="53"/>
      <c r="C15" s="53"/>
      <c r="D15" s="53"/>
      <c r="E15" s="53"/>
      <c r="F15" s="54"/>
      <c r="G15" s="2">
        <f>G13*0.05</f>
        <v>19500</v>
      </c>
      <c r="H15" s="31"/>
    </row>
    <row r="16" spans="1:9" ht="14.25" customHeight="1" x14ac:dyDescent="0.25">
      <c r="A16" s="63" t="s">
        <v>58</v>
      </c>
      <c r="B16" s="63"/>
      <c r="C16" s="63"/>
      <c r="D16" s="63"/>
      <c r="E16" s="63"/>
      <c r="F16" s="63"/>
      <c r="G16" s="63"/>
      <c r="H16" s="31"/>
    </row>
    <row r="17" spans="1:9" ht="14.25" customHeight="1" x14ac:dyDescent="0.25">
      <c r="A17" s="50"/>
      <c r="B17" s="50"/>
      <c r="C17" s="15"/>
      <c r="D17" s="15"/>
      <c r="E17" s="15"/>
      <c r="F17" s="15"/>
      <c r="G17" s="31"/>
      <c r="H17" s="31"/>
      <c r="I17" s="6"/>
    </row>
    <row r="18" spans="1:9" ht="15" customHeight="1" x14ac:dyDescent="0.25">
      <c r="B18" s="6"/>
      <c r="C18" s="6"/>
      <c r="D18" s="6"/>
      <c r="E18" s="6"/>
      <c r="F18" s="6"/>
      <c r="G18" s="15"/>
      <c r="H18" s="31"/>
      <c r="I18" s="6"/>
    </row>
    <row r="19" spans="1:9" ht="15" customHeight="1" x14ac:dyDescent="0.25">
      <c r="H19" s="7"/>
    </row>
    <row r="20" spans="1:9" ht="18.75" customHeight="1" x14ac:dyDescent="0.25"/>
    <row r="21" spans="1:9" ht="18.75" customHeight="1" x14ac:dyDescent="0.25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2"/>
      <c r="C4" s="51" t="s">
        <v>76</v>
      </c>
      <c r="D4" s="51"/>
      <c r="E4" s="51"/>
      <c r="F4" s="51"/>
      <c r="G4" s="51"/>
      <c r="H4" s="51"/>
      <c r="I4" s="51"/>
    </row>
    <row r="5" spans="1:9" ht="7.5" customHeight="1" x14ac:dyDescent="0.3">
      <c r="A5" s="32"/>
      <c r="C5" s="32"/>
      <c r="D5" s="32"/>
      <c r="E5" s="32"/>
      <c r="F5" s="32"/>
      <c r="G5" s="32"/>
      <c r="H5" s="32"/>
      <c r="I5" s="3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57" t="s">
        <v>34</v>
      </c>
      <c r="B13" s="58"/>
      <c r="C13" s="58"/>
      <c r="D13" s="58"/>
      <c r="E13" s="58"/>
      <c r="F13" s="58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 x14ac:dyDescent="0.25">
      <c r="A14" s="57" t="s">
        <v>71</v>
      </c>
      <c r="B14" s="58"/>
      <c r="C14" s="58"/>
      <c r="D14" s="58"/>
      <c r="E14" s="58"/>
      <c r="F14" s="59"/>
      <c r="G14" s="2"/>
      <c r="H14" s="2"/>
      <c r="I14" s="26">
        <v>304425</v>
      </c>
    </row>
    <row r="15" spans="1:9" ht="17.25" customHeight="1" x14ac:dyDescent="0.25">
      <c r="A15" s="57" t="s">
        <v>61</v>
      </c>
      <c r="B15" s="58"/>
      <c r="C15" s="58"/>
      <c r="D15" s="58"/>
      <c r="E15" s="58"/>
      <c r="F15" s="59"/>
      <c r="G15" s="2"/>
      <c r="H15" s="2"/>
      <c r="I15" s="26"/>
    </row>
    <row r="16" spans="1:9" ht="17.25" customHeight="1" x14ac:dyDescent="0.25">
      <c r="A16" s="57" t="s">
        <v>68</v>
      </c>
      <c r="B16" s="58"/>
      <c r="C16" s="58"/>
      <c r="D16" s="58"/>
      <c r="E16" s="58"/>
      <c r="F16" s="59"/>
      <c r="G16" s="2">
        <v>150000</v>
      </c>
      <c r="H16" s="2"/>
      <c r="I16" s="26"/>
    </row>
    <row r="17" spans="1:9" ht="15" customHeight="1" x14ac:dyDescent="0.25">
      <c r="A17" s="57" t="s">
        <v>35</v>
      </c>
      <c r="B17" s="58"/>
      <c r="C17" s="58"/>
      <c r="D17" s="58"/>
      <c r="E17" s="58"/>
      <c r="F17" s="59"/>
      <c r="G17" s="2">
        <f>G13*0.05</f>
        <v>25000</v>
      </c>
      <c r="H17" s="2">
        <v>19500</v>
      </c>
      <c r="I17" s="26">
        <f t="shared" ref="I17" si="0">SUM(G17:H17)</f>
        <v>44500</v>
      </c>
    </row>
    <row r="18" spans="1:9" ht="15" customHeight="1" x14ac:dyDescent="0.25">
      <c r="A18" s="55" t="s">
        <v>73</v>
      </c>
      <c r="B18" s="55"/>
      <c r="C18" s="55"/>
      <c r="D18" s="55"/>
      <c r="E18" s="55"/>
      <c r="F18" s="55"/>
      <c r="G18" s="2">
        <v>220500</v>
      </c>
      <c r="H18" s="2"/>
      <c r="I18" s="26"/>
    </row>
    <row r="19" spans="1:9" ht="16.5" customHeight="1" x14ac:dyDescent="0.25">
      <c r="A19" s="55" t="s">
        <v>72</v>
      </c>
      <c r="B19" s="55"/>
      <c r="C19" s="55"/>
      <c r="D19" s="55"/>
      <c r="E19" s="55"/>
      <c r="F19" s="55"/>
      <c r="G19" s="2">
        <f>G13-G16-I17-220500</f>
        <v>85000</v>
      </c>
      <c r="H19" s="2"/>
      <c r="I19" s="27"/>
    </row>
    <row r="20" spans="1:9" ht="14.25" customHeight="1" x14ac:dyDescent="0.25">
      <c r="A20" s="63" t="s">
        <v>58</v>
      </c>
      <c r="B20" s="63"/>
      <c r="C20" s="63"/>
      <c r="D20" s="63"/>
      <c r="E20" s="63"/>
      <c r="F20" s="63"/>
      <c r="G20" s="63"/>
      <c r="H20" s="28">
        <f>H13</f>
        <v>390000</v>
      </c>
    </row>
    <row r="21" spans="1:9" ht="14.2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</row>
    <row r="22" spans="1:9" ht="14.25" customHeight="1" x14ac:dyDescent="0.25">
      <c r="A22" s="63" t="s">
        <v>59</v>
      </c>
      <c r="B22" s="63"/>
      <c r="C22" s="63"/>
      <c r="D22" s="63"/>
      <c r="E22" s="63"/>
      <c r="F22" s="63"/>
      <c r="G22" s="63"/>
      <c r="H22" s="2">
        <v>500000</v>
      </c>
    </row>
    <row r="23" spans="1:9" ht="14.25" customHeight="1" x14ac:dyDescent="0.25">
      <c r="A23" s="50"/>
      <c r="B23" s="50"/>
      <c r="C23" s="15"/>
      <c r="D23" s="15"/>
      <c r="E23" s="15"/>
      <c r="F23" s="15"/>
      <c r="G23" s="33"/>
      <c r="H23" s="33"/>
      <c r="I23" s="6"/>
    </row>
    <row r="24" spans="1:9" ht="15" customHeight="1" x14ac:dyDescent="0.25">
      <c r="B24" s="6"/>
      <c r="C24" s="6"/>
      <c r="D24" s="6"/>
      <c r="E24" s="6"/>
      <c r="F24" s="6"/>
      <c r="G24" s="15"/>
      <c r="H24" s="33"/>
      <c r="I24" s="6"/>
    </row>
    <row r="25" spans="1:9" ht="15" customHeight="1" x14ac:dyDescent="0.25">
      <c r="H25" s="7"/>
    </row>
    <row r="26" spans="1:9" ht="18.75" customHeight="1" x14ac:dyDescent="0.25"/>
    <row r="27" spans="1:9" ht="18.75" customHeight="1" x14ac:dyDescent="0.25"/>
  </sheetData>
  <mergeCells count="12">
    <mergeCell ref="A18:F18"/>
    <mergeCell ref="A17:F17"/>
    <mergeCell ref="A16:F16"/>
    <mergeCell ref="C4:I4"/>
    <mergeCell ref="A13:F13"/>
    <mergeCell ref="A14:F14"/>
    <mergeCell ref="A15:F15"/>
    <mergeCell ref="A19:F19"/>
    <mergeCell ref="A20:G20"/>
    <mergeCell ref="A21:I21"/>
    <mergeCell ref="A22:G22"/>
    <mergeCell ref="A23:B23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2"/>
      <c r="C4" s="51" t="s">
        <v>76</v>
      </c>
      <c r="D4" s="51"/>
      <c r="E4" s="51"/>
      <c r="F4" s="51"/>
      <c r="G4" s="51"/>
      <c r="H4" s="51"/>
      <c r="I4" s="51"/>
    </row>
    <row r="5" spans="1:9" ht="22.5" customHeight="1" x14ac:dyDescent="0.3">
      <c r="A5" s="32"/>
      <c r="C5" s="32"/>
      <c r="D5" s="32"/>
      <c r="E5" s="32"/>
      <c r="F5" s="32"/>
      <c r="G5" s="32"/>
      <c r="H5" s="32"/>
      <c r="I5" s="3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57" t="s">
        <v>63</v>
      </c>
      <c r="B12" s="58"/>
      <c r="C12" s="58"/>
      <c r="D12" s="58"/>
      <c r="E12" s="58"/>
      <c r="F12" s="58"/>
      <c r="G12" s="25">
        <f>SUM(G7:G11)</f>
        <v>390000</v>
      </c>
      <c r="H12" s="17"/>
    </row>
    <row r="13" spans="1:9" ht="14.25" customHeight="1" x14ac:dyDescent="0.25">
      <c r="A13" s="52" t="s">
        <v>35</v>
      </c>
      <c r="B13" s="53"/>
      <c r="C13" s="53"/>
      <c r="D13" s="53"/>
      <c r="E13" s="53"/>
      <c r="F13" s="54"/>
      <c r="G13" s="2">
        <f>G12*0.05</f>
        <v>19500</v>
      </c>
      <c r="H13" s="33"/>
    </row>
    <row r="14" spans="1:9" ht="14.25" customHeight="1" x14ac:dyDescent="0.25">
      <c r="A14" s="63" t="s">
        <v>58</v>
      </c>
      <c r="B14" s="63"/>
      <c r="C14" s="63"/>
      <c r="D14" s="63"/>
      <c r="E14" s="63"/>
      <c r="F14" s="63"/>
      <c r="G14" s="63"/>
      <c r="H14" s="33"/>
    </row>
    <row r="15" spans="1:9" ht="14.25" customHeight="1" x14ac:dyDescent="0.25">
      <c r="A15" s="50"/>
      <c r="B15" s="50"/>
      <c r="C15" s="15"/>
      <c r="D15" s="15"/>
      <c r="E15" s="15"/>
      <c r="F15" s="15"/>
      <c r="G15" s="33"/>
      <c r="H15" s="33"/>
      <c r="I15" s="6"/>
    </row>
    <row r="16" spans="1:9" ht="15" customHeight="1" x14ac:dyDescent="0.25">
      <c r="B16" s="6"/>
      <c r="C16" s="6"/>
      <c r="D16" s="6"/>
      <c r="E16" s="6"/>
      <c r="F16" s="6"/>
      <c r="G16" s="15"/>
      <c r="H16" s="33"/>
      <c r="I16" s="6"/>
    </row>
    <row r="17" spans="8:8" ht="15" customHeight="1" x14ac:dyDescent="0.25">
      <c r="H17" s="7"/>
    </row>
    <row r="18" spans="8:8" ht="18.75" customHeight="1" x14ac:dyDescent="0.25"/>
    <row r="19" spans="8:8" ht="18.75" customHeight="1" x14ac:dyDescent="0.25"/>
  </sheetData>
  <mergeCells count="5">
    <mergeCell ref="A15:B15"/>
    <mergeCell ref="C4:I4"/>
    <mergeCell ref="A12:F12"/>
    <mergeCell ref="A13:F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E28" sqref="E2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7"/>
      <c r="C4" s="51" t="s">
        <v>75</v>
      </c>
      <c r="D4" s="51"/>
      <c r="E4" s="51"/>
      <c r="F4" s="51"/>
      <c r="G4" s="51"/>
      <c r="H4" s="51"/>
      <c r="I4" s="51"/>
    </row>
    <row r="5" spans="1:9" ht="7.5" customHeight="1" x14ac:dyDescent="0.3">
      <c r="A5" s="37"/>
      <c r="C5" s="37"/>
      <c r="D5" s="37"/>
      <c r="E5" s="37"/>
      <c r="F5" s="37"/>
      <c r="G5" s="37"/>
      <c r="H5" s="37"/>
      <c r="I5" s="37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57" t="s">
        <v>34</v>
      </c>
      <c r="B13" s="58"/>
      <c r="C13" s="58"/>
      <c r="D13" s="58"/>
      <c r="E13" s="58"/>
      <c r="F13" s="58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57" t="s">
        <v>79</v>
      </c>
      <c r="B14" s="58"/>
      <c r="C14" s="58"/>
      <c r="D14" s="58"/>
      <c r="E14" s="58"/>
      <c r="F14" s="59"/>
      <c r="G14" s="2">
        <f>G13*0.12</f>
        <v>60000</v>
      </c>
      <c r="H14" s="2">
        <f>H13*0.12</f>
        <v>49200</v>
      </c>
      <c r="I14" s="26">
        <f t="shared" ref="I14:I16" si="0">SUM(G14:H14)</f>
        <v>109200</v>
      </c>
    </row>
    <row r="15" spans="1:9" ht="15" customHeight="1" x14ac:dyDescent="0.25">
      <c r="A15" s="57" t="s">
        <v>85</v>
      </c>
      <c r="B15" s="58"/>
      <c r="C15" s="58"/>
      <c r="D15" s="58"/>
      <c r="E15" s="58"/>
      <c r="F15" s="59"/>
      <c r="G15" s="25">
        <f>G13-G14</f>
        <v>440000</v>
      </c>
      <c r="I15" s="26">
        <f t="shared" si="0"/>
        <v>440000</v>
      </c>
    </row>
    <row r="16" spans="1:9" ht="15" customHeight="1" x14ac:dyDescent="0.25">
      <c r="A16" s="52" t="s">
        <v>35</v>
      </c>
      <c r="B16" s="53"/>
      <c r="C16" s="53"/>
      <c r="D16" s="53"/>
      <c r="E16" s="53"/>
      <c r="F16" s="54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68" t="s">
        <v>86</v>
      </c>
      <c r="B17" s="68"/>
      <c r="C17" s="68"/>
      <c r="D17" s="68"/>
      <c r="E17" s="68"/>
      <c r="F17" s="68"/>
      <c r="G17" s="25">
        <f>G15-I16</f>
        <v>394500</v>
      </c>
      <c r="H17" s="2"/>
      <c r="I17" s="26"/>
    </row>
    <row r="18" spans="1:9" ht="14.25" customHeight="1" x14ac:dyDescent="0.25">
      <c r="A18" s="63" t="s">
        <v>58</v>
      </c>
      <c r="B18" s="63"/>
      <c r="C18" s="63"/>
      <c r="D18" s="63"/>
      <c r="E18" s="63"/>
      <c r="F18" s="63"/>
      <c r="G18" s="63"/>
      <c r="H18" s="28">
        <f>H13</f>
        <v>410000</v>
      </c>
    </row>
    <row r="19" spans="1:9" ht="8.25" customHeight="1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0" spans="1:9" ht="14.25" customHeight="1" x14ac:dyDescent="0.25">
      <c r="A20" s="69" t="s">
        <v>83</v>
      </c>
      <c r="B20" s="69"/>
      <c r="C20" s="69"/>
      <c r="D20" s="69"/>
      <c r="E20" s="69"/>
      <c r="F20" s="69"/>
      <c r="G20" s="69"/>
      <c r="H20" s="69"/>
      <c r="I20" s="6"/>
    </row>
    <row r="21" spans="1:9" ht="15" customHeight="1" x14ac:dyDescent="0.25">
      <c r="A21" s="66" t="s">
        <v>82</v>
      </c>
      <c r="B21" s="66"/>
      <c r="C21" s="66"/>
      <c r="D21" s="66"/>
      <c r="E21" s="66"/>
      <c r="F21" s="66"/>
      <c r="G21" s="66"/>
      <c r="H21" s="66"/>
      <c r="I21" s="6"/>
    </row>
    <row r="22" spans="1:9" ht="15" customHeight="1" x14ac:dyDescent="0.25">
      <c r="A22" s="66" t="s">
        <v>84</v>
      </c>
      <c r="B22" s="66"/>
      <c r="C22" s="66"/>
      <c r="D22" s="66"/>
      <c r="E22" s="66"/>
      <c r="F22" s="66"/>
      <c r="G22" s="66"/>
      <c r="H22" s="66"/>
    </row>
    <row r="23" spans="1:9" ht="7.5" customHeight="1" x14ac:dyDescent="0.25"/>
    <row r="24" spans="1:9" ht="18.75" customHeight="1" x14ac:dyDescent="0.25">
      <c r="A24" s="67" t="s">
        <v>87</v>
      </c>
      <c r="B24" s="67"/>
      <c r="C24" s="67"/>
      <c r="D24" s="67"/>
      <c r="E24" s="67"/>
      <c r="F24" s="67"/>
      <c r="G24" s="67"/>
      <c r="H24" s="67"/>
      <c r="I24" s="67"/>
    </row>
    <row r="25" spans="1:9" ht="15.75" x14ac:dyDescent="0.25">
      <c r="A25" s="65" t="s">
        <v>88</v>
      </c>
      <c r="B25" s="65"/>
      <c r="C25" s="65"/>
      <c r="D25" s="65"/>
      <c r="E25" s="65"/>
      <c r="F25" s="65"/>
      <c r="G25" s="65"/>
    </row>
  </sheetData>
  <mergeCells count="13">
    <mergeCell ref="C4:I4"/>
    <mergeCell ref="A13:F13"/>
    <mergeCell ref="A14:F14"/>
    <mergeCell ref="A15:F15"/>
    <mergeCell ref="A16:F16"/>
    <mergeCell ref="A25:G25"/>
    <mergeCell ref="A21:H21"/>
    <mergeCell ref="A22:H22"/>
    <mergeCell ref="A24:I24"/>
    <mergeCell ref="A17:F17"/>
    <mergeCell ref="A18:G18"/>
    <mergeCell ref="A19:I19"/>
    <mergeCell ref="A20:H20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G23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7"/>
      <c r="C4" s="51" t="s">
        <v>75</v>
      </c>
      <c r="D4" s="51"/>
      <c r="E4" s="51"/>
      <c r="F4" s="51"/>
      <c r="G4" s="51"/>
      <c r="H4" s="51"/>
      <c r="I4" s="51"/>
    </row>
    <row r="5" spans="1:9" ht="22.5" customHeight="1" x14ac:dyDescent="0.3">
      <c r="A5" s="37"/>
      <c r="C5" s="37"/>
      <c r="D5" s="37"/>
      <c r="E5" s="37"/>
      <c r="F5" s="37"/>
      <c r="G5" s="37"/>
      <c r="H5" s="37"/>
      <c r="I5" s="37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57" t="s">
        <v>80</v>
      </c>
      <c r="B12" s="58"/>
      <c r="C12" s="58"/>
      <c r="D12" s="58"/>
      <c r="E12" s="58"/>
      <c r="F12" s="58"/>
      <c r="G12" s="25">
        <f>SUM(G7:G11)</f>
        <v>410000</v>
      </c>
      <c r="H12" s="17"/>
    </row>
    <row r="13" spans="1:9" ht="17.25" customHeight="1" x14ac:dyDescent="0.25">
      <c r="A13" s="57" t="s">
        <v>79</v>
      </c>
      <c r="B13" s="58"/>
      <c r="C13" s="58"/>
      <c r="D13" s="58"/>
      <c r="E13" s="58"/>
      <c r="F13" s="59"/>
      <c r="G13" s="2">
        <f>G12*0.12</f>
        <v>49200</v>
      </c>
      <c r="H13" s="39"/>
    </row>
    <row r="14" spans="1:9" ht="17.25" customHeight="1" x14ac:dyDescent="0.25">
      <c r="A14" s="57" t="s">
        <v>81</v>
      </c>
      <c r="B14" s="58"/>
      <c r="C14" s="58"/>
      <c r="D14" s="58"/>
      <c r="E14" s="58"/>
      <c r="F14" s="59"/>
      <c r="G14" s="25">
        <f>G12-G13</f>
        <v>360800</v>
      </c>
      <c r="H14" s="39"/>
    </row>
    <row r="15" spans="1:9" ht="14.25" customHeight="1" x14ac:dyDescent="0.25">
      <c r="A15" s="52" t="s">
        <v>35</v>
      </c>
      <c r="B15" s="53"/>
      <c r="C15" s="53"/>
      <c r="D15" s="53"/>
      <c r="E15" s="53"/>
      <c r="F15" s="54"/>
      <c r="G15" s="2">
        <f>G12*0.05</f>
        <v>20500</v>
      </c>
      <c r="H15" s="38"/>
    </row>
    <row r="16" spans="1:9" ht="14.25" customHeight="1" x14ac:dyDescent="0.25">
      <c r="A16" s="63" t="s">
        <v>58</v>
      </c>
      <c r="B16" s="63"/>
      <c r="C16" s="63"/>
      <c r="D16" s="63"/>
      <c r="E16" s="63"/>
      <c r="F16" s="63"/>
      <c r="G16" s="63"/>
      <c r="H16" s="38"/>
    </row>
    <row r="17" spans="1:9" ht="14.25" customHeight="1" x14ac:dyDescent="0.25">
      <c r="A17" s="40"/>
      <c r="B17" s="40"/>
      <c r="C17" s="40"/>
      <c r="D17" s="40"/>
      <c r="E17" s="40"/>
      <c r="F17" s="40"/>
      <c r="G17" s="40"/>
      <c r="H17" s="39"/>
    </row>
    <row r="18" spans="1:9" ht="14.25" customHeight="1" x14ac:dyDescent="0.25">
      <c r="A18" s="69" t="s">
        <v>83</v>
      </c>
      <c r="B18" s="69"/>
      <c r="C18" s="69"/>
      <c r="D18" s="69"/>
      <c r="E18" s="69"/>
      <c r="F18" s="69"/>
      <c r="G18" s="69"/>
      <c r="H18" s="69"/>
      <c r="I18" s="6"/>
    </row>
    <row r="19" spans="1:9" ht="15" customHeight="1" x14ac:dyDescent="0.25">
      <c r="A19" s="66" t="s">
        <v>82</v>
      </c>
      <c r="B19" s="66"/>
      <c r="C19" s="66"/>
      <c r="D19" s="66"/>
      <c r="E19" s="66"/>
      <c r="F19" s="66"/>
      <c r="G19" s="66"/>
      <c r="H19" s="66"/>
      <c r="I19" s="6"/>
    </row>
    <row r="20" spans="1:9" ht="15" customHeight="1" x14ac:dyDescent="0.25">
      <c r="A20" s="66" t="s">
        <v>84</v>
      </c>
      <c r="B20" s="66"/>
      <c r="C20" s="66"/>
      <c r="D20" s="66"/>
      <c r="E20" s="66"/>
      <c r="F20" s="66"/>
      <c r="G20" s="66"/>
      <c r="H20" s="66"/>
    </row>
    <row r="21" spans="1:9" ht="18.75" customHeight="1" x14ac:dyDescent="0.25"/>
    <row r="22" spans="1:9" ht="18.75" customHeight="1" x14ac:dyDescent="0.25">
      <c r="A22" s="67" t="s">
        <v>87</v>
      </c>
      <c r="B22" s="67"/>
      <c r="C22" s="67"/>
      <c r="D22" s="67"/>
      <c r="E22" s="67"/>
      <c r="F22" s="67"/>
      <c r="G22" s="67"/>
      <c r="H22" s="67"/>
      <c r="I22" s="67"/>
    </row>
    <row r="23" spans="1:9" ht="15.75" x14ac:dyDescent="0.25">
      <c r="A23" s="65" t="s">
        <v>88</v>
      </c>
      <c r="B23" s="65"/>
      <c r="C23" s="65"/>
      <c r="D23" s="65"/>
      <c r="E23" s="65"/>
      <c r="F23" s="65"/>
      <c r="G23" s="65"/>
    </row>
  </sheetData>
  <mergeCells count="11">
    <mergeCell ref="C4:I4"/>
    <mergeCell ref="A12:F12"/>
    <mergeCell ref="A15:F15"/>
    <mergeCell ref="A16:G16"/>
    <mergeCell ref="A13:F13"/>
    <mergeCell ref="A14:F14"/>
    <mergeCell ref="A22:I22"/>
    <mergeCell ref="A23:G23"/>
    <mergeCell ref="A19:H19"/>
    <mergeCell ref="A20:H20"/>
    <mergeCell ref="A18:H18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JANVIER 2015</vt:lpstr>
      <vt:lpstr>JANVIER 16 A</vt:lpstr>
      <vt:lpstr>JANVIER 16 D</vt:lpstr>
      <vt:lpstr>FEVRIER 16 A </vt:lpstr>
      <vt:lpstr>FEVRIER 16 D</vt:lpstr>
      <vt:lpstr>MARS 16 A </vt:lpstr>
      <vt:lpstr>MARS 16 D</vt:lpstr>
      <vt:lpstr>AVRIL 16 A </vt:lpstr>
      <vt:lpstr>AVRIL 16 D</vt:lpstr>
      <vt:lpstr>MAI 16 A</vt:lpstr>
      <vt:lpstr>MAI 16 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2016-05-26T18:07:52Z</cp:lastPrinted>
  <dcterms:created xsi:type="dcterms:W3CDTF">2012-07-06T09:59:04Z</dcterms:created>
  <dcterms:modified xsi:type="dcterms:W3CDTF">2016-05-26T18:10:35Z</dcterms:modified>
</cp:coreProperties>
</file>