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SYLLA MARIAM\"/>
    </mc:Choice>
  </mc:AlternateContent>
  <bookViews>
    <workbookView xWindow="0" yWindow="135" windowWidth="17715" windowHeight="6150" firstSheet="5" activeTab="9"/>
  </bookViews>
  <sheets>
    <sheet name="JANVIER 16" sheetId="35" r:id="rId1"/>
    <sheet name="FEVRIER 16" sheetId="37" r:id="rId2"/>
    <sheet name="MARS 16" sheetId="36" r:id="rId3"/>
    <sheet name="AVRIL 16" sheetId="38" r:id="rId4"/>
    <sheet name="MAI 16" sheetId="39" r:id="rId5"/>
    <sheet name="JUIN 16 " sheetId="40" r:id="rId6"/>
    <sheet name="JUILLET 16 " sheetId="41" r:id="rId7"/>
    <sheet name="AOUT 16" sheetId="42" r:id="rId8"/>
    <sheet name="SEPTEMBRE 16" sheetId="43" r:id="rId9"/>
    <sheet name="OCTOBRE 16" sheetId="44" r:id="rId10"/>
    <sheet name="NOVEMBRE 16" sheetId="45" r:id="rId11"/>
  </sheets>
  <calcPr calcId="152511"/>
</workbook>
</file>

<file path=xl/calcChain.xml><?xml version="1.0" encoding="utf-8"?>
<calcChain xmlns="http://schemas.openxmlformats.org/spreadsheetml/2006/main">
  <c r="H15" i="44" l="1"/>
  <c r="G15" i="45"/>
  <c r="G13" i="45"/>
  <c r="G14" i="45" s="1"/>
  <c r="G12" i="45"/>
  <c r="G13" i="44" l="1"/>
  <c r="G12" i="44"/>
  <c r="G14" i="44" s="1"/>
  <c r="G15" i="44" l="1"/>
  <c r="G12" i="43"/>
  <c r="G11" i="43"/>
  <c r="G14" i="43" s="1"/>
  <c r="G12" i="42"/>
  <c r="G14" i="42" s="1"/>
  <c r="G13" i="42"/>
  <c r="G13" i="43" l="1"/>
  <c r="G15" i="42"/>
  <c r="G13" i="41"/>
  <c r="G12" i="41"/>
  <c r="G15" i="41" s="1"/>
  <c r="G14" i="41" l="1"/>
  <c r="G13" i="40"/>
  <c r="G12" i="40"/>
  <c r="G15" i="40" s="1"/>
  <c r="G14" i="40" l="1"/>
  <c r="G13" i="39"/>
  <c r="G22" i="38" l="1"/>
  <c r="G13" i="38" l="1"/>
  <c r="G12" i="38"/>
  <c r="G15" i="38" s="1"/>
  <c r="G12" i="39"/>
  <c r="G15" i="39" s="1"/>
  <c r="G14" i="37"/>
  <c r="G15" i="37" s="1"/>
  <c r="G12" i="37"/>
  <c r="G12" i="36"/>
  <c r="G12" i="35"/>
  <c r="G14" i="38" l="1"/>
  <c r="G14" i="36"/>
  <c r="G15" i="36" s="1"/>
  <c r="G14" i="39"/>
  <c r="G14" i="35"/>
  <c r="G15" i="35" s="1"/>
</calcChain>
</file>

<file path=xl/sharedStrings.xml><?xml version="1.0" encoding="utf-8"?>
<sst xmlns="http://schemas.openxmlformats.org/spreadsheetml/2006/main" count="531" uniqueCount="84">
  <si>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</si>
  <si>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</si>
  <si>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</si>
  <si>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</si>
  <si>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</si>
  <si>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</si>
  <si>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</si>
  <si>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</si>
  <si>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</si>
  <si>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</si>
  <si>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</si>
  <si>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CPL</t>
  </si>
  <si>
    <t>GSPM</t>
  </si>
  <si>
    <t>BENEFICIAIRE: SYLLA MARIAM</t>
  </si>
  <si>
    <t>SYLLA BARAKISSA: 06 43 37 99 - 07 52 44 62</t>
  </si>
  <si>
    <t>N° CC: 0707681N</t>
  </si>
  <si>
    <t>SYLLA BANGALI CEL. 05 58 83 99 - 42 51 25 03</t>
  </si>
  <si>
    <t>ZEZE NAHOURI LEOPOLD</t>
  </si>
  <si>
    <t>YOP SIDECI BEAGO</t>
  </si>
  <si>
    <t>TOTAL DES BAUX</t>
  </si>
  <si>
    <t>IMPOT ABIDJAN</t>
  </si>
  <si>
    <t>COMMISSION CCGIM</t>
  </si>
  <si>
    <t>DIOMANDE DROH</t>
  </si>
  <si>
    <t>1ER BTON</t>
  </si>
  <si>
    <t>ANIGBE DJADJI NARCISSE</t>
  </si>
  <si>
    <t>SOLDAT</t>
  </si>
  <si>
    <t>AGOU HERMANN</t>
  </si>
  <si>
    <t>CONTACTS</t>
  </si>
  <si>
    <t>KOUAME KOFFI AUGUSTIN</t>
  </si>
  <si>
    <t>RESILIER</t>
  </si>
  <si>
    <t>02829692</t>
  </si>
  <si>
    <t>08339504</t>
  </si>
  <si>
    <t>RELEVE MENSUEL DES BAUX : MOIS DE MAI 2016</t>
  </si>
  <si>
    <t>RELEVE MENSUEL DES BAUX : MOIS D'AVRIL 2016</t>
  </si>
  <si>
    <t>MONTANT VERSE MARS 2016</t>
  </si>
  <si>
    <t>RELEVE MENSUEL DES BAUX : MOIS DE MARS 2016</t>
  </si>
  <si>
    <t>MONTANT VERSE FEVRIER 2016</t>
  </si>
  <si>
    <t>RELEVE MENSUEL DES BAUX : MOIS DE FEVRIER 2016</t>
  </si>
  <si>
    <t>RELEVE MENSUEL DES BAUX : MOIS DE JANVIER 2016</t>
  </si>
  <si>
    <t>MONTANT VERSE JANVIER 2016</t>
  </si>
  <si>
    <t>MONTANT VIRE AVRIL 2016</t>
  </si>
  <si>
    <t>OBSERVATION: PRELEVEMENT DIRECT SUR LES BAUX 12% A COMPTER D'AVRIL 2016</t>
  </si>
  <si>
    <t>LES PROPRIETAIRES DOIVENT S'ACQUITER DES 12% DU PREMIER TRIMESTRE 2016</t>
  </si>
  <si>
    <t xml:space="preserve">IMPOTS 2016: 417 600 F CFA </t>
  </si>
  <si>
    <t>RETENUES FISCALES MENSUELLES</t>
  </si>
  <si>
    <t>PAIEMENT DES IMPOTS D'AVRIL 2016 (JANVIER-FEVRIER-MARS-AVRIL)</t>
  </si>
  <si>
    <t>CC</t>
  </si>
  <si>
    <t>DIOMANDE DROH 6 MOIS</t>
  </si>
  <si>
    <r>
      <t xml:space="preserve">KOUAME KOFFI AUGUSTIN </t>
    </r>
    <r>
      <rPr>
        <sz val="8"/>
        <color theme="1"/>
        <rFont val="Calibri"/>
        <family val="2"/>
        <scheme val="minor"/>
      </rPr>
      <t>9 MOIS</t>
    </r>
  </si>
  <si>
    <t xml:space="preserve">IMPOTS RESTANT A PAYER EN 2016 : 82 800 F </t>
  </si>
  <si>
    <t>RETENUES FISCALES DE 9MOIS : 334 800 F</t>
  </si>
  <si>
    <t>194 400 F CFA</t>
  </si>
  <si>
    <t>PAIEMENT DES IMPOTS MAI 2016 (JANVIER-FEVRIER-MARS-AVRIL)</t>
  </si>
  <si>
    <t>MONTANT VIRE MAI 2016</t>
  </si>
  <si>
    <t>MONTANT VIRE JUIN 2016</t>
  </si>
  <si>
    <t>RELEVE MENSUEL DES BAUX : MOIS DE JUIN 2016</t>
  </si>
  <si>
    <t>RETENUES FISCALES DE 9 MOIS : 334 800 F</t>
  </si>
  <si>
    <t>DIOMANDE DROH 9 MOIS</t>
  </si>
  <si>
    <t>KOUAME KOFFI AUGUSTIN 12 MOIS</t>
  </si>
  <si>
    <t>MONTANT VIRE JUILLET 2016</t>
  </si>
  <si>
    <t>RELEVE MENSUEL DES BAUX : MOIS DE JUILLET 2016</t>
  </si>
  <si>
    <t>DIOMANDE DROH 12 MOIS</t>
  </si>
  <si>
    <t>KOUAME KOFFI AUGUSTIN 13 MOIS</t>
  </si>
  <si>
    <t>NB.</t>
  </si>
  <si>
    <t>KOUAME KOFFI AUGUSTIN 13 MOIS PAYES/13 MOIS DUS (Résilié le 31/01/2015 et repris le 01/03/2016) soit 13 mois d'impayés.</t>
  </si>
  <si>
    <t>DIOMANDE DROH 12 MOIS PAYES /15 MOIS DUS (Résilié le 31/12/2015 et repris le 01/04/2016) soit 15 mois d'impayés.</t>
  </si>
  <si>
    <t>RELEVE MENSUEL DES BAUX : MOIS DE AOUT 2016</t>
  </si>
  <si>
    <t>MONTANT VIRE AOUT 2016</t>
  </si>
  <si>
    <t xml:space="preserve">KOUAME KOFFI AUGUSTIN </t>
  </si>
  <si>
    <t>DIOMANDE DROH 15 MOIS</t>
  </si>
  <si>
    <t xml:space="preserve">DIOMANDE DROH </t>
  </si>
  <si>
    <t>RELEVE MENSUEL DES BAUX : MOIS DE SEPTEMBRE 2016</t>
  </si>
  <si>
    <t>MONTANT VIRE SEPTEMBRE 2016</t>
  </si>
  <si>
    <t>ZOPRE ZIZIGO TIHERRY</t>
  </si>
  <si>
    <t>1ER BCP</t>
  </si>
  <si>
    <t>LE CC ANIGBE DJADJI NARCISSE A LIBERE L'APPARTEMENT DEBUT AOUT 2016</t>
  </si>
  <si>
    <t>LE CC ZOPRE ZIZIGO THIHERRY A RECU LES CLES LE 07 SEPTEMBRE 2016 EN REMPLACEMENT DU CC ANIGBE DJADJI NARCISSE</t>
  </si>
  <si>
    <t>RELEVE MENSUEL DES BAUX : MOIS DE OCTOBRE 2016</t>
  </si>
  <si>
    <t>MONTANT VIRE OCTOBRE 2016</t>
  </si>
  <si>
    <t>26/09/2016 DEOPT DE LA LETTRE DE REVERSEMENT DE FONDS ADRESSE A LA BHCI PAR LE SERVICE DES BAUX DE LA DEFENSE.</t>
  </si>
  <si>
    <t>MONTANT VIRE NOVEMBRE 2016</t>
  </si>
  <si>
    <t>RELEVE MENSUEL DES BAUX : MOIS DE NOVEMBRE 2016</t>
  </si>
  <si>
    <t>COMMISSION CCGIM RECOUVREMENT BANCAIRE</t>
  </si>
  <si>
    <t>PAIEMENT PAR LA BHCI A ECOBANK LA SOMME DE 420 000 F CFA POUR LA REGULARISATION DE 6 MOIS DE LOYER DE AGOU HERMANN PAYE A LA BHCI 6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</si>
</sst>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0" fillId="0" borderId="0" xfId="0" applyBorder="1"/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/>
    <xf numFmtId="0" fontId="1" fillId="0" borderId="1" xfId="0" applyFont="1" applyBorder="1"/>
    <xf numFmtId="3" fontId="3" fillId="0" borderId="3" xfId="0" applyNumberFormat="1" applyFont="1" applyBorder="1" applyAlignment="1">
      <alignment horizontal="center" vertical="top" wrapText="1"/>
    </xf>
    <xf numFmtId="3" fontId="0" fillId="0" borderId="0" xfId="0" applyNumberFormat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7" sqref="F17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38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16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11</v>
      </c>
      <c r="D7" s="2">
        <v>37908</v>
      </c>
      <c r="E7" s="2" t="s">
        <v>12</v>
      </c>
      <c r="F7" s="2">
        <v>1576</v>
      </c>
      <c r="G7" s="2">
        <v>50000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3" t="s">
        <v>28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50000</v>
      </c>
      <c r="H8" s="6" t="s">
        <v>18</v>
      </c>
      <c r="I8" s="19"/>
      <c r="J8" s="7"/>
    </row>
    <row r="9" spans="1:10" ht="24" customHeight="1" x14ac:dyDescent="0.25">
      <c r="A9" s="13"/>
      <c r="B9" s="3" t="s">
        <v>22</v>
      </c>
      <c r="C9" s="2" t="s">
        <v>11</v>
      </c>
      <c r="D9" s="2">
        <v>35184</v>
      </c>
      <c r="E9" s="2" t="s">
        <v>23</v>
      </c>
      <c r="F9" s="2">
        <v>13172</v>
      </c>
      <c r="G9" s="2" t="s">
        <v>29</v>
      </c>
      <c r="H9" s="6" t="s">
        <v>18</v>
      </c>
      <c r="I9" s="19"/>
      <c r="J9" s="7"/>
    </row>
    <row r="10" spans="1:10" ht="24" customHeight="1" x14ac:dyDescent="0.25">
      <c r="A10" s="13">
        <v>3</v>
      </c>
      <c r="B10" s="3" t="s">
        <v>24</v>
      </c>
      <c r="C10" s="2" t="s">
        <v>25</v>
      </c>
      <c r="D10" s="2">
        <v>34201</v>
      </c>
      <c r="E10" s="2" t="s">
        <v>23</v>
      </c>
      <c r="F10" s="2">
        <v>182733</v>
      </c>
      <c r="G10" s="2">
        <v>50000</v>
      </c>
      <c r="H10" s="6" t="s">
        <v>18</v>
      </c>
      <c r="I10" s="19"/>
      <c r="J10" s="7"/>
    </row>
    <row r="11" spans="1:10" ht="24" customHeight="1" x14ac:dyDescent="0.25">
      <c r="A11" s="13">
        <v>4</v>
      </c>
      <c r="B11" s="3" t="s">
        <v>26</v>
      </c>
      <c r="C11" s="2" t="s">
        <v>11</v>
      </c>
      <c r="D11" s="2">
        <v>37157</v>
      </c>
      <c r="E11" s="2" t="s">
        <v>12</v>
      </c>
      <c r="F11" s="2">
        <v>20877</v>
      </c>
      <c r="G11" s="2">
        <v>50000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200000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v>37500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10000</v>
      </c>
      <c r="H14" s="12"/>
      <c r="I14" s="4"/>
    </row>
    <row r="15" spans="1:10" ht="15" customHeight="1" x14ac:dyDescent="0.25">
      <c r="A15" s="42" t="s">
        <v>39</v>
      </c>
      <c r="B15" s="42"/>
      <c r="C15" s="42"/>
      <c r="D15" s="42"/>
      <c r="E15" s="42"/>
      <c r="F15" s="42"/>
      <c r="G15" s="11">
        <f>G12-G13-G14</f>
        <v>152500</v>
      </c>
      <c r="H15" s="12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ht="18.75" customHeight="1" x14ac:dyDescent="0.25"/>
  </sheetData>
  <mergeCells count="8">
    <mergeCell ref="A16:H16"/>
    <mergeCell ref="I6:J6"/>
    <mergeCell ref="A1:J1"/>
    <mergeCell ref="C4:I4"/>
    <mergeCell ref="A12:F12"/>
    <mergeCell ref="A13:F13"/>
    <mergeCell ref="A14:F14"/>
    <mergeCell ref="A15:F15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3" sqref="A13:F13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37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0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11</v>
      </c>
      <c r="D7" s="2">
        <v>37908</v>
      </c>
      <c r="E7" s="2" t="s">
        <v>12</v>
      </c>
      <c r="F7" s="2">
        <v>1576</v>
      </c>
      <c r="G7" s="2">
        <v>50000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3" t="s">
        <v>28</v>
      </c>
      <c r="C8" s="2" t="s">
        <v>11</v>
      </c>
      <c r="D8" s="2">
        <v>34515</v>
      </c>
      <c r="E8" s="2" t="s">
        <v>23</v>
      </c>
      <c r="F8" s="2">
        <v>2013000230</v>
      </c>
      <c r="G8" s="2" t="s">
        <v>29</v>
      </c>
      <c r="H8" s="6" t="s">
        <v>18</v>
      </c>
      <c r="I8" s="19"/>
      <c r="J8" s="7"/>
    </row>
    <row r="9" spans="1:10" ht="24" customHeight="1" x14ac:dyDescent="0.25">
      <c r="A9" s="13"/>
      <c r="B9" s="3" t="s">
        <v>22</v>
      </c>
      <c r="C9" s="2" t="s">
        <v>11</v>
      </c>
      <c r="D9" s="2">
        <v>35184</v>
      </c>
      <c r="E9" s="2" t="s">
        <v>23</v>
      </c>
      <c r="F9" s="2">
        <v>13172</v>
      </c>
      <c r="G9" s="2" t="s">
        <v>29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3</v>
      </c>
      <c r="B10" s="3" t="s">
        <v>24</v>
      </c>
      <c r="C10" s="2" t="s">
        <v>25</v>
      </c>
      <c r="D10" s="2">
        <v>34201</v>
      </c>
      <c r="E10" s="2" t="s">
        <v>23</v>
      </c>
      <c r="F10" s="2">
        <v>182733</v>
      </c>
      <c r="G10" s="2">
        <v>50000</v>
      </c>
      <c r="H10" s="6" t="s">
        <v>18</v>
      </c>
      <c r="I10" s="19"/>
      <c r="J10" s="7"/>
    </row>
    <row r="11" spans="1:10" ht="24" customHeight="1" x14ac:dyDescent="0.25">
      <c r="A11" s="13">
        <v>4</v>
      </c>
      <c r="B11" s="3" t="s">
        <v>26</v>
      </c>
      <c r="C11" s="2" t="s">
        <v>11</v>
      </c>
      <c r="D11" s="2">
        <v>37157</v>
      </c>
      <c r="E11" s="2" t="s">
        <v>12</v>
      </c>
      <c r="F11" s="2">
        <v>20877</v>
      </c>
      <c r="G11" s="2">
        <v>50000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150000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v>37500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7500</v>
      </c>
      <c r="H14" s="12"/>
      <c r="I14" s="4"/>
    </row>
    <row r="15" spans="1:10" ht="15" customHeight="1" x14ac:dyDescent="0.25">
      <c r="A15" s="42" t="s">
        <v>36</v>
      </c>
      <c r="B15" s="42"/>
      <c r="C15" s="42"/>
      <c r="D15" s="42"/>
      <c r="E15" s="42"/>
      <c r="F15" s="42"/>
      <c r="G15" s="11">
        <f>G12-G13-G14</f>
        <v>105000</v>
      </c>
      <c r="H15" s="12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ht="18.75" customHeight="1" x14ac:dyDescent="0.25"/>
  </sheetData>
  <mergeCells count="8">
    <mergeCell ref="A15:F15"/>
    <mergeCell ref="A16:H16"/>
    <mergeCell ref="A1:J1"/>
    <mergeCell ref="C4:I4"/>
    <mergeCell ref="I6:J6"/>
    <mergeCell ref="A12:F12"/>
    <mergeCell ref="A13:F13"/>
    <mergeCell ref="A14:F14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1" sqref="F11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35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17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11</v>
      </c>
      <c r="D7" s="2">
        <v>37908</v>
      </c>
      <c r="E7" s="2" t="s">
        <v>12</v>
      </c>
      <c r="F7" s="2">
        <v>1576</v>
      </c>
      <c r="G7" s="2">
        <v>50000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3" t="s">
        <v>28</v>
      </c>
      <c r="C8" s="2" t="s">
        <v>11</v>
      </c>
      <c r="D8" s="2">
        <v>34515</v>
      </c>
      <c r="E8" s="2" t="s">
        <v>23</v>
      </c>
      <c r="F8" s="2">
        <v>2013000230</v>
      </c>
      <c r="G8" s="2" t="s">
        <v>29</v>
      </c>
      <c r="H8" s="6" t="s">
        <v>18</v>
      </c>
      <c r="I8" s="19"/>
      <c r="J8" s="7"/>
    </row>
    <row r="9" spans="1:10" ht="24" customHeight="1" x14ac:dyDescent="0.25">
      <c r="A9" s="13"/>
      <c r="B9" s="3" t="s">
        <v>22</v>
      </c>
      <c r="C9" s="2" t="s">
        <v>11</v>
      </c>
      <c r="D9" s="2">
        <v>35184</v>
      </c>
      <c r="E9" s="2" t="s">
        <v>23</v>
      </c>
      <c r="F9" s="2">
        <v>13172</v>
      </c>
      <c r="G9" s="2" t="s">
        <v>29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3</v>
      </c>
      <c r="B10" s="3" t="s">
        <v>24</v>
      </c>
      <c r="C10" s="2" t="s">
        <v>25</v>
      </c>
      <c r="D10" s="2">
        <v>34201</v>
      </c>
      <c r="E10" s="2" t="s">
        <v>23</v>
      </c>
      <c r="F10" s="2">
        <v>182733</v>
      </c>
      <c r="G10" s="2">
        <v>50000</v>
      </c>
      <c r="H10" s="6" t="s">
        <v>18</v>
      </c>
      <c r="I10" s="19"/>
      <c r="J10" s="7"/>
    </row>
    <row r="11" spans="1:10" ht="24" customHeight="1" x14ac:dyDescent="0.25">
      <c r="A11" s="13">
        <v>4</v>
      </c>
      <c r="B11" s="3" t="s">
        <v>26</v>
      </c>
      <c r="C11" s="2" t="s">
        <v>11</v>
      </c>
      <c r="D11" s="2">
        <v>37157</v>
      </c>
      <c r="E11" s="2" t="s">
        <v>12</v>
      </c>
      <c r="F11" s="2">
        <v>20877</v>
      </c>
      <c r="G11" s="2">
        <v>50000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150000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v>37500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7500</v>
      </c>
      <c r="H14" s="12"/>
      <c r="I14" s="4"/>
    </row>
    <row r="15" spans="1:10" ht="15" customHeight="1" x14ac:dyDescent="0.25">
      <c r="A15" s="42" t="s">
        <v>34</v>
      </c>
      <c r="B15" s="42"/>
      <c r="C15" s="42"/>
      <c r="D15" s="42"/>
      <c r="E15" s="42"/>
      <c r="F15" s="42"/>
      <c r="G15" s="11">
        <f>G12-G13-G14</f>
        <v>105000</v>
      </c>
      <c r="H15" s="12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ht="18.75" customHeight="1" x14ac:dyDescent="0.25"/>
  </sheetData>
  <mergeCells count="8">
    <mergeCell ref="A15:F15"/>
    <mergeCell ref="A16:H16"/>
    <mergeCell ref="A1:J1"/>
    <mergeCell ref="C4:I4"/>
    <mergeCell ref="I6:J6"/>
    <mergeCell ref="A12:F12"/>
    <mergeCell ref="A13:F13"/>
    <mergeCell ref="A14:F14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0" workbookViewId="0">
      <selection activeCell="A17" sqref="A17:K23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2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11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3" t="s">
        <v>28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200000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22</v>
      </c>
      <c r="C9" s="2" t="s">
        <v>11</v>
      </c>
      <c r="D9" s="2">
        <v>35184</v>
      </c>
      <c r="E9" s="2" t="s">
        <v>23</v>
      </c>
      <c r="F9" s="2">
        <v>13172</v>
      </c>
      <c r="G9" s="2">
        <v>200000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24</v>
      </c>
      <c r="C10" s="2" t="s">
        <v>25</v>
      </c>
      <c r="D10" s="2">
        <v>34201</v>
      </c>
      <c r="E10" s="2" t="s">
        <v>23</v>
      </c>
      <c r="F10" s="2">
        <v>182733</v>
      </c>
      <c r="G10" s="2">
        <v>70000</v>
      </c>
      <c r="H10" s="6" t="s">
        <v>18</v>
      </c>
      <c r="I10" s="19"/>
      <c r="J10" s="7"/>
    </row>
    <row r="11" spans="1:10" ht="24" customHeight="1" x14ac:dyDescent="0.25">
      <c r="A11" s="13">
        <v>5</v>
      </c>
      <c r="B11" s="3" t="s">
        <v>26</v>
      </c>
      <c r="C11" s="2" t="s">
        <v>11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610000</v>
      </c>
      <c r="H12" s="15"/>
      <c r="I12" s="9"/>
      <c r="J12" s="9"/>
    </row>
    <row r="13" spans="1:10" ht="16.5" customHeight="1" x14ac:dyDescent="0.25">
      <c r="A13" s="39" t="s">
        <v>44</v>
      </c>
      <c r="B13" s="40"/>
      <c r="C13" s="40"/>
      <c r="D13" s="40"/>
      <c r="E13" s="40"/>
      <c r="F13" s="41"/>
      <c r="G13" s="12">
        <f>PRODUCT(310000,0.12)</f>
        <v>37200</v>
      </c>
      <c r="H13" s="10"/>
      <c r="I13" s="9"/>
      <c r="J13" s="9"/>
    </row>
    <row r="14" spans="1:10" ht="16.5" customHeight="1" x14ac:dyDescent="0.25">
      <c r="A14" s="39" t="s">
        <v>40</v>
      </c>
      <c r="B14" s="40"/>
      <c r="C14" s="40"/>
      <c r="D14" s="40"/>
      <c r="E14" s="40"/>
      <c r="F14" s="41"/>
      <c r="G14" s="11">
        <f>G12-G13</f>
        <v>572800</v>
      </c>
      <c r="H14" s="10"/>
      <c r="I14" s="9"/>
      <c r="J14" s="9"/>
    </row>
    <row r="15" spans="1:10" ht="15" customHeight="1" x14ac:dyDescent="0.25">
      <c r="A15" s="39" t="s">
        <v>21</v>
      </c>
      <c r="B15" s="40"/>
      <c r="C15" s="40"/>
      <c r="D15" s="40"/>
      <c r="E15" s="40"/>
      <c r="F15" s="41"/>
      <c r="G15" s="12">
        <f>G12*0.05</f>
        <v>30500</v>
      </c>
      <c r="H15" s="12"/>
      <c r="I15" s="4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20" spans="1:11" ht="15.75" x14ac:dyDescent="0.25">
      <c r="A20" s="45" t="s">
        <v>43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2" spans="1:11" ht="15.75" x14ac:dyDescent="0.25">
      <c r="A22" s="43" t="s">
        <v>45</v>
      </c>
      <c r="B22" s="43"/>
      <c r="C22" s="43"/>
      <c r="D22" s="43"/>
      <c r="E22" s="43"/>
      <c r="F22" s="43"/>
      <c r="G22" s="44">
        <f xml:space="preserve"> 148800</f>
        <v>148800</v>
      </c>
      <c r="H22" s="43"/>
    </row>
  </sheetData>
  <mergeCells count="13">
    <mergeCell ref="A15:F15"/>
    <mergeCell ref="A14:F14"/>
    <mergeCell ref="A17:H17"/>
    <mergeCell ref="A1:J1"/>
    <mergeCell ref="C4:I4"/>
    <mergeCell ref="I6:J6"/>
    <mergeCell ref="A12:F12"/>
    <mergeCell ref="A13:F13"/>
    <mergeCell ref="A22:F22"/>
    <mergeCell ref="G22:H22"/>
    <mergeCell ref="A18:H18"/>
    <mergeCell ref="A20:K20"/>
    <mergeCell ref="A16:H16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G9" sqref="G9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3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3" t="s">
        <v>48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200000</v>
      </c>
      <c r="H8" s="6" t="s">
        <v>18</v>
      </c>
      <c r="I8" s="19"/>
      <c r="J8" s="7"/>
    </row>
    <row r="9" spans="1:10" ht="24" customHeight="1" x14ac:dyDescent="0.25">
      <c r="A9" s="13"/>
      <c r="B9" s="3" t="s">
        <v>47</v>
      </c>
      <c r="C9" s="2" t="s">
        <v>11</v>
      </c>
      <c r="D9" s="2">
        <v>35184</v>
      </c>
      <c r="E9" s="2" t="s">
        <v>23</v>
      </c>
      <c r="F9" s="2">
        <v>13172</v>
      </c>
      <c r="G9" s="2">
        <v>200000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3</v>
      </c>
      <c r="B10" s="3" t="s">
        <v>24</v>
      </c>
      <c r="C10" s="2" t="s">
        <v>25</v>
      </c>
      <c r="D10" s="2">
        <v>34201</v>
      </c>
      <c r="E10" s="2" t="s">
        <v>23</v>
      </c>
      <c r="F10" s="2">
        <v>182733</v>
      </c>
      <c r="G10" s="2">
        <v>70000</v>
      </c>
      <c r="H10" s="6" t="s">
        <v>18</v>
      </c>
      <c r="I10" s="19"/>
      <c r="J10" s="7"/>
    </row>
    <row r="11" spans="1:10" ht="24" customHeight="1" x14ac:dyDescent="0.25">
      <c r="A11" s="13">
        <v>4</v>
      </c>
      <c r="B11" s="3" t="s">
        <v>26</v>
      </c>
      <c r="C11" s="2" t="s">
        <v>11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610000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f>310000*0.12</f>
        <v>37200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30500</v>
      </c>
      <c r="H14" s="12"/>
      <c r="I14" s="4"/>
    </row>
    <row r="15" spans="1:10" ht="15" customHeight="1" x14ac:dyDescent="0.25">
      <c r="A15" s="42" t="s">
        <v>53</v>
      </c>
      <c r="B15" s="42"/>
      <c r="C15" s="42"/>
      <c r="D15" s="42"/>
      <c r="E15" s="42"/>
      <c r="F15" s="42"/>
      <c r="G15" s="11">
        <f>G12-G13</f>
        <v>572800</v>
      </c>
      <c r="H15" s="12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20" spans="1:11" ht="15.75" x14ac:dyDescent="0.25">
      <c r="A20" s="46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5.75" x14ac:dyDescent="0.25">
      <c r="A21" s="48" t="s">
        <v>50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ht="15.75" x14ac:dyDescent="0.25">
      <c r="A22" s="49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  <row r="23" spans="1:11" ht="15.75" x14ac:dyDescent="0.25">
      <c r="A23" s="43" t="s">
        <v>52</v>
      </c>
      <c r="B23" s="43"/>
      <c r="C23" s="43"/>
      <c r="D23" s="43"/>
      <c r="E23" s="43"/>
      <c r="F23" s="43"/>
      <c r="G23" s="44" t="s">
        <v>51</v>
      </c>
      <c r="H23" s="43"/>
    </row>
    <row r="24" spans="1:11" x14ac:dyDescent="0.25">
      <c r="A24" s="47"/>
      <c r="B24" s="47"/>
      <c r="C24" s="47"/>
      <c r="D24" s="47"/>
      <c r="E24" s="47"/>
      <c r="F24" s="47"/>
      <c r="G24" s="47"/>
      <c r="H24" s="47"/>
    </row>
  </sheetData>
  <mergeCells count="17">
    <mergeCell ref="A18:H18"/>
    <mergeCell ref="A20:K20"/>
    <mergeCell ref="A23:F23"/>
    <mergeCell ref="G23:H23"/>
    <mergeCell ref="A24:F24"/>
    <mergeCell ref="G24:H24"/>
    <mergeCell ref="A21:J21"/>
    <mergeCell ref="A22:J22"/>
    <mergeCell ref="A17:H17"/>
    <mergeCell ref="A15:F15"/>
    <mergeCell ref="A16:H16"/>
    <mergeCell ref="A1:J1"/>
    <mergeCell ref="C4:I4"/>
    <mergeCell ref="I6:J6"/>
    <mergeCell ref="A12:F12"/>
    <mergeCell ref="A13:F13"/>
    <mergeCell ref="A14:F14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11" sqref="H11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55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4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58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200000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57</v>
      </c>
      <c r="C9" s="2" t="s">
        <v>11</v>
      </c>
      <c r="D9" s="2">
        <v>35184</v>
      </c>
      <c r="E9" s="2" t="s">
        <v>23</v>
      </c>
      <c r="F9" s="2">
        <v>13172</v>
      </c>
      <c r="G9" s="2">
        <v>200000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24</v>
      </c>
      <c r="C10" s="2" t="s">
        <v>46</v>
      </c>
      <c r="D10" s="2">
        <v>34201</v>
      </c>
      <c r="E10" s="2" t="s">
        <v>23</v>
      </c>
      <c r="F10" s="2">
        <v>182733</v>
      </c>
      <c r="G10" s="2">
        <v>70000</v>
      </c>
      <c r="H10" s="6" t="s">
        <v>18</v>
      </c>
      <c r="I10" s="19"/>
      <c r="J10" s="7"/>
    </row>
    <row r="11" spans="1:10" ht="24" customHeight="1" x14ac:dyDescent="0.25">
      <c r="A11" s="13">
        <v>5</v>
      </c>
      <c r="B11" s="3" t="s">
        <v>26</v>
      </c>
      <c r="C11" s="2" t="s">
        <v>46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610000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f>310000*0.12</f>
        <v>37200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30500</v>
      </c>
      <c r="H14" s="12"/>
      <c r="I14" s="4"/>
    </row>
    <row r="15" spans="1:10" ht="15" customHeight="1" x14ac:dyDescent="0.25">
      <c r="A15" s="42" t="s">
        <v>54</v>
      </c>
      <c r="B15" s="42"/>
      <c r="C15" s="42"/>
      <c r="D15" s="42"/>
      <c r="E15" s="42"/>
      <c r="F15" s="42"/>
      <c r="G15" s="11">
        <f>G12-G13</f>
        <v>572800</v>
      </c>
      <c r="H15" s="12"/>
    </row>
    <row r="16" spans="1:10" ht="18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20" spans="1:11" ht="15.75" x14ac:dyDescent="0.25">
      <c r="A20" s="46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5.75" x14ac:dyDescent="0.25">
      <c r="A21" s="48" t="s">
        <v>56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ht="15.75" x14ac:dyDescent="0.25">
      <c r="A22" s="49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</sheetData>
  <mergeCells count="13">
    <mergeCell ref="A22:J22"/>
    <mergeCell ref="A15:F15"/>
    <mergeCell ref="A16:H16"/>
    <mergeCell ref="A17:H17"/>
    <mergeCell ref="A18:H18"/>
    <mergeCell ref="A20:K20"/>
    <mergeCell ref="A21:J21"/>
    <mergeCell ref="A14:F14"/>
    <mergeCell ref="A1:J1"/>
    <mergeCell ref="C4:I4"/>
    <mergeCell ref="I6:J6"/>
    <mergeCell ref="A12:F12"/>
    <mergeCell ref="A13:F13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7" sqref="B27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60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5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62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100000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61</v>
      </c>
      <c r="C9" s="2" t="s">
        <v>11</v>
      </c>
      <c r="D9" s="2">
        <v>35184</v>
      </c>
      <c r="E9" s="2" t="s">
        <v>23</v>
      </c>
      <c r="F9" s="2">
        <v>13172</v>
      </c>
      <c r="G9" s="2">
        <v>200000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24</v>
      </c>
      <c r="C10" s="2" t="s">
        <v>46</v>
      </c>
      <c r="D10" s="2">
        <v>34201</v>
      </c>
      <c r="E10" s="2" t="s">
        <v>23</v>
      </c>
      <c r="F10" s="2">
        <v>182733</v>
      </c>
      <c r="G10" s="2">
        <v>70000</v>
      </c>
      <c r="H10" s="6" t="s">
        <v>18</v>
      </c>
      <c r="I10" s="19"/>
      <c r="J10" s="7"/>
    </row>
    <row r="11" spans="1:10" ht="24" customHeight="1" x14ac:dyDescent="0.25">
      <c r="A11" s="13">
        <v>5</v>
      </c>
      <c r="B11" s="3" t="s">
        <v>26</v>
      </c>
      <c r="C11" s="2" t="s">
        <v>46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510000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f>310000*0.12</f>
        <v>37200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G12*0.05</f>
        <v>25500</v>
      </c>
      <c r="H14" s="12"/>
      <c r="I14" s="4"/>
    </row>
    <row r="15" spans="1:10" ht="15" customHeight="1" x14ac:dyDescent="0.25">
      <c r="A15" s="42" t="s">
        <v>59</v>
      </c>
      <c r="B15" s="42"/>
      <c r="C15" s="42"/>
      <c r="D15" s="42"/>
      <c r="E15" s="42"/>
      <c r="F15" s="42"/>
      <c r="G15" s="11">
        <f>G12-G13</f>
        <v>472800</v>
      </c>
      <c r="H15" s="12"/>
    </row>
    <row r="16" spans="1:10" ht="6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19" spans="1:11" ht="5.25" customHeight="1" x14ac:dyDescent="0.25"/>
    <row r="20" spans="1:11" ht="15.75" x14ac:dyDescent="0.25">
      <c r="A20" s="46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5.75" x14ac:dyDescent="0.25">
      <c r="A21" s="48" t="s">
        <v>56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ht="15.75" x14ac:dyDescent="0.25">
      <c r="A22" s="49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  <row r="23" spans="1:11" x14ac:dyDescent="0.25">
      <c r="A23" s="1" t="s">
        <v>63</v>
      </c>
    </row>
    <row r="24" spans="1:11" x14ac:dyDescent="0.25">
      <c r="A24" s="50" t="s">
        <v>64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1" x14ac:dyDescent="0.25">
      <c r="A25" s="50" t="s">
        <v>65</v>
      </c>
      <c r="B25" s="50"/>
      <c r="C25" s="50"/>
      <c r="D25" s="50"/>
      <c r="E25" s="50"/>
      <c r="F25" s="50"/>
      <c r="G25" s="50"/>
      <c r="H25" s="50"/>
      <c r="I25" s="50"/>
      <c r="J25" s="50"/>
    </row>
  </sheetData>
  <mergeCells count="15">
    <mergeCell ref="A14:F14"/>
    <mergeCell ref="A24:J24"/>
    <mergeCell ref="A25:J25"/>
    <mergeCell ref="A1:J1"/>
    <mergeCell ref="C4:I4"/>
    <mergeCell ref="I6:J6"/>
    <mergeCell ref="A12:F12"/>
    <mergeCell ref="A13:F13"/>
    <mergeCell ref="A22:J22"/>
    <mergeCell ref="A15:F15"/>
    <mergeCell ref="A16:H16"/>
    <mergeCell ref="A17:H17"/>
    <mergeCell ref="A18:H18"/>
    <mergeCell ref="A20:K20"/>
    <mergeCell ref="A21:J21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G14" sqref="G14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66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7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68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50000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69</v>
      </c>
      <c r="C9" s="2" t="s">
        <v>11</v>
      </c>
      <c r="D9" s="2">
        <v>35184</v>
      </c>
      <c r="E9" s="2" t="s">
        <v>23</v>
      </c>
      <c r="F9" s="2">
        <v>13172</v>
      </c>
      <c r="G9" s="2">
        <v>200000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24</v>
      </c>
      <c r="C10" s="2" t="s">
        <v>46</v>
      </c>
      <c r="D10" s="2">
        <v>34201</v>
      </c>
      <c r="E10" s="2" t="s">
        <v>23</v>
      </c>
      <c r="F10" s="2">
        <v>182733</v>
      </c>
      <c r="G10" s="2">
        <v>70000</v>
      </c>
      <c r="H10" s="6" t="s">
        <v>18</v>
      </c>
      <c r="I10" s="19"/>
      <c r="J10" s="7"/>
    </row>
    <row r="11" spans="1:10" ht="24" customHeight="1" x14ac:dyDescent="0.25">
      <c r="A11" s="13">
        <v>5</v>
      </c>
      <c r="B11" s="3" t="s">
        <v>26</v>
      </c>
      <c r="C11" s="2" t="s">
        <v>46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460000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f>310000*0.12</f>
        <v>37200</v>
      </c>
      <c r="H13" s="10"/>
      <c r="I13" s="9"/>
      <c r="J13" s="9"/>
    </row>
    <row r="14" spans="1:10" ht="16.5" customHeight="1" x14ac:dyDescent="0.25">
      <c r="A14" s="42" t="s">
        <v>67</v>
      </c>
      <c r="B14" s="42"/>
      <c r="C14" s="42"/>
      <c r="D14" s="42"/>
      <c r="E14" s="42"/>
      <c r="F14" s="42"/>
      <c r="G14" s="11">
        <f>G12-G13</f>
        <v>422800</v>
      </c>
      <c r="H14" s="10"/>
      <c r="I14" s="9"/>
      <c r="J14" s="9"/>
    </row>
    <row r="15" spans="1:10" ht="15" customHeight="1" x14ac:dyDescent="0.25">
      <c r="A15" s="39" t="s">
        <v>21</v>
      </c>
      <c r="B15" s="40"/>
      <c r="C15" s="40"/>
      <c r="D15" s="40"/>
      <c r="E15" s="40"/>
      <c r="F15" s="41"/>
      <c r="G15" s="12">
        <f>G12*0.05</f>
        <v>23000</v>
      </c>
      <c r="H15" s="12"/>
      <c r="I15" s="4"/>
    </row>
    <row r="16" spans="1:10" ht="6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19" spans="1:11" ht="5.25" customHeight="1" x14ac:dyDescent="0.25"/>
    <row r="20" spans="1:11" ht="15.75" x14ac:dyDescent="0.25">
      <c r="A20" s="46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5.75" x14ac:dyDescent="0.25">
      <c r="A21" s="48" t="s">
        <v>56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ht="15.75" x14ac:dyDescent="0.25">
      <c r="A22" s="49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  <row r="23" spans="1:11" x14ac:dyDescent="0.25">
      <c r="A23" s="1" t="s">
        <v>63</v>
      </c>
    </row>
    <row r="24" spans="1:11" x14ac:dyDescent="0.25">
      <c r="A24" s="50" t="s">
        <v>64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1" x14ac:dyDescent="0.25">
      <c r="A25" s="50" t="s">
        <v>65</v>
      </c>
      <c r="B25" s="50"/>
      <c r="C25" s="50"/>
      <c r="D25" s="50"/>
      <c r="E25" s="50"/>
      <c r="F25" s="50"/>
      <c r="G25" s="50"/>
      <c r="H25" s="50"/>
      <c r="I25" s="50"/>
      <c r="J25" s="50"/>
    </row>
  </sheetData>
  <mergeCells count="15">
    <mergeCell ref="A1:J1"/>
    <mergeCell ref="C4:I4"/>
    <mergeCell ref="I6:J6"/>
    <mergeCell ref="A12:F12"/>
    <mergeCell ref="A13:F13"/>
    <mergeCell ref="A22:J22"/>
    <mergeCell ref="A24:J24"/>
    <mergeCell ref="A25:J25"/>
    <mergeCell ref="A14:F14"/>
    <mergeCell ref="A16:H16"/>
    <mergeCell ref="A17:H17"/>
    <mergeCell ref="A18:H18"/>
    <mergeCell ref="A20:K20"/>
    <mergeCell ref="A21:J21"/>
    <mergeCell ref="A15:F15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5" workbookViewId="0">
      <selection activeCell="A26" sqref="A26:J26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71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7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68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50000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70</v>
      </c>
      <c r="C9" s="2" t="s">
        <v>11</v>
      </c>
      <c r="D9" s="2">
        <v>35184</v>
      </c>
      <c r="E9" s="2" t="s">
        <v>23</v>
      </c>
      <c r="F9" s="2">
        <v>13172</v>
      </c>
      <c r="G9" s="2">
        <v>50000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26</v>
      </c>
      <c r="C10" s="2" t="s">
        <v>46</v>
      </c>
      <c r="D10" s="2">
        <v>37157</v>
      </c>
      <c r="E10" s="2" t="s">
        <v>12</v>
      </c>
      <c r="F10" s="2">
        <v>20877</v>
      </c>
      <c r="G10" s="2">
        <v>70000</v>
      </c>
      <c r="H10" s="6" t="s">
        <v>18</v>
      </c>
      <c r="I10" s="19"/>
      <c r="J10" s="7"/>
    </row>
    <row r="11" spans="1:10" ht="17.25" customHeight="1" x14ac:dyDescent="0.25">
      <c r="A11" s="36" t="s">
        <v>19</v>
      </c>
      <c r="B11" s="37"/>
      <c r="C11" s="37"/>
      <c r="D11" s="37"/>
      <c r="E11" s="37"/>
      <c r="F11" s="38"/>
      <c r="G11" s="14">
        <f>SUM(G7:G10)</f>
        <v>240000</v>
      </c>
      <c r="H11" s="15"/>
      <c r="I11" s="9"/>
      <c r="J11" s="9"/>
    </row>
    <row r="12" spans="1:10" ht="16.5" customHeight="1" x14ac:dyDescent="0.25">
      <c r="A12" s="39" t="s">
        <v>20</v>
      </c>
      <c r="B12" s="40"/>
      <c r="C12" s="40"/>
      <c r="D12" s="40"/>
      <c r="E12" s="40"/>
      <c r="F12" s="41"/>
      <c r="G12" s="12">
        <f>310000*0.12</f>
        <v>37200</v>
      </c>
      <c r="H12" s="10"/>
      <c r="I12" s="9"/>
      <c r="J12" s="9"/>
    </row>
    <row r="13" spans="1:10" ht="16.5" customHeight="1" x14ac:dyDescent="0.25">
      <c r="A13" s="42" t="s">
        <v>72</v>
      </c>
      <c r="B13" s="42"/>
      <c r="C13" s="42"/>
      <c r="D13" s="42"/>
      <c r="E13" s="42"/>
      <c r="F13" s="42"/>
      <c r="G13" s="11">
        <f>G11-G12</f>
        <v>202800</v>
      </c>
      <c r="H13" s="10"/>
      <c r="I13" s="9"/>
      <c r="J13" s="9"/>
    </row>
    <row r="14" spans="1:10" ht="15" customHeight="1" x14ac:dyDescent="0.25">
      <c r="A14" s="39" t="s">
        <v>21</v>
      </c>
      <c r="B14" s="40"/>
      <c r="C14" s="40"/>
      <c r="D14" s="40"/>
      <c r="E14" s="40"/>
      <c r="F14" s="41"/>
      <c r="G14" s="12">
        <f>G11*0.05</f>
        <v>12000</v>
      </c>
      <c r="H14" s="12"/>
      <c r="I14" s="4"/>
    </row>
    <row r="15" spans="1:10" ht="6.75" customHeight="1" x14ac:dyDescent="0.25">
      <c r="A15" s="31"/>
      <c r="B15" s="31"/>
      <c r="C15" s="31"/>
      <c r="D15" s="31"/>
      <c r="E15" s="31"/>
      <c r="F15" s="31"/>
      <c r="G15" s="31"/>
      <c r="H15" s="31"/>
    </row>
    <row r="16" spans="1:10" ht="18.75" customHeight="1" x14ac:dyDescent="0.25">
      <c r="A16" s="45" t="s">
        <v>41</v>
      </c>
      <c r="B16" s="45"/>
      <c r="C16" s="45"/>
      <c r="D16" s="45"/>
      <c r="E16" s="45"/>
      <c r="F16" s="45"/>
      <c r="G16" s="45"/>
      <c r="H16" s="45"/>
    </row>
    <row r="17" spans="1:11" ht="15.75" x14ac:dyDescent="0.25">
      <c r="A17" s="45" t="s">
        <v>42</v>
      </c>
      <c r="B17" s="45"/>
      <c r="C17" s="45"/>
      <c r="D17" s="45"/>
      <c r="E17" s="45"/>
      <c r="F17" s="45"/>
      <c r="G17" s="45"/>
      <c r="H17" s="45"/>
    </row>
    <row r="18" spans="1:11" ht="5.25" customHeight="1" x14ac:dyDescent="0.25"/>
    <row r="19" spans="1:11" ht="15.75" x14ac:dyDescent="0.25">
      <c r="A19" s="46" t="s">
        <v>43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spans="1:11" ht="15.75" x14ac:dyDescent="0.25">
      <c r="A20" s="48" t="s">
        <v>56</v>
      </c>
      <c r="B20" s="48"/>
      <c r="C20" s="48"/>
      <c r="D20" s="48"/>
      <c r="E20" s="48"/>
      <c r="F20" s="48"/>
      <c r="G20" s="48"/>
      <c r="H20" s="48"/>
      <c r="I20" s="48"/>
      <c r="J20" s="48"/>
      <c r="K20" s="1"/>
    </row>
    <row r="21" spans="1:11" ht="15.75" x14ac:dyDescent="0.25">
      <c r="A21" s="49" t="s">
        <v>49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x14ac:dyDescent="0.25">
      <c r="A22" s="1" t="s">
        <v>63</v>
      </c>
    </row>
    <row r="23" spans="1:11" x14ac:dyDescent="0.25">
      <c r="A23" s="50" t="s">
        <v>75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1" x14ac:dyDescent="0.25">
      <c r="A24" s="50" t="s">
        <v>76</v>
      </c>
      <c r="B24" s="50"/>
      <c r="C24" s="50"/>
      <c r="D24" s="50"/>
      <c r="E24" s="50"/>
      <c r="F24" s="50"/>
      <c r="G24" s="50"/>
      <c r="H24" s="50"/>
      <c r="I24" s="50"/>
      <c r="J24" s="50"/>
    </row>
    <row r="26" spans="1:11" x14ac:dyDescent="0.25">
      <c r="A26" s="50" t="s">
        <v>79</v>
      </c>
      <c r="B26" s="50"/>
      <c r="C26" s="50"/>
      <c r="D26" s="50"/>
      <c r="E26" s="50"/>
      <c r="F26" s="50"/>
      <c r="G26" s="50"/>
      <c r="H26" s="50"/>
      <c r="I26" s="50"/>
      <c r="J26" s="50"/>
    </row>
  </sheetData>
  <mergeCells count="16">
    <mergeCell ref="A26:J26"/>
    <mergeCell ref="A13:F13"/>
    <mergeCell ref="A1:J1"/>
    <mergeCell ref="C4:I4"/>
    <mergeCell ref="I6:J6"/>
    <mergeCell ref="A11:F11"/>
    <mergeCell ref="A12:F12"/>
    <mergeCell ref="A21:J21"/>
    <mergeCell ref="A23:J23"/>
    <mergeCell ref="A24:J24"/>
    <mergeCell ref="A14:F14"/>
    <mergeCell ref="A15:H15"/>
    <mergeCell ref="A16:H16"/>
    <mergeCell ref="A17:H17"/>
    <mergeCell ref="A19:K19"/>
    <mergeCell ref="A20:J20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0" workbookViewId="0">
      <selection activeCell="G29" sqref="G29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77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8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68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50000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70</v>
      </c>
      <c r="C9" s="2" t="s">
        <v>11</v>
      </c>
      <c r="D9" s="2">
        <v>35184</v>
      </c>
      <c r="E9" s="2" t="s">
        <v>23</v>
      </c>
      <c r="F9" s="2">
        <v>13172</v>
      </c>
      <c r="G9" s="2">
        <v>50000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73</v>
      </c>
      <c r="C10" s="2" t="s">
        <v>46</v>
      </c>
      <c r="D10" s="2">
        <v>37103</v>
      </c>
      <c r="E10" s="2" t="s">
        <v>74</v>
      </c>
      <c r="F10" s="2">
        <v>182733</v>
      </c>
      <c r="G10" s="2"/>
      <c r="H10" s="6" t="s">
        <v>18</v>
      </c>
      <c r="I10" s="19">
        <v>40057568</v>
      </c>
      <c r="J10" s="7"/>
    </row>
    <row r="11" spans="1:10" ht="24" customHeight="1" x14ac:dyDescent="0.25">
      <c r="A11" s="13">
        <v>5</v>
      </c>
      <c r="B11" s="3" t="s">
        <v>26</v>
      </c>
      <c r="C11" s="2" t="s">
        <v>46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2">
        <f>SUM(G7:G11)</f>
        <v>240000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2">
        <f>310000*0.12</f>
        <v>37200</v>
      </c>
      <c r="H13" s="10"/>
      <c r="I13" s="9"/>
      <c r="J13" s="9"/>
    </row>
    <row r="14" spans="1:10" ht="16.5" customHeight="1" x14ac:dyDescent="0.25">
      <c r="A14" s="42" t="s">
        <v>78</v>
      </c>
      <c r="B14" s="42"/>
      <c r="C14" s="42"/>
      <c r="D14" s="42"/>
      <c r="E14" s="42"/>
      <c r="F14" s="42"/>
      <c r="G14" s="30">
        <f>G12-G13</f>
        <v>202800</v>
      </c>
      <c r="H14" s="10"/>
      <c r="I14" s="9"/>
      <c r="J14" s="9"/>
    </row>
    <row r="15" spans="1:10" ht="15" customHeight="1" x14ac:dyDescent="0.25">
      <c r="A15" s="39" t="s">
        <v>21</v>
      </c>
      <c r="B15" s="40"/>
      <c r="C15" s="40"/>
      <c r="D15" s="40"/>
      <c r="E15" s="40"/>
      <c r="F15" s="41"/>
      <c r="G15" s="2">
        <f>G12*0.05</f>
        <v>12000</v>
      </c>
      <c r="H15" s="51">
        <f>G15+G16</f>
        <v>54000</v>
      </c>
      <c r="I15" s="4"/>
    </row>
    <row r="16" spans="1:10" ht="15" customHeight="1" x14ac:dyDescent="0.25">
      <c r="A16" s="40" t="s">
        <v>82</v>
      </c>
      <c r="B16" s="40"/>
      <c r="C16" s="40"/>
      <c r="D16" s="40"/>
      <c r="E16" s="40"/>
      <c r="F16" s="40"/>
      <c r="G16" s="2">
        <v>42000</v>
      </c>
      <c r="H16" s="52"/>
      <c r="I16" s="4"/>
    </row>
    <row r="17" spans="1:11" ht="6.75" customHeight="1" x14ac:dyDescent="0.25">
      <c r="A17" s="31"/>
      <c r="B17" s="31"/>
      <c r="C17" s="31"/>
      <c r="D17" s="31"/>
      <c r="E17" s="31"/>
      <c r="F17" s="31"/>
      <c r="G17" s="31"/>
      <c r="H17" s="31"/>
    </row>
    <row r="18" spans="1:11" ht="18.75" customHeight="1" x14ac:dyDescent="0.25">
      <c r="A18" s="45" t="s">
        <v>41</v>
      </c>
      <c r="B18" s="45"/>
      <c r="C18" s="45"/>
      <c r="D18" s="45"/>
      <c r="E18" s="45"/>
      <c r="F18" s="45"/>
      <c r="G18" s="45"/>
      <c r="H18" s="45"/>
    </row>
    <row r="19" spans="1:11" ht="15.75" x14ac:dyDescent="0.25">
      <c r="A19" s="45" t="s">
        <v>42</v>
      </c>
      <c r="B19" s="45"/>
      <c r="C19" s="45"/>
      <c r="D19" s="45"/>
      <c r="E19" s="45"/>
      <c r="F19" s="45"/>
      <c r="G19" s="45"/>
      <c r="H19" s="45"/>
    </row>
    <row r="20" spans="1:11" ht="5.25" customHeight="1" x14ac:dyDescent="0.25"/>
    <row r="21" spans="1:11" ht="15.75" x14ac:dyDescent="0.25">
      <c r="A21" s="46" t="s">
        <v>43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 ht="15.75" x14ac:dyDescent="0.25">
      <c r="A22" s="48" t="s">
        <v>56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  <row r="23" spans="1:11" ht="15.75" x14ac:dyDescent="0.25">
      <c r="A23" s="49" t="s">
        <v>49</v>
      </c>
      <c r="B23" s="48"/>
      <c r="C23" s="48"/>
      <c r="D23" s="48"/>
      <c r="E23" s="48"/>
      <c r="F23" s="48"/>
      <c r="G23" s="48"/>
      <c r="H23" s="48"/>
      <c r="I23" s="48"/>
      <c r="J23" s="48"/>
      <c r="K23" s="1"/>
    </row>
    <row r="24" spans="1:11" x14ac:dyDescent="0.25">
      <c r="A24" s="1" t="s">
        <v>63</v>
      </c>
    </row>
    <row r="25" spans="1:11" x14ac:dyDescent="0.25">
      <c r="A25" s="50" t="s">
        <v>75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1" x14ac:dyDescent="0.25">
      <c r="A26" s="50" t="s">
        <v>76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1" x14ac:dyDescent="0.25">
      <c r="A27" s="50" t="s">
        <v>83</v>
      </c>
      <c r="B27" s="50"/>
      <c r="C27" s="50"/>
      <c r="D27" s="50"/>
      <c r="E27" s="50"/>
      <c r="F27" s="50"/>
      <c r="G27" s="50"/>
      <c r="H27" s="50"/>
      <c r="I27" s="50"/>
      <c r="J27" s="50"/>
    </row>
  </sheetData>
  <mergeCells count="18">
    <mergeCell ref="A21:K21"/>
    <mergeCell ref="A22:J22"/>
    <mergeCell ref="A14:F14"/>
    <mergeCell ref="A16:F16"/>
    <mergeCell ref="H15:H16"/>
    <mergeCell ref="A27:J27"/>
    <mergeCell ref="A1:J1"/>
    <mergeCell ref="C4:I4"/>
    <mergeCell ref="I6:J6"/>
    <mergeCell ref="A12:F12"/>
    <mergeCell ref="A13:F13"/>
    <mergeCell ref="A23:J23"/>
    <mergeCell ref="A25:J25"/>
    <mergeCell ref="A26:J26"/>
    <mergeCell ref="A15:F15"/>
    <mergeCell ref="A17:H17"/>
    <mergeCell ref="A18:H18"/>
    <mergeCell ref="A19:H19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18.75" x14ac:dyDescent="0.25">
      <c r="A1" s="34" t="s">
        <v>81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 x14ac:dyDescent="0.3">
      <c r="A2" s="1" t="s">
        <v>0</v>
      </c>
      <c r="E2" s="8" t="s">
        <v>13</v>
      </c>
      <c r="F2" s="8"/>
      <c r="H2" s="8"/>
      <c r="I2" s="8" t="s">
        <v>15</v>
      </c>
    </row>
    <row r="3" spans="1:10" ht="18.75" x14ac:dyDescent="0.3">
      <c r="A3" s="1" t="s">
        <v>1</v>
      </c>
      <c r="E3" s="8" t="s">
        <v>16</v>
      </c>
      <c r="F3" s="8"/>
      <c r="G3" s="8"/>
      <c r="H3" s="8"/>
    </row>
    <row r="4" spans="1:10" ht="15" customHeight="1" x14ac:dyDescent="0.3">
      <c r="A4" s="1" t="s">
        <v>2</v>
      </c>
      <c r="C4" s="35" t="s">
        <v>14</v>
      </c>
      <c r="D4" s="35"/>
      <c r="E4" s="35"/>
      <c r="F4" s="35"/>
      <c r="G4" s="35"/>
      <c r="H4" s="35"/>
      <c r="I4" s="35"/>
    </row>
    <row r="5" spans="1:10" ht="11.25" customHeight="1" x14ac:dyDescent="0.3">
      <c r="A5" s="29"/>
    </row>
    <row r="6" spans="1:10" ht="22.5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2" t="s">
        <v>27</v>
      </c>
      <c r="J6" s="33"/>
    </row>
    <row r="7" spans="1:10" ht="24" customHeight="1" x14ac:dyDescent="0.25">
      <c r="A7" s="2">
        <v>1</v>
      </c>
      <c r="B7" s="3" t="s">
        <v>17</v>
      </c>
      <c r="C7" s="2" t="s">
        <v>46</v>
      </c>
      <c r="D7" s="2">
        <v>37908</v>
      </c>
      <c r="E7" s="2" t="s">
        <v>12</v>
      </c>
      <c r="F7" s="2">
        <v>1576</v>
      </c>
      <c r="G7" s="2">
        <v>70000</v>
      </c>
      <c r="H7" s="6" t="s">
        <v>18</v>
      </c>
      <c r="I7" s="18"/>
      <c r="J7" s="7"/>
    </row>
    <row r="8" spans="1:10" ht="24" customHeight="1" x14ac:dyDescent="0.25">
      <c r="A8" s="2">
        <v>2</v>
      </c>
      <c r="B8" s="26" t="s">
        <v>68</v>
      </c>
      <c r="C8" s="2" t="s">
        <v>11</v>
      </c>
      <c r="D8" s="2">
        <v>34515</v>
      </c>
      <c r="E8" s="2" t="s">
        <v>23</v>
      </c>
      <c r="F8" s="2">
        <v>2013000230</v>
      </c>
      <c r="G8" s="2">
        <v>50000</v>
      </c>
      <c r="H8" s="6" t="s">
        <v>18</v>
      </c>
      <c r="I8" s="19"/>
      <c r="J8" s="7"/>
    </row>
    <row r="9" spans="1:10" ht="24" customHeight="1" x14ac:dyDescent="0.25">
      <c r="A9" s="13">
        <v>3</v>
      </c>
      <c r="B9" s="3" t="s">
        <v>70</v>
      </c>
      <c r="C9" s="2" t="s">
        <v>11</v>
      </c>
      <c r="D9" s="2">
        <v>35184</v>
      </c>
      <c r="E9" s="2" t="s">
        <v>23</v>
      </c>
      <c r="F9" s="2">
        <v>13172</v>
      </c>
      <c r="G9" s="2">
        <v>50000</v>
      </c>
      <c r="H9" s="6" t="s">
        <v>18</v>
      </c>
      <c r="I9" s="21" t="s">
        <v>30</v>
      </c>
      <c r="J9" s="21" t="s">
        <v>31</v>
      </c>
    </row>
    <row r="10" spans="1:10" ht="24" customHeight="1" x14ac:dyDescent="0.25">
      <c r="A10" s="13">
        <v>4</v>
      </c>
      <c r="B10" s="3" t="s">
        <v>73</v>
      </c>
      <c r="C10" s="2" t="s">
        <v>46</v>
      </c>
      <c r="D10" s="2">
        <v>37103</v>
      </c>
      <c r="E10" s="2" t="s">
        <v>74</v>
      </c>
      <c r="F10" s="2">
        <v>182733</v>
      </c>
      <c r="G10" s="2">
        <v>70000</v>
      </c>
      <c r="H10" s="6" t="s">
        <v>18</v>
      </c>
      <c r="I10" s="19">
        <v>40057568</v>
      </c>
      <c r="J10" s="7"/>
    </row>
    <row r="11" spans="1:10" ht="24" customHeight="1" x14ac:dyDescent="0.25">
      <c r="A11" s="13">
        <v>5</v>
      </c>
      <c r="B11" s="3" t="s">
        <v>26</v>
      </c>
      <c r="C11" s="2" t="s">
        <v>46</v>
      </c>
      <c r="D11" s="2">
        <v>37157</v>
      </c>
      <c r="E11" s="2" t="s">
        <v>12</v>
      </c>
      <c r="F11" s="2">
        <v>20877</v>
      </c>
      <c r="G11" s="2">
        <v>70000</v>
      </c>
      <c r="H11" s="6" t="s">
        <v>18</v>
      </c>
      <c r="I11" s="19"/>
      <c r="J11" s="7"/>
    </row>
    <row r="12" spans="1:10" ht="17.25" customHeight="1" x14ac:dyDescent="0.25">
      <c r="A12" s="36" t="s">
        <v>19</v>
      </c>
      <c r="B12" s="37"/>
      <c r="C12" s="37"/>
      <c r="D12" s="37"/>
      <c r="E12" s="37"/>
      <c r="F12" s="38"/>
      <c r="G12" s="14">
        <f>SUM(G7:G11)</f>
        <v>310000</v>
      </c>
      <c r="H12" s="15"/>
      <c r="I12" s="9"/>
      <c r="J12" s="9"/>
    </row>
    <row r="13" spans="1:10" ht="16.5" customHeight="1" x14ac:dyDescent="0.25">
      <c r="A13" s="39" t="s">
        <v>20</v>
      </c>
      <c r="B13" s="40"/>
      <c r="C13" s="40"/>
      <c r="D13" s="40"/>
      <c r="E13" s="40"/>
      <c r="F13" s="41"/>
      <c r="G13" s="12">
        <f>310000*0.12</f>
        <v>37200</v>
      </c>
      <c r="H13" s="10"/>
      <c r="I13" s="9"/>
      <c r="J13" s="9"/>
    </row>
    <row r="14" spans="1:10" ht="16.5" customHeight="1" x14ac:dyDescent="0.25">
      <c r="A14" s="42" t="s">
        <v>80</v>
      </c>
      <c r="B14" s="42"/>
      <c r="C14" s="42"/>
      <c r="D14" s="42"/>
      <c r="E14" s="42"/>
      <c r="F14" s="42"/>
      <c r="G14" s="11">
        <f>G12-G13</f>
        <v>272800</v>
      </c>
      <c r="H14" s="10"/>
      <c r="I14" s="9"/>
      <c r="J14" s="9"/>
    </row>
    <row r="15" spans="1:10" ht="15" customHeight="1" x14ac:dyDescent="0.25">
      <c r="A15" s="39" t="s">
        <v>21</v>
      </c>
      <c r="B15" s="40"/>
      <c r="C15" s="40"/>
      <c r="D15" s="40"/>
      <c r="E15" s="40"/>
      <c r="F15" s="41"/>
      <c r="G15" s="12">
        <f>G12*0.05</f>
        <v>15500</v>
      </c>
      <c r="H15" s="12"/>
      <c r="I15" s="4"/>
    </row>
    <row r="16" spans="1:10" ht="6.75" customHeight="1" x14ac:dyDescent="0.25">
      <c r="A16" s="31"/>
      <c r="B16" s="31"/>
      <c r="C16" s="31"/>
      <c r="D16" s="31"/>
      <c r="E16" s="31"/>
      <c r="F16" s="31"/>
      <c r="G16" s="31"/>
      <c r="H16" s="31"/>
    </row>
    <row r="17" spans="1:11" ht="18.75" customHeight="1" x14ac:dyDescent="0.25">
      <c r="A17" s="45" t="s">
        <v>41</v>
      </c>
      <c r="B17" s="45"/>
      <c r="C17" s="45"/>
      <c r="D17" s="45"/>
      <c r="E17" s="45"/>
      <c r="F17" s="45"/>
      <c r="G17" s="45"/>
      <c r="H17" s="45"/>
    </row>
    <row r="18" spans="1:11" ht="15.75" x14ac:dyDescent="0.25">
      <c r="A18" s="45" t="s">
        <v>42</v>
      </c>
      <c r="B18" s="45"/>
      <c r="C18" s="45"/>
      <c r="D18" s="45"/>
      <c r="E18" s="45"/>
      <c r="F18" s="45"/>
      <c r="G18" s="45"/>
      <c r="H18" s="45"/>
    </row>
    <row r="19" spans="1:11" ht="5.25" customHeight="1" x14ac:dyDescent="0.25"/>
    <row r="20" spans="1:11" ht="15.75" x14ac:dyDescent="0.25">
      <c r="A20" s="46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5.75" x14ac:dyDescent="0.25">
      <c r="A21" s="48" t="s">
        <v>56</v>
      </c>
      <c r="B21" s="48"/>
      <c r="C21" s="48"/>
      <c r="D21" s="48"/>
      <c r="E21" s="48"/>
      <c r="F21" s="48"/>
      <c r="G21" s="48"/>
      <c r="H21" s="48"/>
      <c r="I21" s="48"/>
      <c r="J21" s="48"/>
      <c r="K21" s="1"/>
    </row>
    <row r="22" spans="1:11" ht="15.75" x14ac:dyDescent="0.25">
      <c r="A22" s="49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1"/>
    </row>
    <row r="23" spans="1:11" x14ac:dyDescent="0.25">
      <c r="A23" s="1" t="s">
        <v>63</v>
      </c>
    </row>
    <row r="24" spans="1:11" x14ac:dyDescent="0.25">
      <c r="A24" s="50" t="s">
        <v>75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1" x14ac:dyDescent="0.25">
      <c r="A25" s="50" t="s">
        <v>76</v>
      </c>
      <c r="B25" s="50"/>
      <c r="C25" s="50"/>
      <c r="D25" s="50"/>
      <c r="E25" s="50"/>
      <c r="F25" s="50"/>
      <c r="G25" s="50"/>
      <c r="H25" s="50"/>
      <c r="I25" s="50"/>
      <c r="J25" s="50"/>
    </row>
  </sheetData>
  <mergeCells count="15">
    <mergeCell ref="A14:F14"/>
    <mergeCell ref="A1:J1"/>
    <mergeCell ref="C4:I4"/>
    <mergeCell ref="I6:J6"/>
    <mergeCell ref="A12:F12"/>
    <mergeCell ref="A13:F13"/>
    <mergeCell ref="A22:J22"/>
    <mergeCell ref="A24:J24"/>
    <mergeCell ref="A25:J25"/>
    <mergeCell ref="A15:F15"/>
    <mergeCell ref="A16:H16"/>
    <mergeCell ref="A17:H17"/>
    <mergeCell ref="A18:H18"/>
    <mergeCell ref="A20:K20"/>
    <mergeCell ref="A21:J21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JANVIER 16</vt:lpstr>
      <vt:lpstr>FEVRIER 16</vt:lpstr>
      <vt:lpstr>MARS 16</vt:lpstr>
      <vt:lpstr>AVRIL 16</vt:lpstr>
      <vt:lpstr>MAI 16</vt:lpstr>
      <vt:lpstr>JUIN 16 </vt:lpstr>
      <vt:lpstr>JUILLET 16 </vt:lpstr>
      <vt:lpstr>AOUT 16</vt:lpstr>
      <vt:lpstr>SEPTEMBRE 16</vt:lpstr>
      <vt:lpstr>OCTOBRE 16</vt:lpstr>
      <vt:lpstr>NOVEMBRE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2016-09-27T11:01:25Z</cp:lastPrinted>
  <dcterms:created xsi:type="dcterms:W3CDTF">2012-07-06T09:59:04Z</dcterms:created>
  <dcterms:modified xsi:type="dcterms:W3CDTF">2016-10-28T21:17:55Z</dcterms:modified>
</cp:coreProperties>
</file>