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ESTIMATIONS" sheetId="1" r:id="rId1"/>
    <sheet name="AVRIL 2013" sheetId="10" r:id="rId2"/>
    <sheet name="Feuil2" sheetId="2" r:id="rId3"/>
    <sheet name="Feuil3" sheetId="3" r:id="rId4"/>
  </sheets>
  <calcPr calcId="125725"/>
</workbook>
</file>

<file path=xl/calcChain.xml><?xml version="1.0" encoding="utf-8"?>
<calcChain xmlns="http://schemas.openxmlformats.org/spreadsheetml/2006/main">
  <c r="B8" i="1"/>
  <c r="B7"/>
  <c r="B4"/>
  <c r="H3"/>
  <c r="E3"/>
  <c r="C5" i="10"/>
  <c r="B5"/>
  <c r="H4"/>
  <c r="G4"/>
  <c r="G5" s="1"/>
  <c r="F4"/>
  <c r="E4"/>
  <c r="D4"/>
  <c r="H3"/>
  <c r="H5" s="1"/>
  <c r="G3"/>
  <c r="F3"/>
  <c r="E3"/>
  <c r="D3"/>
  <c r="D5" s="1"/>
  <c r="H2"/>
  <c r="G2"/>
  <c r="F2"/>
  <c r="E2"/>
  <c r="D2"/>
  <c r="C3" i="1"/>
  <c r="G3" s="1"/>
  <c r="G4" s="1"/>
  <c r="H2"/>
  <c r="H4" s="1"/>
  <c r="G2"/>
  <c r="F2"/>
  <c r="E2"/>
  <c r="E4" s="1"/>
  <c r="D2"/>
  <c r="D4" l="1"/>
  <c r="F4"/>
  <c r="C4"/>
  <c r="F3"/>
  <c r="F5" i="10"/>
  <c r="B9" s="1"/>
  <c r="B8"/>
  <c r="E5"/>
  <c r="B7"/>
  <c r="B10"/>
  <c r="B6" i="1"/>
  <c r="D3"/>
</calcChain>
</file>

<file path=xl/sharedStrings.xml><?xml version="1.0" encoding="utf-8"?>
<sst xmlns="http://schemas.openxmlformats.org/spreadsheetml/2006/main" count="26" uniqueCount="16">
  <si>
    <t>QUARTIER</t>
  </si>
  <si>
    <t>LOYERS ENCAISSES</t>
  </si>
  <si>
    <t>BAUX</t>
  </si>
  <si>
    <t>IMPOT</t>
  </si>
  <si>
    <t>AVOIRS BAUX</t>
  </si>
  <si>
    <t>AVOIRS LOYERS</t>
  </si>
  <si>
    <t>TOTAUX</t>
  </si>
  <si>
    <t>BILAN MEITE</t>
  </si>
  <si>
    <t>BILAN CCGIM</t>
  </si>
  <si>
    <t>BILAN IMPOT</t>
  </si>
  <si>
    <t>YOPOUGON ANANERAIE</t>
  </si>
  <si>
    <t>YOPOUGON NIANGON ADJAME</t>
  </si>
  <si>
    <t>BICICI</t>
  </si>
  <si>
    <t>SOMME A VERSER</t>
  </si>
  <si>
    <t>YOP NIANGON ADJAME BONIKRO BAS</t>
  </si>
  <si>
    <t>YOP NIANGON ADJAME BONIKRO HAUT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</si>
</sst>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0" fontId="0" fillId="2" borderId="0" xfId="0" applyFill="1"/>
    <xf numFmtId="0" fontId="3" fillId="0" borderId="1" xfId="0" applyFont="1" applyFill="1" applyBorder="1"/>
    <xf numFmtId="0" fontId="3" fillId="0" borderId="1" xfId="0" applyFont="1" applyBorder="1"/>
    <xf numFmtId="0" fontId="3" fillId="0" borderId="0" xfId="0" applyFont="1" applyFill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Border="1"/>
    <xf numFmtId="0" fontId="2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0" fillId="0" borderId="0" xfId="0" applyBorder="1"/>
    <xf numFmtId="0" fontId="3" fillId="0" borderId="0" xfId="0" applyFont="1" applyBorder="1"/>
    <xf numFmtId="0" fontId="7" fillId="0" borderId="1" xfId="0" applyFont="1" applyBorder="1"/>
    <xf numFmtId="0" fontId="7" fillId="0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view="pageLayout" zoomScaleNormal="100" workbookViewId="0">
      <selection activeCell="C12" sqref="C12"/>
    </sheetView>
  </sheetViews>
  <sheetFormatPr baseColWidth="10" defaultRowHeight="15"/>
  <cols>
    <col min="1" max="1" width="35.7109375" customWidth="1"/>
    <col min="2" max="2" width="22" customWidth="1"/>
    <col min="3" max="3" width="12.140625" customWidth="1"/>
    <col min="4" max="4" width="11" customWidth="1"/>
    <col min="6" max="6" width="12.28515625" customWidth="1"/>
    <col min="7" max="7" width="16.140625" customWidth="1"/>
    <col min="8" max="8" width="18" customWidth="1"/>
  </cols>
  <sheetData>
    <row r="1" spans="1:8" ht="18.75">
      <c r="A1" s="1" t="s">
        <v>0</v>
      </c>
      <c r="B1" s="1" t="s">
        <v>1</v>
      </c>
      <c r="C1" s="1" t="s">
        <v>2</v>
      </c>
      <c r="D1" s="2">
        <v>0.05</v>
      </c>
      <c r="E1" s="2">
        <v>0.1</v>
      </c>
      <c r="F1" s="3" t="s">
        <v>3</v>
      </c>
      <c r="G1" s="3" t="s">
        <v>4</v>
      </c>
      <c r="H1" s="4" t="s">
        <v>5</v>
      </c>
    </row>
    <row r="2" spans="1:8" ht="18.75">
      <c r="A2" s="15" t="s">
        <v>15</v>
      </c>
      <c r="B2" s="16">
        <v>67500</v>
      </c>
      <c r="C2" s="5">
        <v>0</v>
      </c>
      <c r="D2" s="6">
        <f t="shared" ref="D2" si="0">C2*0.05</f>
        <v>0</v>
      </c>
      <c r="E2" s="18">
        <f t="shared" ref="E2:E3" si="1">B2*0.1</f>
        <v>6750</v>
      </c>
      <c r="F2" s="6">
        <f t="shared" ref="F2:F3" si="2">(B2+C2)*0.15</f>
        <v>10125</v>
      </c>
      <c r="G2" s="6">
        <f t="shared" ref="G2:G3" si="3">C2*0.15</f>
        <v>0</v>
      </c>
      <c r="H2" s="6">
        <f t="shared" ref="H2:H3" si="4">B2*0.75</f>
        <v>50625</v>
      </c>
    </row>
    <row r="3" spans="1:8" ht="18.75">
      <c r="A3" s="15" t="s">
        <v>14</v>
      </c>
      <c r="B3" s="16">
        <v>135000</v>
      </c>
      <c r="C3" s="1">
        <f>SUM(C2:C2)</f>
        <v>0</v>
      </c>
      <c r="D3" s="3">
        <f>SUM(D2:D2)</f>
        <v>0</v>
      </c>
      <c r="E3" s="18">
        <f t="shared" si="1"/>
        <v>13500</v>
      </c>
      <c r="F3" s="6">
        <f t="shared" si="2"/>
        <v>20250</v>
      </c>
      <c r="G3" s="6">
        <f t="shared" si="3"/>
        <v>0</v>
      </c>
      <c r="H3" s="6">
        <f t="shared" si="4"/>
        <v>101250</v>
      </c>
    </row>
    <row r="4" spans="1:8" ht="18.75">
      <c r="A4" s="1" t="s">
        <v>6</v>
      </c>
      <c r="B4" s="17">
        <f>SUM(B2:B3)</f>
        <v>202500</v>
      </c>
      <c r="C4" s="16">
        <f t="shared" ref="C4:H4" si="5">SUM(C2:C3)</f>
        <v>0</v>
      </c>
      <c r="D4" s="16">
        <f t="shared" si="5"/>
        <v>0</v>
      </c>
      <c r="E4" s="16">
        <f t="shared" si="5"/>
        <v>20250</v>
      </c>
      <c r="F4" s="16">
        <f t="shared" si="5"/>
        <v>30375</v>
      </c>
      <c r="G4" s="16">
        <f t="shared" si="5"/>
        <v>0</v>
      </c>
      <c r="H4" s="16">
        <f t="shared" si="5"/>
        <v>151875</v>
      </c>
    </row>
    <row r="5" spans="1:8" ht="21">
      <c r="A5" s="19"/>
      <c r="B5" s="20"/>
    </row>
    <row r="6" spans="1:8" ht="21">
      <c r="A6" s="8" t="s">
        <v>8</v>
      </c>
      <c r="B6" s="9">
        <f>F3</f>
        <v>20250</v>
      </c>
    </row>
    <row r="7" spans="1:8" ht="21">
      <c r="A7" s="22" t="s">
        <v>9</v>
      </c>
      <c r="B7" s="21">
        <f>F4</f>
        <v>30375</v>
      </c>
    </row>
    <row r="8" spans="1:8" ht="21">
      <c r="A8" s="8" t="s">
        <v>13</v>
      </c>
      <c r="B8" s="8">
        <f>B4-B6</f>
        <v>182250</v>
      </c>
    </row>
    <row r="9" spans="1:8" ht="21">
      <c r="B9" s="11"/>
    </row>
    <row r="10" spans="1:8" ht="21">
      <c r="A10" s="10"/>
      <c r="B10" s="11"/>
    </row>
    <row r="11" spans="1:8" ht="21">
      <c r="A11" s="12"/>
    </row>
  </sheetData>
  <pageMargins left="0.31496062992125984" right="0.31496062992125984" top="0.74803149606299213" bottom="0.35433070866141736" header="0.31496062992125984" footer="0.31496062992125984"/>
  <pageSetup paperSize="9" orientation="landscape" horizontalDpi="0" verticalDpi="0" r:id="rId1"/>
  <headerFooter>
    <oddHeader>&amp;C&amp;16ESTIMATION RELEVE DE COMPTE CCGIM TOURE MOUSSA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13"/>
  <sheetViews>
    <sheetView view="pageLayout" zoomScaleNormal="100" workbookViewId="0">
      <selection activeCell="D8" sqref="D8"/>
    </sheetView>
  </sheetViews>
  <sheetFormatPr baseColWidth="10" defaultRowHeight="15"/>
  <cols>
    <col min="1" max="1" width="33.5703125" customWidth="1"/>
    <col min="2" max="2" width="22" customWidth="1"/>
    <col min="3" max="3" width="12.140625" customWidth="1"/>
    <col min="4" max="4" width="11" customWidth="1"/>
    <col min="6" max="6" width="12.28515625" customWidth="1"/>
    <col min="7" max="7" width="16.140625" customWidth="1"/>
    <col min="8" max="8" width="18" customWidth="1"/>
  </cols>
  <sheetData>
    <row r="1" spans="1:8" ht="18.75">
      <c r="A1" s="1" t="s">
        <v>0</v>
      </c>
      <c r="B1" s="1" t="s">
        <v>1</v>
      </c>
      <c r="C1" s="1" t="s">
        <v>2</v>
      </c>
      <c r="D1" s="2">
        <v>0.05</v>
      </c>
      <c r="E1" s="2">
        <v>0.1</v>
      </c>
      <c r="F1" s="3" t="s">
        <v>3</v>
      </c>
      <c r="G1" s="3" t="s">
        <v>4</v>
      </c>
      <c r="H1" s="4" t="s">
        <v>5</v>
      </c>
    </row>
    <row r="2" spans="1:8" ht="18.75">
      <c r="A2" s="5" t="s">
        <v>10</v>
      </c>
      <c r="B2" s="5">
        <v>0</v>
      </c>
      <c r="C2" s="5">
        <v>0</v>
      </c>
      <c r="D2" s="6">
        <f t="shared" ref="D2:D4" si="0">C2*0.05</f>
        <v>0</v>
      </c>
      <c r="E2" s="6">
        <f t="shared" ref="E2:E4" si="1">B2*0.1</f>
        <v>0</v>
      </c>
      <c r="F2" s="6">
        <f t="shared" ref="F2:F4" si="2">(B2+C2)*0.15</f>
        <v>0</v>
      </c>
      <c r="G2" s="6">
        <f t="shared" ref="G2:G3" si="3">C2*0.15</f>
        <v>0</v>
      </c>
      <c r="H2" s="6">
        <f t="shared" ref="H2:H4" si="4">B2*0.75</f>
        <v>0</v>
      </c>
    </row>
    <row r="3" spans="1:8" ht="18.75">
      <c r="A3" s="5" t="s">
        <v>11</v>
      </c>
      <c r="B3" s="5">
        <v>0</v>
      </c>
      <c r="C3" s="5">
        <v>0</v>
      </c>
      <c r="D3" s="6">
        <f t="shared" si="0"/>
        <v>0</v>
      </c>
      <c r="E3" s="6">
        <f t="shared" si="1"/>
        <v>0</v>
      </c>
      <c r="F3" s="6">
        <f t="shared" si="2"/>
        <v>0</v>
      </c>
      <c r="G3" s="6">
        <f t="shared" si="3"/>
        <v>0</v>
      </c>
      <c r="H3" s="6">
        <f t="shared" si="4"/>
        <v>0</v>
      </c>
    </row>
    <row r="4" spans="1:8" ht="18.75">
      <c r="A4" s="5" t="s">
        <v>12</v>
      </c>
      <c r="B4" s="5"/>
      <c r="C4" s="5">
        <v>520000</v>
      </c>
      <c r="D4" s="6">
        <f t="shared" si="0"/>
        <v>26000</v>
      </c>
      <c r="E4" s="6">
        <f t="shared" si="1"/>
        <v>0</v>
      </c>
      <c r="F4" s="6">
        <f t="shared" si="2"/>
        <v>78000</v>
      </c>
      <c r="G4" s="6">
        <f>C4*0.8</f>
        <v>416000</v>
      </c>
      <c r="H4" s="6">
        <f t="shared" si="4"/>
        <v>0</v>
      </c>
    </row>
    <row r="5" spans="1:8" ht="18.75">
      <c r="A5" s="1" t="s">
        <v>6</v>
      </c>
      <c r="B5" s="1">
        <f>SUM(B2:B4)</f>
        <v>0</v>
      </c>
      <c r="C5" s="1">
        <f>SUM(C2:C4)</f>
        <v>520000</v>
      </c>
      <c r="D5" s="3">
        <f>SUM(D2:D4)</f>
        <v>26000</v>
      </c>
      <c r="E5" s="3">
        <f>SUM(E2:E4)</f>
        <v>0</v>
      </c>
      <c r="F5" s="3">
        <f>SUM(F2:F4)</f>
        <v>78000</v>
      </c>
      <c r="G5" s="6">
        <f>SUM(G4:G4)</f>
        <v>416000</v>
      </c>
      <c r="H5" s="6">
        <f>SUM(H2:H4)</f>
        <v>0</v>
      </c>
    </row>
    <row r="6" spans="1:8">
      <c r="D6" s="7"/>
      <c r="E6" s="7"/>
      <c r="F6" s="7"/>
      <c r="G6" s="7"/>
      <c r="H6" s="7"/>
    </row>
    <row r="7" spans="1:8" ht="21">
      <c r="A7" s="8" t="s">
        <v>7</v>
      </c>
      <c r="B7" s="9">
        <f>G5+H5</f>
        <v>416000</v>
      </c>
    </row>
    <row r="8" spans="1:8" ht="21">
      <c r="A8" s="8" t="s">
        <v>8</v>
      </c>
      <c r="B8" s="9">
        <f>D5+E5</f>
        <v>26000</v>
      </c>
    </row>
    <row r="9" spans="1:8" ht="21">
      <c r="A9" s="8" t="s">
        <v>9</v>
      </c>
      <c r="B9" s="9">
        <f>F5</f>
        <v>78000</v>
      </c>
    </row>
    <row r="10" spans="1:8" ht="21">
      <c r="A10" s="13" t="s">
        <v>13</v>
      </c>
      <c r="B10" s="14">
        <f>B5-B8</f>
        <v>-26000</v>
      </c>
    </row>
    <row r="12" spans="1:8" ht="21">
      <c r="A12" s="10"/>
      <c r="B12" s="11"/>
    </row>
    <row r="13" spans="1:8" ht="21">
      <c r="A13" s="12"/>
      <c r="B13" s="11"/>
    </row>
  </sheetData>
  <pageMargins left="0.31496062992125984" right="0.31496062992125984" top="0.74803149606299213" bottom="0.35433070866141736" header="0.31496062992125984" footer="0.31496062992125984"/>
  <pageSetup paperSize="9" orientation="landscape" horizontalDpi="0" verticalDpi="0" r:id="rId1"/>
  <headerFooter>
    <oddHeader>&amp;C&amp;16ESTIMATION RELEVE DE COMPTE CCGIM MEITE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ESTIMATIONS</vt:lpstr>
      <vt:lpstr>AVRIL 2013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Amadou</cp:lastModifiedBy>
  <cp:lastPrinted>2013-05-08T15:27:37Z</cp:lastPrinted>
  <dcterms:created xsi:type="dcterms:W3CDTF">2012-09-05T15:56:32Z</dcterms:created>
  <dcterms:modified xsi:type="dcterms:W3CDTF">2015-01-31T13:02:15Z</dcterms:modified>
</cp:coreProperties>
</file>