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JANVIER 15" sheetId="9" r:id="rId1"/>
    <sheet name="BILAN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G18" i="9"/>
  <c r="H18"/>
  <c r="I18"/>
  <c r="J18"/>
  <c r="F18"/>
  <c r="F8" i="2"/>
  <c r="D8"/>
  <c r="C10" l="1"/>
  <c r="B12" s="1"/>
  <c r="B10"/>
  <c r="H9"/>
  <c r="G9"/>
  <c r="F9"/>
  <c r="E9"/>
  <c r="D9"/>
  <c r="H8"/>
  <c r="E8"/>
  <c r="H7"/>
  <c r="H10" s="1"/>
  <c r="G7"/>
  <c r="F7"/>
  <c r="E7"/>
  <c r="E10" s="1"/>
  <c r="D7"/>
  <c r="D10" s="1"/>
  <c r="F10" l="1"/>
  <c r="B14" s="1"/>
  <c r="B13"/>
  <c r="B15" s="1"/>
  <c r="G10"/>
</calcChain>
</file>

<file path=xl/sharedStrings.xml><?xml version="1.0" encoding="utf-8"?>
<sst xmlns="http://schemas.openxmlformats.org/spreadsheetml/2006/main" count="75" uniqueCount="71">
  <si>
    <t>N°</t>
  </si>
  <si>
    <t>NOM &amp; PRENOMS</t>
  </si>
  <si>
    <t>N° BAIL</t>
  </si>
  <si>
    <t>LOYERS</t>
  </si>
  <si>
    <t>LOYERS NP</t>
  </si>
  <si>
    <t>MONTANTS PAYES</t>
  </si>
  <si>
    <t>ARRIERES</t>
  </si>
  <si>
    <t>TOTAL</t>
  </si>
  <si>
    <t>LOYERS PAYES</t>
  </si>
  <si>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</si>
  <si>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</si>
  <si>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</si>
  <si>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</si>
  <si>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</si>
  <si>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</si>
  <si>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</si>
  <si>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</si>
  <si>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BILAN IMPOT</t>
  </si>
  <si>
    <t>MONTANT VERSE</t>
  </si>
  <si>
    <t>CONTACTS</t>
  </si>
  <si>
    <t>N° PORTE</t>
  </si>
  <si>
    <t>CABINET CONSEILS  ET DE GESTION IMMOBILIERE  (CCGIM) </t>
  </si>
  <si>
    <t>BENEFICIAIRE: MADAME FOFANA KOURAMANI</t>
  </si>
  <si>
    <t>N° CC:9602847Q</t>
  </si>
  <si>
    <t>07 85 65 28 - 03 32 59 24 - 04 92 79 51</t>
  </si>
  <si>
    <t>YOPOUGON NIANGON ACADEMIE</t>
  </si>
  <si>
    <t>LOT N° 1477 - ILOT 158</t>
  </si>
  <si>
    <t>Email:amadasta@yahoo.fr</t>
  </si>
  <si>
    <t>07-68-08-63</t>
  </si>
  <si>
    <t xml:space="preserve">    FILLE FATOU : 07 11 53 84</t>
  </si>
  <si>
    <t xml:space="preserve">10 BP 799 ABIDJAN 10  </t>
  </si>
  <si>
    <t>BILAN FOFANA KOURAMANI</t>
  </si>
  <si>
    <t>SIB</t>
  </si>
  <si>
    <t>SGBCI</t>
  </si>
  <si>
    <t>BILAN : MOIS DE DECEMBRE 2014</t>
  </si>
  <si>
    <t>BENEFICIAIRE: M TOURE MOUSSA</t>
  </si>
  <si>
    <t>N° CC: 0513520V</t>
  </si>
  <si>
    <t>YOPOUGON NIANGON ADJAME BONIKRO</t>
  </si>
  <si>
    <t xml:space="preserve">   LOT N° …………….. - ILOT ………….</t>
  </si>
  <si>
    <t>01 BP 4859 ABIDJAN 01</t>
  </si>
  <si>
    <t>07 67 16 27</t>
  </si>
  <si>
    <t>01 05 01 76</t>
  </si>
  <si>
    <t>ETAT DES ENCAISSEMENTS : MOIS DE JANVIER 2015</t>
  </si>
  <si>
    <t>DATES</t>
  </si>
  <si>
    <t>KOUADIO N'GORAN TEHODORE</t>
  </si>
  <si>
    <t>B1</t>
  </si>
  <si>
    <t>01510124</t>
  </si>
  <si>
    <t>DIARRASSOUBA MOUSSA</t>
  </si>
  <si>
    <t>B2</t>
  </si>
  <si>
    <t>06414805</t>
  </si>
  <si>
    <t>BOTOKO ZADI VICTORIEN</t>
  </si>
  <si>
    <t>B3</t>
  </si>
  <si>
    <t>04218252</t>
  </si>
  <si>
    <t>TOHOUEI NANOU NADEGE</t>
  </si>
  <si>
    <t>B4</t>
  </si>
  <si>
    <t>06608218</t>
  </si>
  <si>
    <t>EHUI ASSANDE BAUDOUIN</t>
  </si>
  <si>
    <t>B5</t>
  </si>
  <si>
    <t>ABASSAN KOMI</t>
  </si>
  <si>
    <t>B6</t>
  </si>
  <si>
    <t>AKPOUE AMALAN ROSE</t>
  </si>
  <si>
    <t>B7</t>
  </si>
  <si>
    <t>03492664</t>
  </si>
  <si>
    <t>KONE OUASSA</t>
  </si>
  <si>
    <t>B8</t>
  </si>
  <si>
    <t>47023906-46306200</t>
  </si>
  <si>
    <t>BANHORO KANDOU</t>
  </si>
  <si>
    <t>B9</t>
  </si>
  <si>
    <t>66280695-67717423</t>
  </si>
  <si>
    <t>EN BAS</t>
  </si>
  <si>
    <t>44119175-57531858</t>
  </si>
</sst>
</file>

<file path=xl/styles.xml><?xml version="1.0" encoding="utf-8"?>
<styleSheet xmlns="http://schemas.openxmlformats.org/spreadsheetml/2006/main">
  <numFmts count="1">
    <numFmt numFmtId="6" formatCode="#,##0\ &quot;F&quot;;[Red]\-#,##0\ &quot;F&quot;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0" fillId="2" borderId="0" xfId="0" applyFill="1"/>
    <xf numFmtId="0" fontId="7" fillId="0" borderId="1" xfId="0" applyFont="1" applyFill="1" applyBorder="1"/>
    <xf numFmtId="0" fontId="7" fillId="0" borderId="1" xfId="0" applyFont="1" applyBorder="1"/>
    <xf numFmtId="0" fontId="8" fillId="0" borderId="1" xfId="0" applyFont="1" applyBorder="1"/>
    <xf numFmtId="0" fontId="3" fillId="0" borderId="1" xfId="0" applyFont="1" applyBorder="1"/>
    <xf numFmtId="0" fontId="4" fillId="0" borderId="1" xfId="0" applyFont="1" applyFill="1" applyBorder="1"/>
    <xf numFmtId="0" fontId="0" fillId="0" borderId="1" xfId="0" applyFont="1" applyBorder="1" applyAlignment="1">
      <alignment horizontal="left" vertical="center"/>
    </xf>
    <xf numFmtId="6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tabSelected="1" view="pageLayout" topLeftCell="A7" zoomScaleNormal="100" workbookViewId="0">
      <selection activeCell="F13" sqref="F13"/>
    </sheetView>
  </sheetViews>
  <sheetFormatPr baseColWidth="10" defaultRowHeight="15"/>
  <cols>
    <col min="1" max="1" width="3.85546875" customWidth="1"/>
    <col min="2" max="2" width="22.85546875" customWidth="1"/>
    <col min="3" max="3" width="6.28515625" customWidth="1"/>
    <col min="4" max="4" width="18.5703125" customWidth="1"/>
    <col min="5" max="5" width="8.42578125" customWidth="1"/>
    <col min="6" max="6" width="10.85546875" customWidth="1"/>
    <col min="7" max="7" width="11.42578125" customWidth="1"/>
    <col min="8" max="8" width="13.28515625" customWidth="1"/>
    <col min="9" max="9" width="9.85546875" customWidth="1"/>
    <col min="10" max="10" width="15" customWidth="1"/>
    <col min="11" max="11" width="11.85546875" bestFit="1" customWidth="1"/>
  </cols>
  <sheetData>
    <row r="1" spans="1:11" ht="18.75">
      <c r="A1" s="31" t="s">
        <v>42</v>
      </c>
      <c r="B1" s="31"/>
      <c r="C1" s="31"/>
      <c r="D1" s="31"/>
      <c r="E1" s="31"/>
      <c r="F1" s="31"/>
      <c r="G1" s="31"/>
      <c r="H1" s="31"/>
      <c r="I1" s="31"/>
      <c r="J1" s="31"/>
    </row>
    <row r="2" spans="1:11" ht="18.75">
      <c r="A2" s="17" t="s">
        <v>21</v>
      </c>
      <c r="E2" s="18" t="s">
        <v>35</v>
      </c>
      <c r="F2" s="18"/>
      <c r="I2" s="18"/>
      <c r="J2" s="18" t="s">
        <v>36</v>
      </c>
    </row>
    <row r="3" spans="1:11" ht="18.75">
      <c r="A3" s="17" t="s">
        <v>24</v>
      </c>
      <c r="D3" t="s">
        <v>37</v>
      </c>
      <c r="E3" s="18"/>
      <c r="F3" s="18"/>
      <c r="G3" s="18"/>
      <c r="H3" s="18" t="s">
        <v>38</v>
      </c>
      <c r="I3" s="18"/>
    </row>
    <row r="4" spans="1:11" ht="18.75">
      <c r="A4" s="17" t="s">
        <v>27</v>
      </c>
      <c r="D4" s="21" t="s">
        <v>39</v>
      </c>
      <c r="E4" s="21"/>
      <c r="F4" s="21"/>
      <c r="G4" s="21" t="s">
        <v>40</v>
      </c>
      <c r="H4" s="21"/>
      <c r="I4" s="21" t="s">
        <v>41</v>
      </c>
      <c r="J4" s="21"/>
    </row>
    <row r="5" spans="1:11" ht="18.75">
      <c r="A5" s="17"/>
      <c r="D5" s="22"/>
      <c r="E5" s="22"/>
      <c r="F5" s="22"/>
      <c r="G5" s="22"/>
      <c r="H5" s="22"/>
      <c r="I5" s="22"/>
      <c r="J5" s="22"/>
    </row>
    <row r="6" spans="1:11" ht="18.75" customHeight="1">
      <c r="A6" s="32" t="s">
        <v>69</v>
      </c>
      <c r="B6" s="32"/>
      <c r="C6" s="32"/>
      <c r="D6" s="32"/>
      <c r="E6" s="32"/>
      <c r="F6" s="32"/>
      <c r="G6" s="32"/>
      <c r="H6" s="32"/>
      <c r="I6" s="32"/>
      <c r="J6" s="32"/>
    </row>
    <row r="8" spans="1:11" ht="15.75">
      <c r="A8" s="1" t="s">
        <v>0</v>
      </c>
      <c r="B8" s="1" t="s">
        <v>1</v>
      </c>
      <c r="C8" s="23" t="s">
        <v>20</v>
      </c>
      <c r="D8" s="1" t="s">
        <v>19</v>
      </c>
      <c r="E8" s="1" t="s">
        <v>2</v>
      </c>
      <c r="F8" s="1" t="s">
        <v>3</v>
      </c>
      <c r="G8" s="1" t="s">
        <v>4</v>
      </c>
      <c r="H8" s="24" t="s">
        <v>8</v>
      </c>
      <c r="I8" s="1" t="s">
        <v>6</v>
      </c>
      <c r="J8" s="25" t="s">
        <v>5</v>
      </c>
      <c r="K8" s="1" t="s">
        <v>43</v>
      </c>
    </row>
    <row r="9" spans="1:11" ht="30" customHeight="1">
      <c r="A9" s="2">
        <v>1</v>
      </c>
      <c r="B9" s="15" t="s">
        <v>44</v>
      </c>
      <c r="C9" s="26" t="s">
        <v>45</v>
      </c>
      <c r="D9" s="27" t="s">
        <v>46</v>
      </c>
      <c r="E9" s="28"/>
      <c r="F9" s="16">
        <v>15000</v>
      </c>
      <c r="G9" s="16"/>
      <c r="H9" s="16">
        <v>15000</v>
      </c>
      <c r="I9" s="16"/>
      <c r="J9" s="16">
        <v>15000</v>
      </c>
      <c r="K9" s="30">
        <v>42046</v>
      </c>
    </row>
    <row r="10" spans="1:11" ht="30" customHeight="1">
      <c r="A10" s="2">
        <v>2</v>
      </c>
      <c r="B10" s="29" t="s">
        <v>47</v>
      </c>
      <c r="C10" s="26" t="s">
        <v>48</v>
      </c>
      <c r="D10" s="27" t="s">
        <v>49</v>
      </c>
      <c r="E10" s="28"/>
      <c r="F10" s="16">
        <v>15000</v>
      </c>
      <c r="G10" s="16"/>
      <c r="H10" s="16">
        <v>15000</v>
      </c>
      <c r="I10" s="16"/>
      <c r="J10" s="16">
        <v>15000</v>
      </c>
      <c r="K10" s="30">
        <v>42053</v>
      </c>
    </row>
    <row r="11" spans="1:11" ht="30" customHeight="1">
      <c r="A11" s="2">
        <v>3</v>
      </c>
      <c r="B11" s="29" t="s">
        <v>50</v>
      </c>
      <c r="C11" s="26" t="s">
        <v>51</v>
      </c>
      <c r="D11" s="27" t="s">
        <v>52</v>
      </c>
      <c r="E11" s="28"/>
      <c r="F11" s="16">
        <v>15000</v>
      </c>
      <c r="G11" s="16"/>
      <c r="H11" s="16">
        <v>15000</v>
      </c>
      <c r="I11" s="16"/>
      <c r="J11" s="16">
        <v>15000</v>
      </c>
      <c r="K11" s="30">
        <v>42046</v>
      </c>
    </row>
    <row r="12" spans="1:11" ht="30" customHeight="1">
      <c r="A12" s="2">
        <v>4</v>
      </c>
      <c r="B12" s="29" t="s">
        <v>53</v>
      </c>
      <c r="C12" s="26" t="s">
        <v>54</v>
      </c>
      <c r="D12" s="27" t="s">
        <v>55</v>
      </c>
      <c r="E12" s="28"/>
      <c r="F12" s="16">
        <v>15000</v>
      </c>
      <c r="G12" s="16"/>
      <c r="H12" s="16">
        <v>15000</v>
      </c>
      <c r="I12" s="16"/>
      <c r="J12" s="16">
        <v>15000</v>
      </c>
      <c r="K12" s="30">
        <v>42046</v>
      </c>
    </row>
    <row r="13" spans="1:11" ht="30" customHeight="1">
      <c r="A13" s="2">
        <v>5</v>
      </c>
      <c r="B13" s="29" t="s">
        <v>56</v>
      </c>
      <c r="C13" s="26" t="s">
        <v>57</v>
      </c>
      <c r="D13" s="27" t="s">
        <v>70</v>
      </c>
      <c r="E13" s="28"/>
      <c r="F13" s="16">
        <v>15000</v>
      </c>
      <c r="G13" s="16"/>
      <c r="H13" s="16">
        <v>15000</v>
      </c>
      <c r="I13" s="16"/>
      <c r="J13" s="16">
        <v>15000</v>
      </c>
      <c r="K13" s="30">
        <v>42054</v>
      </c>
    </row>
    <row r="14" spans="1:11" ht="30" customHeight="1">
      <c r="A14" s="2">
        <v>6</v>
      </c>
      <c r="B14" s="29" t="s">
        <v>58</v>
      </c>
      <c r="C14" s="26" t="s">
        <v>59</v>
      </c>
      <c r="D14" s="29">
        <v>45763606</v>
      </c>
      <c r="E14" s="28"/>
      <c r="F14" s="16">
        <v>15000</v>
      </c>
      <c r="G14" s="16"/>
      <c r="H14" s="16">
        <v>15000</v>
      </c>
      <c r="I14" s="16"/>
      <c r="J14" s="16">
        <v>15000</v>
      </c>
      <c r="K14" s="30">
        <v>42043</v>
      </c>
    </row>
    <row r="15" spans="1:11" ht="30" customHeight="1">
      <c r="A15" s="2">
        <v>7</v>
      </c>
      <c r="B15" s="29" t="s">
        <v>60</v>
      </c>
      <c r="C15" s="26" t="s">
        <v>61</v>
      </c>
      <c r="D15" s="27" t="s">
        <v>62</v>
      </c>
      <c r="E15" s="28"/>
      <c r="F15" s="16">
        <v>15000</v>
      </c>
      <c r="G15" s="16"/>
      <c r="H15" s="16">
        <v>15000</v>
      </c>
      <c r="I15" s="16"/>
      <c r="J15" s="16">
        <v>15000</v>
      </c>
      <c r="K15" s="30">
        <v>42046</v>
      </c>
    </row>
    <row r="16" spans="1:11" ht="30" customHeight="1">
      <c r="A16" s="2">
        <v>8</v>
      </c>
      <c r="B16" s="29" t="s">
        <v>63</v>
      </c>
      <c r="C16" s="26" t="s">
        <v>64</v>
      </c>
      <c r="D16" s="27" t="s">
        <v>65</v>
      </c>
      <c r="E16" s="28"/>
      <c r="F16" s="16">
        <v>15000</v>
      </c>
      <c r="G16" s="16"/>
      <c r="H16" s="16">
        <v>15000</v>
      </c>
      <c r="I16" s="16"/>
      <c r="J16" s="16">
        <v>15000</v>
      </c>
      <c r="K16" s="30">
        <v>42046</v>
      </c>
    </row>
    <row r="17" spans="1:11" ht="24" customHeight="1">
      <c r="A17" s="2">
        <v>9</v>
      </c>
      <c r="B17" s="29" t="s">
        <v>66</v>
      </c>
      <c r="C17" s="26" t="s">
        <v>67</v>
      </c>
      <c r="D17" s="27" t="s">
        <v>68</v>
      </c>
      <c r="E17" s="28"/>
      <c r="F17" s="16">
        <v>15000</v>
      </c>
      <c r="G17" s="16"/>
      <c r="H17" s="16">
        <v>15000</v>
      </c>
      <c r="I17" s="16"/>
      <c r="J17" s="16">
        <v>15000</v>
      </c>
      <c r="K17" s="30">
        <v>42046</v>
      </c>
    </row>
    <row r="18" spans="1:11" ht="18.75">
      <c r="A18" s="33" t="s">
        <v>7</v>
      </c>
      <c r="B18" s="33"/>
      <c r="C18" s="33"/>
      <c r="D18" s="33"/>
      <c r="E18" s="33"/>
      <c r="F18" s="16">
        <f>SUM(F9:F17)</f>
        <v>135000</v>
      </c>
      <c r="G18" s="16">
        <f t="shared" ref="G18:J18" si="0">SUM(G9:G17)</f>
        <v>0</v>
      </c>
      <c r="H18" s="16">
        <f t="shared" si="0"/>
        <v>135000</v>
      </c>
      <c r="I18" s="16">
        <f t="shared" si="0"/>
        <v>0</v>
      </c>
      <c r="J18" s="16">
        <f t="shared" si="0"/>
        <v>135000</v>
      </c>
      <c r="K18" s="30">
        <v>42047</v>
      </c>
    </row>
  </sheetData>
  <mergeCells count="3">
    <mergeCell ref="A1:J1"/>
    <mergeCell ref="A6:J6"/>
    <mergeCell ref="A18:E18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G13" sqref="G13"/>
    </sheetView>
  </sheetViews>
  <sheetFormatPr baseColWidth="10" defaultRowHeight="15"/>
  <cols>
    <col min="1" max="1" width="34.28515625" customWidth="1"/>
    <col min="2" max="2" width="23.140625" customWidth="1"/>
    <col min="5" max="6" width="11" customWidth="1"/>
    <col min="7" max="7" width="17" customWidth="1"/>
    <col min="8" max="8" width="18.7109375" customWidth="1"/>
  </cols>
  <sheetData>
    <row r="1" spans="1:11" ht="18.75">
      <c r="A1" s="31" t="s">
        <v>34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ht="18.75">
      <c r="A2" s="17" t="s">
        <v>21</v>
      </c>
      <c r="C2" s="18" t="s">
        <v>22</v>
      </c>
      <c r="F2" s="18"/>
      <c r="H2" s="18" t="s">
        <v>23</v>
      </c>
      <c r="I2" s="18"/>
    </row>
    <row r="3" spans="1:11" ht="18.75">
      <c r="A3" s="17" t="s">
        <v>24</v>
      </c>
      <c r="C3" s="18" t="s">
        <v>25</v>
      </c>
      <c r="F3" s="18"/>
      <c r="G3" s="18" t="s">
        <v>26</v>
      </c>
      <c r="I3" s="18"/>
    </row>
    <row r="4" spans="1:11" ht="18.75">
      <c r="A4" s="17" t="s">
        <v>27</v>
      </c>
      <c r="B4" s="34" t="s">
        <v>30</v>
      </c>
      <c r="C4" s="34"/>
      <c r="D4" s="34"/>
      <c r="E4" s="34"/>
      <c r="F4" s="35" t="s">
        <v>29</v>
      </c>
      <c r="G4" s="35"/>
      <c r="H4" s="20" t="s">
        <v>28</v>
      </c>
      <c r="I4" s="19"/>
      <c r="J4" s="19"/>
    </row>
    <row r="6" spans="1:11" ht="18.75">
      <c r="A6" s="4" t="s">
        <v>9</v>
      </c>
      <c r="B6" s="4" t="s">
        <v>10</v>
      </c>
      <c r="C6" s="4" t="s">
        <v>11</v>
      </c>
      <c r="D6" s="5">
        <v>0.05</v>
      </c>
      <c r="E6" s="5">
        <v>0.1</v>
      </c>
      <c r="F6" s="6" t="s">
        <v>12</v>
      </c>
      <c r="G6" s="6" t="s">
        <v>13</v>
      </c>
      <c r="H6" s="7" t="s">
        <v>14</v>
      </c>
    </row>
    <row r="7" spans="1:11" ht="18.75">
      <c r="A7" s="13" t="s">
        <v>25</v>
      </c>
      <c r="B7" s="3">
        <v>0</v>
      </c>
      <c r="C7" s="3">
        <v>0</v>
      </c>
      <c r="D7" s="8">
        <f t="shared" ref="D7:D9" si="0">C7*0.05</f>
        <v>0</v>
      </c>
      <c r="E7" s="8">
        <f t="shared" ref="E7:E9" si="1">B7*0.1</f>
        <v>0</v>
      </c>
      <c r="F7" s="8">
        <f t="shared" ref="F7:F9" si="2">(B7+C7)*0.15</f>
        <v>0</v>
      </c>
      <c r="G7" s="8">
        <f t="shared" ref="G7" si="3">C7*0.15</f>
        <v>0</v>
      </c>
      <c r="H7" s="8">
        <f t="shared" ref="H7:H9" si="4">B7*0.75</f>
        <v>0</v>
      </c>
    </row>
    <row r="8" spans="1:11" ht="18.75">
      <c r="A8" s="13" t="s">
        <v>32</v>
      </c>
      <c r="B8" s="3"/>
      <c r="C8" s="3">
        <v>640000</v>
      </c>
      <c r="D8" s="8">
        <f t="shared" si="0"/>
        <v>32000</v>
      </c>
      <c r="E8" s="8">
        <f t="shared" si="1"/>
        <v>0</v>
      </c>
      <c r="F8" s="8">
        <f t="shared" si="2"/>
        <v>96000</v>
      </c>
      <c r="G8" s="8"/>
      <c r="H8" s="8">
        <f t="shared" si="4"/>
        <v>0</v>
      </c>
    </row>
    <row r="9" spans="1:11" ht="18.75">
      <c r="A9" s="13" t="s">
        <v>33</v>
      </c>
      <c r="B9" s="3"/>
      <c r="C9" s="3">
        <v>210000</v>
      </c>
      <c r="D9" s="8">
        <f t="shared" si="0"/>
        <v>10500</v>
      </c>
      <c r="E9" s="8">
        <f t="shared" si="1"/>
        <v>0</v>
      </c>
      <c r="F9" s="8">
        <f t="shared" si="2"/>
        <v>31500</v>
      </c>
      <c r="G9" s="8">
        <f>C9*0.8</f>
        <v>168000</v>
      </c>
      <c r="H9" s="8">
        <f t="shared" si="4"/>
        <v>0</v>
      </c>
    </row>
    <row r="10" spans="1:11" ht="18.75">
      <c r="A10" s="4" t="s">
        <v>15</v>
      </c>
      <c r="B10" s="4">
        <f>SUM(B7:B9)</f>
        <v>0</v>
      </c>
      <c r="C10" s="4">
        <f>SUM(C7:C9)</f>
        <v>850000</v>
      </c>
      <c r="D10" s="6">
        <f>SUM(D7:D9)</f>
        <v>42500</v>
      </c>
      <c r="E10" s="6">
        <f>SUM(E7:E9)</f>
        <v>0</v>
      </c>
      <c r="F10" s="6">
        <f>SUM(F7:F9)</f>
        <v>127500</v>
      </c>
      <c r="G10" s="8">
        <f>SUM(G9:G9)</f>
        <v>168000</v>
      </c>
      <c r="H10" s="8">
        <f>SUM(H7:H9)</f>
        <v>0</v>
      </c>
    </row>
    <row r="11" spans="1:11">
      <c r="D11" s="9"/>
      <c r="E11" s="9"/>
      <c r="F11" s="9"/>
      <c r="G11" s="9"/>
      <c r="H11" s="9"/>
    </row>
    <row r="12" spans="1:11" ht="21">
      <c r="A12" s="14" t="s">
        <v>31</v>
      </c>
      <c r="B12" s="11">
        <f>B10+C10</f>
        <v>850000</v>
      </c>
    </row>
    <row r="13" spans="1:11" ht="21">
      <c r="A13" s="10" t="s">
        <v>16</v>
      </c>
      <c r="B13" s="11">
        <f>D10+E10</f>
        <v>42500</v>
      </c>
    </row>
    <row r="14" spans="1:11" ht="21">
      <c r="A14" s="10" t="s">
        <v>17</v>
      </c>
      <c r="B14" s="11">
        <f>F10</f>
        <v>127500</v>
      </c>
    </row>
    <row r="15" spans="1:11" ht="18.75">
      <c r="A15" s="12" t="s">
        <v>18</v>
      </c>
      <c r="B15" s="12">
        <f>B10-B13</f>
        <v>-42500</v>
      </c>
    </row>
  </sheetData>
  <mergeCells count="3">
    <mergeCell ref="A1:K1"/>
    <mergeCell ref="B4:E4"/>
    <mergeCell ref="F4:G4"/>
  </mergeCells>
  <printOptions horizontalCentered="1"/>
  <pageMargins left="0.11811023622047245" right="0.11811023622047245" top="0.35433070866141736" bottom="0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JANVIER 15</vt:lpstr>
      <vt:lpstr>BILAN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2014-12-30T16:56:53Z</cp:lastPrinted>
  <dcterms:created xsi:type="dcterms:W3CDTF">2013-02-10T07:37:00Z</dcterms:created>
  <dcterms:modified xsi:type="dcterms:W3CDTF">2015-03-04T17:13:10Z</dcterms:modified>
</cp:coreProperties>
</file>