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TOURE MOUSSA\"/>
    </mc:Choice>
  </mc:AlternateContent>
  <bookViews>
    <workbookView xWindow="240" yWindow="45" windowWidth="20115" windowHeight="7995" firstSheet="2" activeTab="9"/>
  </bookViews>
  <sheets>
    <sheet name="JANVIER 16" sheetId="9" r:id="rId1"/>
    <sheet name="FEVRIER 16" sheetId="10" r:id="rId2"/>
    <sheet name="MARS 16" sheetId="11" r:id="rId3"/>
    <sheet name="AVRIL 16" sheetId="12" r:id="rId4"/>
    <sheet name="MAI 16" sheetId="13" r:id="rId5"/>
    <sheet name="JUIN 16" sheetId="14" r:id="rId6"/>
    <sheet name="JUILLET 16" sheetId="15" r:id="rId7"/>
    <sheet name="AOUT 16" sheetId="16" r:id="rId8"/>
    <sheet name="SEPT 16" sheetId="17" r:id="rId9"/>
    <sheet name="OCT 16" sheetId="18" r:id="rId10"/>
    <sheet name="BILAN" sheetId="2" r:id="rId11"/>
    <sheet name="Feuil3" sheetId="3" r:id="rId12"/>
  </sheets>
  <calcPr calcId="152511"/>
</workbook>
</file>

<file path=xl/calcChain.xml><?xml version="1.0" encoding="utf-8"?>
<calcChain xmlns="http://schemas.openxmlformats.org/spreadsheetml/2006/main">
  <c r="G17" i="18" l="1"/>
  <c r="J25" i="17" l="1"/>
  <c r="J13" i="17"/>
  <c r="J14" i="17"/>
  <c r="J15" i="17"/>
  <c r="J16" i="17"/>
  <c r="J17" i="17"/>
  <c r="G18" i="17" l="1"/>
  <c r="H18" i="17"/>
  <c r="J18" i="17" s="1"/>
  <c r="I18" i="17"/>
  <c r="J12" i="17"/>
  <c r="F17" i="18"/>
  <c r="E17" i="18"/>
  <c r="F18" i="17" l="1"/>
  <c r="E18" i="17"/>
  <c r="J19" i="17" l="1"/>
  <c r="J20" i="17" s="1"/>
  <c r="J21" i="17" s="1"/>
  <c r="J22" i="17" s="1"/>
  <c r="J18" i="15"/>
  <c r="L18" i="15"/>
  <c r="J17" i="15"/>
  <c r="J20" i="15" l="1"/>
  <c r="L20" i="15" s="1"/>
  <c r="J19" i="15"/>
  <c r="L19" i="15" s="1"/>
  <c r="I15" i="15" l="1"/>
  <c r="H15" i="15"/>
  <c r="J15" i="15" s="1"/>
  <c r="J10" i="15"/>
  <c r="J11" i="15"/>
  <c r="J12" i="15"/>
  <c r="J13" i="15"/>
  <c r="J14" i="15"/>
  <c r="J9" i="15"/>
  <c r="F15" i="16"/>
  <c r="E15" i="16"/>
  <c r="H15" i="14" l="1"/>
  <c r="I15" i="14"/>
  <c r="J15" i="14"/>
  <c r="J10" i="14"/>
  <c r="J11" i="14"/>
  <c r="J12" i="14"/>
  <c r="J13" i="14"/>
  <c r="J14" i="14"/>
  <c r="J9" i="14"/>
  <c r="G15" i="15"/>
  <c r="F15" i="15"/>
  <c r="G15" i="14"/>
  <c r="F15" i="14"/>
  <c r="G15" i="13" l="1"/>
  <c r="H15" i="12" l="1"/>
  <c r="I15" i="12"/>
  <c r="J10" i="12"/>
  <c r="J11" i="12"/>
  <c r="J12" i="12"/>
  <c r="J15" i="12" s="1"/>
  <c r="J13" i="12"/>
  <c r="J14" i="12"/>
  <c r="J9" i="12"/>
  <c r="G15" i="12" l="1"/>
  <c r="F15" i="13"/>
  <c r="F15" i="12"/>
  <c r="J15" i="10"/>
  <c r="H16" i="11"/>
  <c r="F16" i="11"/>
  <c r="J14" i="11"/>
  <c r="J10" i="10"/>
  <c r="J11" i="10"/>
  <c r="J12" i="10"/>
  <c r="J13" i="10"/>
  <c r="J14" i="10"/>
  <c r="J9" i="10"/>
  <c r="J10" i="9"/>
  <c r="J11" i="9"/>
  <c r="J12" i="9"/>
  <c r="J13" i="9"/>
  <c r="J14" i="9"/>
  <c r="J15" i="9"/>
  <c r="J9" i="9"/>
  <c r="H16" i="9"/>
  <c r="J16" i="9" s="1"/>
  <c r="H16" i="10"/>
  <c r="F16" i="10"/>
  <c r="J16" i="10" l="1"/>
  <c r="F16" i="9"/>
  <c r="F8" i="2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E10" i="2" s="1"/>
  <c r="D7" i="2"/>
  <c r="D10" i="2" s="1"/>
  <c r="H10" i="2" l="1"/>
  <c r="B12" i="2"/>
  <c r="F10" i="2"/>
  <c r="B14" i="2" s="1"/>
  <c r="B13" i="2"/>
  <c r="B15" i="2" s="1"/>
  <c r="G10" i="2"/>
</calcChain>
</file>

<file path=xl/sharedStrings.xml><?xml version="1.0" encoding="utf-8"?>
<sst xmlns="http://schemas.openxmlformats.org/spreadsheetml/2006/main" count="542" uniqueCount="118">
  <si>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</si>
  <si>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</si>
  <si>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</si>
  <si>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</si>
  <si>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</si>
  <si>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</si>
  <si>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</si>
  <si>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</si>
  <si>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</si>
  <si>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</si>
  <si>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</si>
  <si>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</si>
  <si>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</si>
  <si>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</si>
  <si>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</si>
  <si>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</si>
  <si>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</si>
  <si>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</si>
  <si>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</si>
  <si>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</si>
  <si>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</si>
  <si>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</si>
  <si>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</si>
  <si>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</si>
  <si>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</si>
  <si>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</si>
  <si>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BILAN : MOIS DE DECEMBRE 2014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</si>
  <si>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</si>
  <si>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</si>
  <si>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</si>
  <si>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</si>
  <si>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</si>
  <si>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</si>
  <si>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</si>
  <si>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</si>
  <si>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BAMBA ALFRED</t>
  </si>
  <si>
    <t>05781877-67030032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</si>
  <si>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</si>
  <si>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</si>
  <si>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</si>
  <si>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</si>
  <si>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</si>
  <si>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</si>
  <si>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</si>
  <si>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</si>
  <si>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</si>
  <si>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</si>
  <si>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</si>
  <si>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</si>
  <si>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</si>
  <si>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</si>
  <si>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</si>
  <si>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</si>
  <si>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H5</t>
  </si>
  <si>
    <t>H6</t>
  </si>
  <si>
    <t>H7</t>
  </si>
  <si>
    <t>N° CC:0513520V</t>
  </si>
  <si>
    <t>LOT N° ………... - ILOT …………</t>
  </si>
  <si>
    <t xml:space="preserve">01 BP 4859 ABIDJAN 01  </t>
  </si>
  <si>
    <t>12/02/2015</t>
  </si>
  <si>
    <t>31/01/2015</t>
  </si>
  <si>
    <t>06/02/2015</t>
  </si>
  <si>
    <t>05/02/2015</t>
  </si>
  <si>
    <t>04/02/2015</t>
  </si>
  <si>
    <t>08/02/2015</t>
  </si>
  <si>
    <t>02/03/2015</t>
  </si>
  <si>
    <t>04/03/2016</t>
  </si>
  <si>
    <t>SIGNATURES</t>
  </si>
  <si>
    <t>01/04/2015</t>
  </si>
  <si>
    <t>FICHE DES ENCAISSEMENTS : MOIS DE MAI 2016</t>
  </si>
  <si>
    <t>FICHE DES ENCAISSEMENTS : MOIS D'AVRIL 2016</t>
  </si>
  <si>
    <t>FICHE DES ENCAISSEMENTS : MOIS DE MARS 2016</t>
  </si>
  <si>
    <t>FICHE DES ENCAISSEMENTS : MOIS DE FEVRIER 2016</t>
  </si>
  <si>
    <t>ETAT DES ENCAISSEMENTS : MOIS DE JANVIER 2016</t>
  </si>
  <si>
    <t>H5-H6</t>
  </si>
  <si>
    <t>10/05/16</t>
  </si>
  <si>
    <t>09/05/16</t>
  </si>
  <si>
    <t>MTN</t>
  </si>
  <si>
    <t>OM</t>
  </si>
  <si>
    <t>ESPECES</t>
  </si>
  <si>
    <t>12/05/16</t>
  </si>
  <si>
    <t>H5/H6</t>
  </si>
  <si>
    <t>FICHE DES ENCAISSEMENTS : MOIS DE JUIN 2016</t>
  </si>
  <si>
    <t>FICHE DES ENCAISSEMENTS : MOIS DE JUILLET 2016</t>
  </si>
  <si>
    <t>16/06/16</t>
  </si>
  <si>
    <t>14/06/16</t>
  </si>
  <si>
    <t>10/07/16</t>
  </si>
  <si>
    <t>14/07/16</t>
  </si>
  <si>
    <t>FICHE DES ENCAISSEMENTS : MOIS DE AOUT 2016</t>
  </si>
  <si>
    <t>COMMISSION CCGIM</t>
  </si>
  <si>
    <t>TOTAL A VERSER</t>
  </si>
  <si>
    <t>PART HADJA KORO</t>
  </si>
  <si>
    <t>PART FAMILLE TOURE</t>
  </si>
  <si>
    <t>10/08/16</t>
  </si>
  <si>
    <t>12/08/16</t>
  </si>
  <si>
    <t>25/07/16</t>
  </si>
  <si>
    <t>11/08/16</t>
  </si>
  <si>
    <t>CCGIM</t>
  </si>
  <si>
    <t>PENALITES</t>
  </si>
  <si>
    <t>FICHE DES ENCAISSEMENTS : MOIS DE SEPTEMBRE 2016</t>
  </si>
  <si>
    <t>16/09/16</t>
  </si>
  <si>
    <t>10/10/16 ESPECES</t>
  </si>
  <si>
    <t>16/09/16 OM</t>
  </si>
  <si>
    <t>09/10/16</t>
  </si>
  <si>
    <t>14/09/16 MTN</t>
  </si>
  <si>
    <t>10/10/16 MTN</t>
  </si>
  <si>
    <t>12/10/16</t>
  </si>
  <si>
    <t>08 60 68 08</t>
  </si>
  <si>
    <t>04 80 08 75</t>
  </si>
  <si>
    <t>CABINE BONIKRO M OUATTARA</t>
  </si>
  <si>
    <t>HADJA KORO</t>
  </si>
  <si>
    <t>02 78 00 72</t>
  </si>
  <si>
    <t>48 14 22 22</t>
  </si>
  <si>
    <t>VIE BA M TRAORE</t>
  </si>
  <si>
    <t>07 77 44 27</t>
  </si>
  <si>
    <t>PART RECETTES EN BAS</t>
  </si>
  <si>
    <t>TOTAL DES RECETTES</t>
  </si>
  <si>
    <t>FICHE DES ENCAISSEMENTS : MOIS D'OCTOBRE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</si>
</sst>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Border="1"/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/>
    <xf numFmtId="164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zoomScaleNormal="100" workbookViewId="0">
      <selection sqref="A1:K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3.42578125" customWidth="1"/>
  </cols>
  <sheetData>
    <row r="1" spans="1:11" ht="18.75" x14ac:dyDescent="0.25">
      <c r="A1" s="62" t="s">
        <v>73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1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1" ht="18.75" x14ac:dyDescent="0.3">
      <c r="A4" s="22" t="s">
        <v>24</v>
      </c>
      <c r="D4" s="63" t="s">
        <v>31</v>
      </c>
      <c r="E4" s="63"/>
      <c r="F4" s="24"/>
      <c r="G4" s="63" t="s">
        <v>32</v>
      </c>
      <c r="H4" s="63"/>
      <c r="I4" s="63" t="s">
        <v>33</v>
      </c>
      <c r="J4" s="63"/>
      <c r="K4" s="23"/>
    </row>
    <row r="5" spans="1:11" ht="18.75" x14ac:dyDescent="0.3">
      <c r="A5" s="22"/>
      <c r="D5" s="25"/>
      <c r="E5" s="25"/>
      <c r="F5" s="25"/>
      <c r="G5" s="25"/>
      <c r="H5" s="25"/>
      <c r="I5" s="25"/>
      <c r="J5" s="25"/>
      <c r="K5" s="23"/>
    </row>
    <row r="6" spans="1:11" ht="21" x14ac:dyDescent="0.35">
      <c r="F6" s="64" t="s">
        <v>34</v>
      </c>
      <c r="G6" s="64"/>
    </row>
    <row r="7" spans="1:11" ht="21" x14ac:dyDescent="0.35">
      <c r="F7" s="28"/>
      <c r="G7" s="28"/>
    </row>
    <row r="8" spans="1:11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</row>
    <row r="9" spans="1:11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>
        <v>15000</v>
      </c>
      <c r="I9" s="20"/>
      <c r="J9" s="20">
        <f>SUM(H9:I9)</f>
        <v>15000</v>
      </c>
      <c r="K9" s="31" t="s">
        <v>64</v>
      </c>
    </row>
    <row r="10" spans="1:11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>
        <v>15000</v>
      </c>
      <c r="I10" s="20"/>
      <c r="J10" s="20">
        <f t="shared" ref="J10:J16" si="0">SUM(H10:I10)</f>
        <v>15000</v>
      </c>
      <c r="K10" s="31" t="s">
        <v>59</v>
      </c>
    </row>
    <row r="11" spans="1:11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>
        <v>15000</v>
      </c>
      <c r="I11" s="20"/>
      <c r="J11" s="20">
        <f t="shared" si="0"/>
        <v>15000</v>
      </c>
      <c r="K11" s="31" t="s">
        <v>60</v>
      </c>
    </row>
    <row r="12" spans="1:11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>
        <v>18000</v>
      </c>
      <c r="I12" s="20"/>
      <c r="J12" s="20">
        <f t="shared" si="0"/>
        <v>18000</v>
      </c>
      <c r="K12" s="31" t="s">
        <v>59</v>
      </c>
    </row>
    <row r="13" spans="1:11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>
        <v>6500</v>
      </c>
      <c r="I13" s="20"/>
      <c r="J13" s="20">
        <f t="shared" si="0"/>
        <v>6500</v>
      </c>
      <c r="K13" s="31" t="s">
        <v>61</v>
      </c>
    </row>
    <row r="14" spans="1:11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62</v>
      </c>
    </row>
    <row r="15" spans="1:11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63</v>
      </c>
    </row>
    <row r="16" spans="1:11" ht="30" customHeight="1" x14ac:dyDescent="0.25">
      <c r="A16" s="61" t="s">
        <v>7</v>
      </c>
      <c r="B16" s="61"/>
      <c r="C16" s="61"/>
      <c r="D16" s="61"/>
      <c r="E16" s="61"/>
      <c r="F16" s="20">
        <f>SUM(F9:F15)</f>
        <v>82500</v>
      </c>
      <c r="G16" s="20"/>
      <c r="H16" s="20">
        <f>SUM(H9:H15)</f>
        <v>82500</v>
      </c>
      <c r="I16" s="20"/>
      <c r="J16" s="20">
        <f t="shared" si="0"/>
        <v>82500</v>
      </c>
      <c r="K16" s="31" t="s">
        <v>59</v>
      </c>
    </row>
    <row r="17" spans="6:6" x14ac:dyDescent="0.25">
      <c r="F17" s="21"/>
    </row>
  </sheetData>
  <mergeCells count="7">
    <mergeCell ref="A16:E16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view="pageLayout" topLeftCell="A4" zoomScaleNormal="100" workbookViewId="0">
      <selection activeCell="I27" sqref="I27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8.71093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ht="18.75" x14ac:dyDescent="0.25">
      <c r="A1" s="62" t="s">
        <v>117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/>
      <c r="I2" s="23"/>
      <c r="J2" s="23" t="s">
        <v>28</v>
      </c>
    </row>
    <row r="3" spans="1:12" ht="18.75" x14ac:dyDescent="0.3">
      <c r="A3" s="22" t="s">
        <v>23</v>
      </c>
      <c r="D3" s="48" t="s">
        <v>29</v>
      </c>
      <c r="E3" s="48"/>
      <c r="F3" s="48"/>
      <c r="G3" s="45"/>
      <c r="H3" s="23" t="s">
        <v>30</v>
      </c>
      <c r="I3" s="23"/>
    </row>
    <row r="4" spans="1:12" ht="18.75" x14ac:dyDescent="0.3">
      <c r="A4" s="22" t="s">
        <v>24</v>
      </c>
      <c r="D4" s="45" t="s">
        <v>31</v>
      </c>
      <c r="E4" s="45"/>
      <c r="F4" s="63" t="s">
        <v>32</v>
      </c>
      <c r="G4" s="63"/>
      <c r="H4" s="63"/>
      <c r="I4" s="63" t="s">
        <v>33</v>
      </c>
      <c r="J4" s="63"/>
      <c r="K4" s="23"/>
    </row>
    <row r="5" spans="1:12" ht="18.75" x14ac:dyDescent="0.3">
      <c r="A5" s="22"/>
      <c r="D5" s="50"/>
      <c r="E5" s="50"/>
      <c r="F5" s="50"/>
      <c r="G5" s="50"/>
      <c r="H5" s="50"/>
      <c r="I5" s="50"/>
      <c r="J5" s="50"/>
      <c r="K5" s="23"/>
    </row>
    <row r="6" spans="1:12" ht="21" x14ac:dyDescent="0.35">
      <c r="A6" s="22"/>
      <c r="C6" s="68" t="s">
        <v>110</v>
      </c>
      <c r="D6" s="68"/>
      <c r="E6" s="68"/>
      <c r="F6" s="68" t="s">
        <v>111</v>
      </c>
      <c r="G6" s="68"/>
      <c r="H6" s="68"/>
      <c r="I6" s="68" t="s">
        <v>112</v>
      </c>
      <c r="J6" s="68"/>
      <c r="K6" s="23"/>
    </row>
    <row r="7" spans="1:12" ht="21" x14ac:dyDescent="0.35">
      <c r="C7" s="68" t="s">
        <v>113</v>
      </c>
      <c r="D7" s="68"/>
      <c r="E7" s="68"/>
      <c r="F7" s="68" t="s">
        <v>114</v>
      </c>
      <c r="G7" s="68"/>
      <c r="H7" s="68"/>
      <c r="I7" s="68"/>
      <c r="J7" s="68"/>
    </row>
    <row r="8" spans="1:12" ht="13.5" customHeight="1" x14ac:dyDescent="0.35">
      <c r="C8" s="55"/>
      <c r="D8" s="55"/>
      <c r="E8" s="55"/>
      <c r="F8" s="55"/>
      <c r="G8" s="55"/>
      <c r="H8" s="55"/>
      <c r="I8" s="55"/>
      <c r="J8" s="55"/>
    </row>
    <row r="9" spans="1:12" ht="15.75" customHeight="1" x14ac:dyDescent="0.35">
      <c r="E9" s="51" t="s">
        <v>34</v>
      </c>
      <c r="F9" s="28"/>
      <c r="G9" s="46"/>
    </row>
    <row r="10" spans="1:12" ht="15.75" x14ac:dyDescent="0.25">
      <c r="A10" s="1" t="s">
        <v>0</v>
      </c>
      <c r="B10" s="2" t="s">
        <v>1</v>
      </c>
      <c r="C10" s="18" t="s">
        <v>21</v>
      </c>
      <c r="D10" s="2" t="s">
        <v>20</v>
      </c>
      <c r="E10" s="2" t="s">
        <v>3</v>
      </c>
      <c r="F10" s="2" t="s">
        <v>4</v>
      </c>
      <c r="G10" s="6" t="s">
        <v>98</v>
      </c>
      <c r="H10" s="47" t="s">
        <v>9</v>
      </c>
      <c r="I10" s="2" t="s">
        <v>6</v>
      </c>
      <c r="J10" s="6" t="s">
        <v>5</v>
      </c>
      <c r="K10" s="2" t="s">
        <v>8</v>
      </c>
      <c r="L10" s="34" t="s">
        <v>67</v>
      </c>
    </row>
    <row r="11" spans="1:12" ht="18.75" customHeight="1" x14ac:dyDescent="0.25">
      <c r="A11" s="3">
        <v>1</v>
      </c>
      <c r="B11" s="26" t="s">
        <v>39</v>
      </c>
      <c r="C11" s="3" t="s">
        <v>49</v>
      </c>
      <c r="D11" s="27" t="s">
        <v>40</v>
      </c>
      <c r="E11" s="20">
        <v>15000</v>
      </c>
      <c r="F11" s="20">
        <v>6000</v>
      </c>
      <c r="G11" s="20">
        <v>6000</v>
      </c>
      <c r="H11" s="20"/>
      <c r="I11" s="20"/>
      <c r="J11" s="20"/>
      <c r="K11" s="31"/>
      <c r="L11" s="33"/>
    </row>
    <row r="12" spans="1:12" ht="18.75" customHeight="1" x14ac:dyDescent="0.25">
      <c r="A12" s="3">
        <v>2</v>
      </c>
      <c r="B12" s="26" t="s">
        <v>45</v>
      </c>
      <c r="C12" s="3" t="s">
        <v>50</v>
      </c>
      <c r="D12" s="27" t="s">
        <v>46</v>
      </c>
      <c r="E12" s="20">
        <v>15000</v>
      </c>
      <c r="F12" s="20">
        <v>55500</v>
      </c>
      <c r="G12" s="20">
        <v>10500</v>
      </c>
      <c r="H12" s="20"/>
      <c r="I12" s="20"/>
      <c r="J12" s="20"/>
      <c r="K12" s="31"/>
      <c r="L12" s="33"/>
    </row>
    <row r="13" spans="1:12" ht="18.75" customHeight="1" x14ac:dyDescent="0.25">
      <c r="A13" s="3">
        <v>3</v>
      </c>
      <c r="B13" s="26" t="s">
        <v>47</v>
      </c>
      <c r="C13" s="3" t="s">
        <v>51</v>
      </c>
      <c r="D13" s="27" t="s">
        <v>48</v>
      </c>
      <c r="E13" s="20">
        <v>15000</v>
      </c>
      <c r="F13" s="20">
        <v>16500</v>
      </c>
      <c r="G13" s="20">
        <v>1500</v>
      </c>
      <c r="H13" s="20"/>
      <c r="I13" s="20"/>
      <c r="J13" s="20"/>
      <c r="K13" s="31"/>
      <c r="L13" s="33"/>
    </row>
    <row r="14" spans="1:12" ht="18.75" customHeight="1" x14ac:dyDescent="0.25">
      <c r="A14" s="3">
        <v>4</v>
      </c>
      <c r="B14" s="26" t="s">
        <v>37</v>
      </c>
      <c r="C14" s="3" t="s">
        <v>52</v>
      </c>
      <c r="D14" s="27" t="s">
        <v>38</v>
      </c>
      <c r="E14" s="20">
        <v>18000</v>
      </c>
      <c r="F14" s="20">
        <v>71000</v>
      </c>
      <c r="G14" s="20">
        <v>27000</v>
      </c>
      <c r="H14" s="20"/>
      <c r="I14" s="20"/>
      <c r="J14" s="20"/>
      <c r="K14" s="31"/>
      <c r="L14" s="33"/>
    </row>
    <row r="15" spans="1:12" ht="18.75" customHeight="1" x14ac:dyDescent="0.25">
      <c r="A15" s="3">
        <v>5</v>
      </c>
      <c r="B15" s="26" t="s">
        <v>43</v>
      </c>
      <c r="C15" s="3" t="s">
        <v>81</v>
      </c>
      <c r="D15" s="27" t="s">
        <v>44</v>
      </c>
      <c r="E15" s="20">
        <v>21500</v>
      </c>
      <c r="F15" s="20"/>
      <c r="G15" s="20"/>
      <c r="H15" s="20"/>
      <c r="I15" s="20"/>
      <c r="J15" s="20"/>
      <c r="K15" s="31"/>
      <c r="L15" s="33"/>
    </row>
    <row r="16" spans="1:12" ht="18.75" customHeight="1" x14ac:dyDescent="0.25">
      <c r="A16" s="3">
        <v>6</v>
      </c>
      <c r="B16" s="26" t="s">
        <v>41</v>
      </c>
      <c r="C16" s="3" t="s">
        <v>55</v>
      </c>
      <c r="D16" s="27" t="s">
        <v>42</v>
      </c>
      <c r="E16" s="20">
        <v>6500</v>
      </c>
      <c r="F16" s="20"/>
      <c r="G16" s="20"/>
      <c r="H16" s="20"/>
      <c r="I16" s="20"/>
      <c r="J16" s="20"/>
      <c r="K16" s="31"/>
      <c r="L16" s="33"/>
    </row>
    <row r="17" spans="1:12" ht="18.75" customHeight="1" x14ac:dyDescent="0.25">
      <c r="A17" s="61" t="s">
        <v>7</v>
      </c>
      <c r="B17" s="61"/>
      <c r="C17" s="61"/>
      <c r="D17" s="61"/>
      <c r="E17" s="20">
        <f>SUM(E11:E16)</f>
        <v>91000</v>
      </c>
      <c r="F17" s="20">
        <f t="shared" ref="F17:G17" si="0">SUM(F11:F16)</f>
        <v>149000</v>
      </c>
      <c r="G17" s="20">
        <f t="shared" si="0"/>
        <v>45000</v>
      </c>
      <c r="H17" s="20"/>
      <c r="I17" s="20"/>
      <c r="J17" s="20"/>
      <c r="K17" s="31"/>
      <c r="L17" s="33"/>
    </row>
    <row r="18" spans="1:12" ht="15.75" x14ac:dyDescent="0.25">
      <c r="A18" s="70" t="s">
        <v>89</v>
      </c>
      <c r="B18" s="70"/>
      <c r="C18" s="70"/>
      <c r="D18" s="70"/>
      <c r="E18" s="70"/>
      <c r="F18" s="70"/>
      <c r="G18" s="70"/>
      <c r="H18" s="70"/>
      <c r="I18" s="70"/>
      <c r="J18" s="49"/>
    </row>
    <row r="19" spans="1:12" ht="15.75" x14ac:dyDescent="0.25">
      <c r="A19" s="70" t="s">
        <v>90</v>
      </c>
      <c r="B19" s="70"/>
      <c r="C19" s="70"/>
      <c r="D19" s="70"/>
      <c r="E19" s="70"/>
      <c r="F19" s="70"/>
      <c r="G19" s="70"/>
      <c r="H19" s="70"/>
      <c r="I19" s="70"/>
      <c r="J19" s="49"/>
    </row>
    <row r="20" spans="1:12" ht="15.75" x14ac:dyDescent="0.25">
      <c r="A20" s="67" t="s">
        <v>91</v>
      </c>
      <c r="B20" s="67"/>
      <c r="C20" s="67"/>
      <c r="D20" s="67"/>
      <c r="E20" s="67"/>
      <c r="F20" s="67"/>
      <c r="G20" s="67"/>
      <c r="H20" s="67"/>
      <c r="I20" s="67"/>
      <c r="J20" s="49"/>
    </row>
    <row r="21" spans="1:12" ht="15.75" x14ac:dyDescent="0.25">
      <c r="A21" s="67" t="s">
        <v>92</v>
      </c>
      <c r="B21" s="67"/>
      <c r="C21" s="67"/>
      <c r="D21" s="67"/>
      <c r="E21" s="67"/>
      <c r="F21" s="67"/>
      <c r="G21" s="67"/>
      <c r="H21" s="67"/>
      <c r="I21" s="67"/>
      <c r="J21" s="49"/>
    </row>
    <row r="22" spans="1:12" ht="15.75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59"/>
    </row>
    <row r="23" spans="1:12" ht="15.75" x14ac:dyDescent="0.25">
      <c r="A23" s="67" t="s">
        <v>115</v>
      </c>
      <c r="B23" s="67"/>
      <c r="C23" s="67"/>
      <c r="D23" s="67"/>
      <c r="E23" s="67"/>
      <c r="F23" s="67"/>
      <c r="G23" s="67"/>
      <c r="H23" s="67"/>
      <c r="I23" s="67"/>
      <c r="J23" s="49"/>
    </row>
    <row r="24" spans="1:12" ht="15.75" x14ac:dyDescent="0.25">
      <c r="A24" s="67" t="s">
        <v>116</v>
      </c>
      <c r="B24" s="67"/>
      <c r="C24" s="67"/>
      <c r="D24" s="67"/>
      <c r="E24" s="67"/>
      <c r="F24" s="67"/>
      <c r="G24" s="67"/>
      <c r="H24" s="67"/>
      <c r="I24" s="67"/>
      <c r="J24" s="49"/>
    </row>
    <row r="26" spans="1:12" x14ac:dyDescent="0.25">
      <c r="A26" s="66" t="s">
        <v>109</v>
      </c>
      <c r="B26" s="66"/>
      <c r="C26" s="66"/>
      <c r="D26" s="66"/>
      <c r="E26" s="66"/>
      <c r="F26" s="33" t="s">
        <v>107</v>
      </c>
      <c r="G26" s="33" t="s">
        <v>108</v>
      </c>
    </row>
  </sheetData>
  <mergeCells count="17">
    <mergeCell ref="A1:K1"/>
    <mergeCell ref="F4:H4"/>
    <mergeCell ref="I4:J4"/>
    <mergeCell ref="A17:D17"/>
    <mergeCell ref="A18:I18"/>
    <mergeCell ref="A23:I23"/>
    <mergeCell ref="A24:I24"/>
    <mergeCell ref="A26:E26"/>
    <mergeCell ref="C6:E6"/>
    <mergeCell ref="F6:H6"/>
    <mergeCell ref="I6:J6"/>
    <mergeCell ref="C7:E7"/>
    <mergeCell ref="F7:H7"/>
    <mergeCell ref="I7:J7"/>
    <mergeCell ref="A19:I19"/>
    <mergeCell ref="A20:I20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1" sqref="H11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62" t="s">
        <v>26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8.75" x14ac:dyDescent="0.3">
      <c r="A2" s="22" t="s">
        <v>22</v>
      </c>
      <c r="C2" s="23" t="s">
        <v>27</v>
      </c>
      <c r="F2" s="23"/>
      <c r="H2" s="23" t="s">
        <v>56</v>
      </c>
      <c r="I2" s="23"/>
    </row>
    <row r="3" spans="1:11" ht="18.75" x14ac:dyDescent="0.3">
      <c r="A3" s="22" t="s">
        <v>23</v>
      </c>
      <c r="C3" s="23" t="s">
        <v>29</v>
      </c>
      <c r="F3" s="23"/>
      <c r="G3" s="23" t="s">
        <v>57</v>
      </c>
      <c r="I3" s="23"/>
    </row>
    <row r="4" spans="1:11" ht="18.75" x14ac:dyDescent="0.3">
      <c r="A4" s="22" t="s">
        <v>24</v>
      </c>
      <c r="B4" s="63" t="s">
        <v>58</v>
      </c>
      <c r="C4" s="63"/>
      <c r="D4" s="63"/>
      <c r="E4" s="63"/>
      <c r="F4" s="71" t="s">
        <v>32</v>
      </c>
      <c r="G4" s="71"/>
      <c r="H4" s="29" t="s">
        <v>33</v>
      </c>
      <c r="I4" s="24"/>
      <c r="J4" s="24"/>
    </row>
    <row r="6" spans="1:11" ht="18.75" x14ac:dyDescent="0.3">
      <c r="A6" s="8" t="s">
        <v>10</v>
      </c>
      <c r="B6" s="8" t="s">
        <v>11</v>
      </c>
      <c r="C6" s="8" t="s">
        <v>12</v>
      </c>
      <c r="D6" s="9">
        <v>0.05</v>
      </c>
      <c r="E6" s="9">
        <v>0.1</v>
      </c>
      <c r="F6" s="10" t="s">
        <v>13</v>
      </c>
      <c r="G6" s="10" t="s">
        <v>14</v>
      </c>
      <c r="H6" s="11" t="s">
        <v>15</v>
      </c>
    </row>
    <row r="7" spans="1:11" ht="18.75" x14ac:dyDescent="0.3">
      <c r="A7" s="17"/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 x14ac:dyDescent="0.3">
      <c r="A8" s="17"/>
      <c r="B8" s="4"/>
      <c r="C8" s="4"/>
      <c r="D8" s="12">
        <f t="shared" si="0"/>
        <v>0</v>
      </c>
      <c r="E8" s="12">
        <f t="shared" si="1"/>
        <v>0</v>
      </c>
      <c r="F8" s="12">
        <f t="shared" si="2"/>
        <v>0</v>
      </c>
      <c r="G8" s="12"/>
      <c r="H8" s="12">
        <f t="shared" si="4"/>
        <v>0</v>
      </c>
    </row>
    <row r="9" spans="1:11" ht="18.75" x14ac:dyDescent="0.3">
      <c r="A9" s="17"/>
      <c r="B9" s="4"/>
      <c r="C9" s="4"/>
      <c r="D9" s="12">
        <f t="shared" si="0"/>
        <v>0</v>
      </c>
      <c r="E9" s="12">
        <f t="shared" si="1"/>
        <v>0</v>
      </c>
      <c r="F9" s="12">
        <f t="shared" si="2"/>
        <v>0</v>
      </c>
      <c r="G9" s="12">
        <f>C9*0.8</f>
        <v>0</v>
      </c>
      <c r="H9" s="12">
        <f t="shared" si="4"/>
        <v>0</v>
      </c>
    </row>
    <row r="10" spans="1:11" ht="18.75" x14ac:dyDescent="0.3">
      <c r="A10" s="8" t="s">
        <v>16</v>
      </c>
      <c r="B10" s="8">
        <f>SUM(B7:B9)</f>
        <v>0</v>
      </c>
      <c r="C10" s="8">
        <f>SUM(C7:C9)</f>
        <v>0</v>
      </c>
      <c r="D10" s="10">
        <f>SUM(D7:D9)</f>
        <v>0</v>
      </c>
      <c r="E10" s="10">
        <f>SUM(E7:E9)</f>
        <v>0</v>
      </c>
      <c r="F10" s="10">
        <f>SUM(F7:F9)</f>
        <v>0</v>
      </c>
      <c r="G10" s="12">
        <f>SUM(G9:G9)</f>
        <v>0</v>
      </c>
      <c r="H10" s="12">
        <f>SUM(H7:H9)</f>
        <v>0</v>
      </c>
    </row>
    <row r="11" spans="1:11" x14ac:dyDescent="0.25">
      <c r="D11" s="13"/>
      <c r="E11" s="13"/>
      <c r="F11" s="13"/>
      <c r="G11" s="13"/>
      <c r="H11" s="13"/>
    </row>
    <row r="12" spans="1:11" ht="21" x14ac:dyDescent="0.35">
      <c r="A12" s="19" t="s">
        <v>25</v>
      </c>
      <c r="B12" s="15">
        <f>B10+C10</f>
        <v>0</v>
      </c>
    </row>
    <row r="13" spans="1:11" ht="21" x14ac:dyDescent="0.35">
      <c r="A13" s="14" t="s">
        <v>17</v>
      </c>
      <c r="B13" s="15">
        <f>D10+E10</f>
        <v>0</v>
      </c>
    </row>
    <row r="14" spans="1:11" ht="21" x14ac:dyDescent="0.35">
      <c r="A14" s="14" t="s">
        <v>18</v>
      </c>
      <c r="B14" s="15">
        <f>F10</f>
        <v>0</v>
      </c>
    </row>
    <row r="15" spans="1:11" ht="18.75" x14ac:dyDescent="0.3">
      <c r="A15" s="16" t="s">
        <v>19</v>
      </c>
      <c r="B15" s="16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zoomScaleNormal="100" workbookViewId="0">
      <selection activeCell="C9" sqref="C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2" ht="18.75" x14ac:dyDescent="0.3">
      <c r="A4" s="22" t="s">
        <v>24</v>
      </c>
      <c r="D4" s="63" t="s">
        <v>31</v>
      </c>
      <c r="E4" s="63"/>
      <c r="F4" s="30"/>
      <c r="G4" s="63" t="s">
        <v>32</v>
      </c>
      <c r="H4" s="63"/>
      <c r="I4" s="63" t="s">
        <v>33</v>
      </c>
      <c r="J4" s="63"/>
      <c r="K4" s="23"/>
    </row>
    <row r="5" spans="1:12" ht="18.75" x14ac:dyDescent="0.3">
      <c r="A5" s="22"/>
      <c r="D5" s="30"/>
      <c r="E5" s="30"/>
      <c r="F5" s="30"/>
      <c r="G5" s="30"/>
      <c r="H5" s="30"/>
      <c r="I5" s="30"/>
      <c r="J5" s="30"/>
      <c r="K5" s="23"/>
    </row>
    <row r="6" spans="1:12" ht="21" x14ac:dyDescent="0.35">
      <c r="F6" s="64" t="s">
        <v>34</v>
      </c>
      <c r="G6" s="64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>
        <f>SUM(H9:I9)</f>
        <v>0</v>
      </c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>
        <f t="shared" ref="J10:J15" si="0">SUM(H10:I10)</f>
        <v>0</v>
      </c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>
        <f t="shared" si="0"/>
        <v>0</v>
      </c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>
        <f t="shared" si="0"/>
        <v>0</v>
      </c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>
        <f t="shared" si="0"/>
        <v>0</v>
      </c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65</v>
      </c>
      <c r="L14" s="33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66</v>
      </c>
      <c r="L15" s="33"/>
    </row>
    <row r="16" spans="1:12" ht="30" customHeight="1" x14ac:dyDescent="0.25">
      <c r="A16" s="61" t="s">
        <v>7</v>
      </c>
      <c r="B16" s="61"/>
      <c r="C16" s="61"/>
      <c r="D16" s="61"/>
      <c r="E16" s="61"/>
      <c r="F16" s="20">
        <f>SUM(F9:F15)</f>
        <v>82500</v>
      </c>
      <c r="G16" s="20">
        <v>0</v>
      </c>
      <c r="H16" s="20">
        <f>SUM(H9:H15)</f>
        <v>13000</v>
      </c>
      <c r="I16" s="20">
        <v>0</v>
      </c>
      <c r="J16" s="20">
        <f>SUM(J9:J15)</f>
        <v>13000</v>
      </c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zoomScaleNormal="100" workbookViewId="0">
      <selection activeCell="F9" sqref="F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62" t="s">
        <v>71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2" ht="18.75" x14ac:dyDescent="0.3">
      <c r="A4" s="22" t="s">
        <v>24</v>
      </c>
      <c r="D4" s="63" t="s">
        <v>31</v>
      </c>
      <c r="E4" s="63"/>
      <c r="F4" s="32"/>
      <c r="G4" s="63" t="s">
        <v>32</v>
      </c>
      <c r="H4" s="63"/>
      <c r="I4" s="63" t="s">
        <v>33</v>
      </c>
      <c r="J4" s="63"/>
      <c r="K4" s="23"/>
    </row>
    <row r="5" spans="1:12" ht="18.75" x14ac:dyDescent="0.3">
      <c r="A5" s="22"/>
      <c r="D5" s="32"/>
      <c r="E5" s="32"/>
      <c r="F5" s="32"/>
      <c r="G5" s="32"/>
      <c r="H5" s="32"/>
      <c r="I5" s="32"/>
      <c r="J5" s="32"/>
      <c r="K5" s="23"/>
    </row>
    <row r="6" spans="1:12" ht="21" x14ac:dyDescent="0.35">
      <c r="F6" s="64" t="s">
        <v>34</v>
      </c>
      <c r="G6" s="64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ref="J14" si="0">SUM(H14:I14)</f>
        <v>6500</v>
      </c>
      <c r="K14" s="31" t="s">
        <v>68</v>
      </c>
      <c r="L14" s="33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 x14ac:dyDescent="0.25">
      <c r="A16" s="61" t="s">
        <v>7</v>
      </c>
      <c r="B16" s="61"/>
      <c r="C16" s="61"/>
      <c r="D16" s="61"/>
      <c r="E16" s="61"/>
      <c r="F16" s="20">
        <f>SUM(F9:F15)</f>
        <v>82500</v>
      </c>
      <c r="G16" s="20">
        <v>0</v>
      </c>
      <c r="H16" s="20">
        <f>SUM(H9:H15)</f>
        <v>6500</v>
      </c>
      <c r="I16" s="20"/>
      <c r="J16" s="20"/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view="pageLayout" topLeftCell="A7" zoomScaleNormal="100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62" t="s">
        <v>70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2" ht="18.75" x14ac:dyDescent="0.3">
      <c r="A4" s="22" t="s">
        <v>24</v>
      </c>
      <c r="D4" s="63" t="s">
        <v>31</v>
      </c>
      <c r="E4" s="63"/>
      <c r="F4" s="35"/>
      <c r="G4" s="63" t="s">
        <v>32</v>
      </c>
      <c r="H4" s="63"/>
      <c r="I4" s="63" t="s">
        <v>33</v>
      </c>
      <c r="J4" s="63"/>
      <c r="K4" s="23"/>
    </row>
    <row r="5" spans="1:12" ht="18.75" x14ac:dyDescent="0.3">
      <c r="A5" s="22"/>
      <c r="D5" s="35"/>
      <c r="E5" s="35"/>
      <c r="F5" s="35"/>
      <c r="G5" s="35"/>
      <c r="H5" s="35"/>
      <c r="I5" s="35"/>
      <c r="J5" s="35"/>
      <c r="K5" s="23"/>
    </row>
    <row r="6" spans="1:12" ht="21" x14ac:dyDescent="0.35">
      <c r="F6" s="64" t="s">
        <v>34</v>
      </c>
      <c r="G6" s="64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>
        <v>1500</v>
      </c>
      <c r="H9" s="20"/>
      <c r="I9" s="20"/>
      <c r="J9" s="20">
        <f>SUM(H9:I9)</f>
        <v>0</v>
      </c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>
        <v>19500</v>
      </c>
      <c r="H10" s="20"/>
      <c r="I10" s="20"/>
      <c r="J10" s="20">
        <f t="shared" ref="J10:J14" si="0">SUM(H10:I10)</f>
        <v>0</v>
      </c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>
        <v>16500</v>
      </c>
      <c r="H11" s="20"/>
      <c r="I11" s="20"/>
      <c r="J11" s="20">
        <f t="shared" si="0"/>
        <v>0</v>
      </c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>
        <v>37800</v>
      </c>
      <c r="H12" s="20">
        <v>18000</v>
      </c>
      <c r="I12" s="20">
        <v>18000</v>
      </c>
      <c r="J12" s="20">
        <f t="shared" si="0"/>
        <v>36000</v>
      </c>
      <c r="K12" s="31" t="s">
        <v>75</v>
      </c>
      <c r="L12" s="31" t="s">
        <v>78</v>
      </c>
    </row>
    <row r="13" spans="1:12" ht="30" customHeight="1" x14ac:dyDescent="0.25">
      <c r="A13" s="3">
        <v>5</v>
      </c>
      <c r="B13" s="26" t="s">
        <v>43</v>
      </c>
      <c r="C13" s="3" t="s">
        <v>74</v>
      </c>
      <c r="D13" s="27" t="s">
        <v>44</v>
      </c>
      <c r="E13" s="7"/>
      <c r="F13" s="20">
        <v>21500</v>
      </c>
      <c r="G13" s="20"/>
      <c r="H13" s="20">
        <v>21500</v>
      </c>
      <c r="I13" s="20"/>
      <c r="J13" s="20">
        <f t="shared" si="0"/>
        <v>21500</v>
      </c>
      <c r="K13" s="31" t="s">
        <v>76</v>
      </c>
      <c r="L13" s="31" t="s">
        <v>77</v>
      </c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7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75</v>
      </c>
      <c r="L14" s="31" t="s">
        <v>79</v>
      </c>
    </row>
    <row r="15" spans="1:12" ht="30" customHeight="1" x14ac:dyDescent="0.25">
      <c r="A15" s="61" t="s">
        <v>7</v>
      </c>
      <c r="B15" s="61"/>
      <c r="C15" s="61"/>
      <c r="D15" s="61"/>
      <c r="E15" s="61"/>
      <c r="F15" s="20">
        <f>SUM(F9:F14)</f>
        <v>91000</v>
      </c>
      <c r="G15" s="20">
        <f>SUM(G9:G14)</f>
        <v>75300</v>
      </c>
      <c r="H15" s="20">
        <f t="shared" ref="H15:J15" si="1">SUM(H9:H14)</f>
        <v>46000</v>
      </c>
      <c r="I15" s="20">
        <f t="shared" si="1"/>
        <v>18000</v>
      </c>
      <c r="J15" s="20">
        <f t="shared" si="1"/>
        <v>64000</v>
      </c>
      <c r="K15" s="31" t="s">
        <v>80</v>
      </c>
      <c r="L15" s="33"/>
    </row>
    <row r="16" spans="1:12" x14ac:dyDescent="0.25">
      <c r="F16" s="21"/>
    </row>
  </sheetData>
  <mergeCells count="7">
    <mergeCell ref="A15:E15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view="pageLayout" topLeftCell="A7" zoomScaleNormal="100" workbookViewId="0">
      <selection activeCell="H9" sqref="H9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62" t="s">
        <v>69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2" ht="18.75" x14ac:dyDescent="0.3">
      <c r="A4" s="22" t="s">
        <v>24</v>
      </c>
      <c r="D4" s="63" t="s">
        <v>31</v>
      </c>
      <c r="E4" s="63"/>
      <c r="F4" s="36"/>
      <c r="G4" s="63" t="s">
        <v>32</v>
      </c>
      <c r="H4" s="63"/>
      <c r="I4" s="63" t="s">
        <v>33</v>
      </c>
      <c r="J4" s="63"/>
      <c r="K4" s="23"/>
    </row>
    <row r="5" spans="1:12" ht="18.75" x14ac:dyDescent="0.3">
      <c r="A5" s="22"/>
      <c r="D5" s="36"/>
      <c r="E5" s="36"/>
      <c r="F5" s="36"/>
      <c r="G5" s="36"/>
      <c r="H5" s="36"/>
      <c r="I5" s="36"/>
      <c r="J5" s="36"/>
      <c r="K5" s="23"/>
    </row>
    <row r="6" spans="1:12" ht="21" x14ac:dyDescent="0.35">
      <c r="F6" s="64" t="s">
        <v>34</v>
      </c>
      <c r="G6" s="64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>
        <v>18000</v>
      </c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>
        <v>36000</v>
      </c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>
        <v>16500</v>
      </c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>
        <v>19800</v>
      </c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81</v>
      </c>
      <c r="D13" s="27" t="s">
        <v>44</v>
      </c>
      <c r="E13" s="7"/>
      <c r="F13" s="20">
        <v>21500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7"/>
      <c r="F14" s="20">
        <v>6500</v>
      </c>
      <c r="G14" s="20"/>
      <c r="H14" s="20"/>
      <c r="I14" s="20"/>
      <c r="J14" s="20"/>
      <c r="K14" s="31"/>
      <c r="L14" s="33"/>
    </row>
    <row r="15" spans="1:12" ht="30" customHeight="1" x14ac:dyDescent="0.25">
      <c r="A15" s="61" t="s">
        <v>7</v>
      </c>
      <c r="B15" s="61"/>
      <c r="C15" s="61"/>
      <c r="D15" s="61"/>
      <c r="E15" s="61"/>
      <c r="F15" s="20">
        <f>SUM(F9:F14)</f>
        <v>91000</v>
      </c>
      <c r="G15" s="20">
        <f t="shared" ref="G15" si="0">SUM(G9:G14)</f>
        <v>90300</v>
      </c>
      <c r="H15" s="20"/>
      <c r="I15" s="20"/>
      <c r="J15" s="20"/>
      <c r="K15" s="31"/>
      <c r="L15" s="33"/>
    </row>
    <row r="16" spans="1:12" x14ac:dyDescent="0.25">
      <c r="F16" s="21"/>
    </row>
  </sheetData>
  <mergeCells count="7">
    <mergeCell ref="A15:E15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view="pageLayout" topLeftCell="A5" zoomScaleNormal="100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62" t="s">
        <v>82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2" ht="18.75" x14ac:dyDescent="0.3">
      <c r="A4" s="22" t="s">
        <v>24</v>
      </c>
      <c r="D4" s="63" t="s">
        <v>31</v>
      </c>
      <c r="E4" s="63"/>
      <c r="F4" s="37"/>
      <c r="G4" s="63" t="s">
        <v>32</v>
      </c>
      <c r="H4" s="63"/>
      <c r="I4" s="63" t="s">
        <v>33</v>
      </c>
      <c r="J4" s="63"/>
      <c r="K4" s="23"/>
    </row>
    <row r="5" spans="1:12" ht="18.75" x14ac:dyDescent="0.3">
      <c r="A5" s="22"/>
      <c r="D5" s="37"/>
      <c r="E5" s="37"/>
      <c r="F5" s="37"/>
      <c r="G5" s="37"/>
      <c r="H5" s="37"/>
      <c r="I5" s="37"/>
      <c r="J5" s="37"/>
      <c r="K5" s="23"/>
    </row>
    <row r="6" spans="1:12" ht="21" x14ac:dyDescent="0.35">
      <c r="F6" s="64" t="s">
        <v>34</v>
      </c>
      <c r="G6" s="64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>
        <v>18000</v>
      </c>
      <c r="H9" s="20"/>
      <c r="I9" s="20">
        <v>15000</v>
      </c>
      <c r="J9" s="20">
        <f>SUM(H9:I9)</f>
        <v>15000</v>
      </c>
      <c r="K9" s="31" t="s">
        <v>84</v>
      </c>
      <c r="L9" s="31" t="s">
        <v>78</v>
      </c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>
        <v>36000</v>
      </c>
      <c r="H10" s="20"/>
      <c r="I10" s="20">
        <v>15000</v>
      </c>
      <c r="J10" s="20">
        <f t="shared" ref="J10:J14" si="0">SUM(H10:I10)</f>
        <v>15000</v>
      </c>
      <c r="K10" s="31" t="s">
        <v>85</v>
      </c>
      <c r="L10" s="31" t="s">
        <v>78</v>
      </c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>
        <v>16500</v>
      </c>
      <c r="H11" s="20">
        <v>15000</v>
      </c>
      <c r="I11" s="20"/>
      <c r="J11" s="20">
        <f t="shared" si="0"/>
        <v>15000</v>
      </c>
      <c r="K11" s="31" t="s">
        <v>86</v>
      </c>
      <c r="L11" s="31" t="s">
        <v>79</v>
      </c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>
        <v>19800</v>
      </c>
      <c r="H12" s="20"/>
      <c r="I12" s="20"/>
      <c r="J12" s="20">
        <f t="shared" si="0"/>
        <v>0</v>
      </c>
      <c r="K12" s="31"/>
      <c r="L12" s="31"/>
    </row>
    <row r="13" spans="1:12" ht="30" customHeight="1" x14ac:dyDescent="0.25">
      <c r="A13" s="3">
        <v>5</v>
      </c>
      <c r="B13" s="26" t="s">
        <v>43</v>
      </c>
      <c r="C13" s="3" t="s">
        <v>81</v>
      </c>
      <c r="D13" s="27" t="s">
        <v>44</v>
      </c>
      <c r="E13" s="7"/>
      <c r="F13" s="20">
        <v>21500</v>
      </c>
      <c r="G13" s="20"/>
      <c r="H13" s="20">
        <v>21500</v>
      </c>
      <c r="I13" s="20"/>
      <c r="J13" s="20">
        <f t="shared" si="0"/>
        <v>21500</v>
      </c>
      <c r="K13" s="31" t="s">
        <v>86</v>
      </c>
      <c r="L13" s="31" t="s">
        <v>79</v>
      </c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7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86</v>
      </c>
      <c r="L14" s="31" t="s">
        <v>79</v>
      </c>
    </row>
    <row r="15" spans="1:12" ht="30" customHeight="1" x14ac:dyDescent="0.25">
      <c r="A15" s="61" t="s">
        <v>7</v>
      </c>
      <c r="B15" s="61"/>
      <c r="C15" s="61"/>
      <c r="D15" s="61"/>
      <c r="E15" s="61"/>
      <c r="F15" s="20">
        <f>SUM(F9:F14)</f>
        <v>91000</v>
      </c>
      <c r="G15" s="20">
        <f t="shared" ref="G15:J15" si="1">SUM(G9:G14)</f>
        <v>90300</v>
      </c>
      <c r="H15" s="20">
        <f t="shared" si="1"/>
        <v>43000</v>
      </c>
      <c r="I15" s="20">
        <f t="shared" si="1"/>
        <v>30000</v>
      </c>
      <c r="J15" s="20">
        <f t="shared" si="1"/>
        <v>73000</v>
      </c>
      <c r="K15" s="31" t="s">
        <v>87</v>
      </c>
      <c r="L15" s="31"/>
    </row>
    <row r="16" spans="1:12" x14ac:dyDescent="0.25">
      <c r="F16" s="21"/>
    </row>
  </sheetData>
  <mergeCells count="7">
    <mergeCell ref="A15:E15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view="pageLayout" topLeftCell="A13" zoomScaleNormal="100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62" t="s">
        <v>83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63"/>
      <c r="H3" s="23" t="s">
        <v>30</v>
      </c>
      <c r="I3" s="23"/>
    </row>
    <row r="4" spans="1:12" ht="18.75" x14ac:dyDescent="0.3">
      <c r="A4" s="22" t="s">
        <v>24</v>
      </c>
      <c r="D4" s="63" t="s">
        <v>31</v>
      </c>
      <c r="E4" s="63"/>
      <c r="F4" s="37"/>
      <c r="G4" s="63" t="s">
        <v>32</v>
      </c>
      <c r="H4" s="63"/>
      <c r="I4" s="63" t="s">
        <v>33</v>
      </c>
      <c r="J4" s="63"/>
      <c r="K4" s="23"/>
    </row>
    <row r="5" spans="1:12" ht="18.75" x14ac:dyDescent="0.3">
      <c r="A5" s="22"/>
      <c r="D5" s="37"/>
      <c r="E5" s="37"/>
      <c r="F5" s="37"/>
      <c r="G5" s="37"/>
      <c r="H5" s="37"/>
      <c r="I5" s="37"/>
      <c r="J5" s="37"/>
      <c r="K5" s="23"/>
    </row>
    <row r="6" spans="1:12" ht="21" x14ac:dyDescent="0.35">
      <c r="F6" s="64" t="s">
        <v>34</v>
      </c>
      <c r="G6" s="64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>
        <v>19500</v>
      </c>
      <c r="H9" s="20">
        <v>15000</v>
      </c>
      <c r="I9" s="20">
        <v>15000</v>
      </c>
      <c r="J9" s="20">
        <f>SUM(H9:I9)</f>
        <v>30000</v>
      </c>
      <c r="K9" s="31" t="s">
        <v>96</v>
      </c>
      <c r="L9" s="31" t="s">
        <v>95</v>
      </c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>
        <v>37500</v>
      </c>
      <c r="H10" s="20">
        <v>15000</v>
      </c>
      <c r="I10" s="20">
        <v>15000</v>
      </c>
      <c r="J10" s="20">
        <f t="shared" ref="J10:J15" si="0">SUM(H10:I10)</f>
        <v>30000</v>
      </c>
      <c r="K10" s="31" t="s">
        <v>93</v>
      </c>
      <c r="L10" s="31" t="s">
        <v>95</v>
      </c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>
        <v>16500</v>
      </c>
      <c r="H11" s="20">
        <v>15000</v>
      </c>
      <c r="I11" s="20"/>
      <c r="J11" s="20">
        <f t="shared" si="0"/>
        <v>15000</v>
      </c>
      <c r="K11" s="31" t="s">
        <v>93</v>
      </c>
      <c r="L11" s="31" t="s">
        <v>79</v>
      </c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>
        <v>37800</v>
      </c>
      <c r="H12" s="20"/>
      <c r="I12" s="20"/>
      <c r="J12" s="20">
        <f t="shared" si="0"/>
        <v>0</v>
      </c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81</v>
      </c>
      <c r="D13" s="27" t="s">
        <v>44</v>
      </c>
      <c r="E13" s="7"/>
      <c r="F13" s="20">
        <v>21500</v>
      </c>
      <c r="G13" s="20"/>
      <c r="H13" s="20">
        <v>21500</v>
      </c>
      <c r="I13" s="20"/>
      <c r="J13" s="20">
        <f t="shared" si="0"/>
        <v>21500</v>
      </c>
      <c r="K13" s="31" t="s">
        <v>93</v>
      </c>
      <c r="L13" s="31" t="s">
        <v>79</v>
      </c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7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93</v>
      </c>
      <c r="L14" s="31" t="s">
        <v>79</v>
      </c>
    </row>
    <row r="15" spans="1:12" ht="30" customHeight="1" x14ac:dyDescent="0.25">
      <c r="A15" s="61" t="s">
        <v>7</v>
      </c>
      <c r="B15" s="61"/>
      <c r="C15" s="61"/>
      <c r="D15" s="61"/>
      <c r="E15" s="61"/>
      <c r="F15" s="20">
        <f>SUM(F9:F14)</f>
        <v>91000</v>
      </c>
      <c r="G15" s="20">
        <f t="shared" ref="G15" si="1">SUM(G9:G14)</f>
        <v>111300</v>
      </c>
      <c r="H15" s="20">
        <f>SUM(H9:H14)</f>
        <v>73000</v>
      </c>
      <c r="I15" s="20">
        <f>SUM(I9:I14)</f>
        <v>30000</v>
      </c>
      <c r="J15" s="20">
        <f t="shared" si="0"/>
        <v>103000</v>
      </c>
      <c r="K15" s="31" t="s">
        <v>94</v>
      </c>
      <c r="L15" s="31" t="s">
        <v>97</v>
      </c>
    </row>
    <row r="16" spans="1:12" x14ac:dyDescent="0.25">
      <c r="F16" s="21"/>
    </row>
    <row r="17" spans="1:12" ht="15.75" x14ac:dyDescent="0.25">
      <c r="A17" s="66" t="s">
        <v>89</v>
      </c>
      <c r="B17" s="66"/>
      <c r="C17" s="66"/>
      <c r="D17" s="66"/>
      <c r="E17" s="66"/>
      <c r="F17" s="66"/>
      <c r="G17" s="66"/>
      <c r="H17" s="66"/>
      <c r="I17" s="66"/>
      <c r="J17" s="39">
        <f>J15*0.1</f>
        <v>10300</v>
      </c>
      <c r="K17" s="40"/>
      <c r="L17" s="40"/>
    </row>
    <row r="18" spans="1:12" ht="15.75" x14ac:dyDescent="0.25">
      <c r="A18" s="66" t="s">
        <v>90</v>
      </c>
      <c r="B18" s="66"/>
      <c r="C18" s="66"/>
      <c r="D18" s="66"/>
      <c r="E18" s="66"/>
      <c r="F18" s="66"/>
      <c r="G18" s="66"/>
      <c r="H18" s="66"/>
      <c r="I18" s="66"/>
      <c r="J18" s="39">
        <f>J15-J17-5000</f>
        <v>87700</v>
      </c>
      <c r="K18" s="39">
        <v>112500</v>
      </c>
      <c r="L18" s="41">
        <f>SUM(J18:K18)</f>
        <v>200200</v>
      </c>
    </row>
    <row r="19" spans="1:12" ht="15.75" x14ac:dyDescent="0.25">
      <c r="A19" s="65" t="s">
        <v>91</v>
      </c>
      <c r="B19" s="65"/>
      <c r="C19" s="65"/>
      <c r="D19" s="65"/>
      <c r="E19" s="65"/>
      <c r="F19" s="65"/>
      <c r="G19" s="65"/>
      <c r="H19" s="65"/>
      <c r="I19" s="65"/>
      <c r="J19" s="39">
        <f>J18/2</f>
        <v>43850</v>
      </c>
      <c r="K19" s="39">
        <v>56250</v>
      </c>
      <c r="L19" s="41">
        <f t="shared" ref="L19:L20" si="2">SUM(J19:K19)</f>
        <v>100100</v>
      </c>
    </row>
    <row r="20" spans="1:12" ht="15.75" x14ac:dyDescent="0.25">
      <c r="A20" s="65" t="s">
        <v>92</v>
      </c>
      <c r="B20" s="65"/>
      <c r="C20" s="65"/>
      <c r="D20" s="65"/>
      <c r="E20" s="65"/>
      <c r="F20" s="65"/>
      <c r="G20" s="65"/>
      <c r="H20" s="65"/>
      <c r="I20" s="65"/>
      <c r="J20" s="39">
        <f>J18/2</f>
        <v>43850</v>
      </c>
      <c r="K20" s="39">
        <v>56250</v>
      </c>
      <c r="L20" s="41">
        <f t="shared" si="2"/>
        <v>100100</v>
      </c>
    </row>
  </sheetData>
  <mergeCells count="11">
    <mergeCell ref="F6:G6"/>
    <mergeCell ref="A1:K1"/>
    <mergeCell ref="D3:G3"/>
    <mergeCell ref="D4:E4"/>
    <mergeCell ref="G4:H4"/>
    <mergeCell ref="I4:J4"/>
    <mergeCell ref="A20:I20"/>
    <mergeCell ref="A17:I17"/>
    <mergeCell ref="A18:I18"/>
    <mergeCell ref="A19:I19"/>
    <mergeCell ref="A15:E15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view="pageLayout" topLeftCell="A7" zoomScaleNormal="100" workbookViewId="0">
      <selection activeCell="G8" sqref="G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.85546875" customWidth="1"/>
    <col min="6" max="6" width="11" customWidth="1"/>
    <col min="7" max="7" width="8.7109375" customWidth="1"/>
    <col min="8" max="8" width="13.28515625" customWidth="1"/>
    <col min="9" max="9" width="9.85546875" customWidth="1"/>
    <col min="10" max="10" width="15" customWidth="1"/>
    <col min="11" max="11" width="7.42578125" customWidth="1"/>
  </cols>
  <sheetData>
    <row r="1" spans="1:12" ht="18.75" x14ac:dyDescent="0.25">
      <c r="A1" s="62" t="s">
        <v>88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/>
      <c r="I2" s="23"/>
      <c r="J2" s="23" t="s">
        <v>28</v>
      </c>
    </row>
    <row r="3" spans="1:12" ht="18.75" x14ac:dyDescent="0.3">
      <c r="A3" s="22" t="s">
        <v>23</v>
      </c>
      <c r="D3" s="63" t="s">
        <v>29</v>
      </c>
      <c r="E3" s="63"/>
      <c r="F3" s="63"/>
      <c r="G3" s="42"/>
      <c r="H3" s="23" t="s">
        <v>30</v>
      </c>
      <c r="I3" s="23"/>
    </row>
    <row r="4" spans="1:12" ht="18.75" x14ac:dyDescent="0.3">
      <c r="A4" s="22" t="s">
        <v>24</v>
      </c>
      <c r="D4" s="42" t="s">
        <v>31</v>
      </c>
      <c r="E4" s="38"/>
      <c r="F4" s="63" t="s">
        <v>32</v>
      </c>
      <c r="G4" s="63"/>
      <c r="H4" s="63"/>
      <c r="I4" s="63" t="s">
        <v>33</v>
      </c>
      <c r="J4" s="63"/>
      <c r="K4" s="23"/>
    </row>
    <row r="5" spans="1:12" ht="18.75" x14ac:dyDescent="0.3">
      <c r="A5" s="22"/>
      <c r="D5" s="38"/>
      <c r="E5" s="38"/>
      <c r="F5" s="38"/>
      <c r="G5" s="42"/>
      <c r="H5" s="38"/>
      <c r="I5" s="38"/>
      <c r="J5" s="38"/>
      <c r="K5" s="23"/>
    </row>
    <row r="6" spans="1:12" ht="21" x14ac:dyDescent="0.35">
      <c r="E6" s="64" t="s">
        <v>34</v>
      </c>
      <c r="F6" s="64"/>
      <c r="G6" s="43"/>
    </row>
    <row r="7" spans="1:12" ht="21" x14ac:dyDescent="0.35">
      <c r="E7" s="28"/>
      <c r="F7" s="28"/>
      <c r="G7" s="43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3</v>
      </c>
      <c r="F8" s="2" t="s">
        <v>4</v>
      </c>
      <c r="G8" s="6" t="s">
        <v>98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67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20">
        <v>15000</v>
      </c>
      <c r="F9" s="20">
        <v>4500</v>
      </c>
      <c r="G9" s="20"/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20">
        <v>15000</v>
      </c>
      <c r="F10" s="20">
        <v>22500</v>
      </c>
      <c r="G10" s="20"/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20">
        <v>15000</v>
      </c>
      <c r="F11" s="20">
        <v>16500</v>
      </c>
      <c r="G11" s="20"/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20">
        <v>18000</v>
      </c>
      <c r="F12" s="20">
        <v>57600</v>
      </c>
      <c r="G12" s="20"/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81</v>
      </c>
      <c r="D13" s="27" t="s">
        <v>44</v>
      </c>
      <c r="E13" s="20">
        <v>21500</v>
      </c>
      <c r="F13" s="20"/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41</v>
      </c>
      <c r="C14" s="3" t="s">
        <v>55</v>
      </c>
      <c r="D14" s="27" t="s">
        <v>42</v>
      </c>
      <c r="E14" s="20">
        <v>6500</v>
      </c>
      <c r="F14" s="20"/>
      <c r="G14" s="20"/>
      <c r="H14" s="20"/>
      <c r="I14" s="20"/>
      <c r="J14" s="20"/>
      <c r="K14" s="31"/>
      <c r="L14" s="33"/>
    </row>
    <row r="15" spans="1:12" ht="30" customHeight="1" x14ac:dyDescent="0.25">
      <c r="A15" s="61" t="s">
        <v>7</v>
      </c>
      <c r="B15" s="61"/>
      <c r="C15" s="61"/>
      <c r="D15" s="61"/>
      <c r="E15" s="20">
        <f>SUM(E9:E14)</f>
        <v>91000</v>
      </c>
      <c r="F15" s="20">
        <f t="shared" ref="F15" si="0">SUM(F9:F14)</f>
        <v>101100</v>
      </c>
      <c r="G15" s="20"/>
      <c r="H15" s="20"/>
      <c r="I15" s="20"/>
      <c r="J15" s="20"/>
      <c r="K15" s="31"/>
      <c r="L15" s="33"/>
    </row>
    <row r="16" spans="1:12" x14ac:dyDescent="0.25">
      <c r="E16" s="21"/>
    </row>
  </sheetData>
  <mergeCells count="6">
    <mergeCell ref="A15:D15"/>
    <mergeCell ref="A1:K1"/>
    <mergeCell ref="D3:F3"/>
    <mergeCell ref="F4:H4"/>
    <mergeCell ref="I4:J4"/>
    <mergeCell ref="E6:F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view="pageLayout" topLeftCell="A4" zoomScaleNormal="100" workbookViewId="0">
      <selection activeCell="B13" sqref="B13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9" customWidth="1"/>
    <col min="6" max="6" width="11" customWidth="1"/>
    <col min="7" max="7" width="8.7109375" customWidth="1"/>
    <col min="8" max="8" width="13.28515625" customWidth="1"/>
    <col min="9" max="9" width="9.85546875" customWidth="1"/>
    <col min="10" max="10" width="14.42578125" customWidth="1"/>
    <col min="11" max="11" width="9.42578125" customWidth="1"/>
  </cols>
  <sheetData>
    <row r="1" spans="1:12" ht="18.75" x14ac:dyDescent="0.25">
      <c r="A1" s="62" t="s">
        <v>99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18.75" x14ac:dyDescent="0.3">
      <c r="A2" s="22" t="s">
        <v>22</v>
      </c>
      <c r="E2" s="23"/>
      <c r="I2" s="23"/>
      <c r="J2" s="23" t="s">
        <v>28</v>
      </c>
    </row>
    <row r="3" spans="1:12" ht="18.75" x14ac:dyDescent="0.3">
      <c r="A3" s="22" t="s">
        <v>23</v>
      </c>
      <c r="D3" s="48" t="s">
        <v>29</v>
      </c>
      <c r="E3" s="48"/>
      <c r="F3" s="48"/>
      <c r="G3" s="42"/>
      <c r="H3" s="23" t="s">
        <v>30</v>
      </c>
      <c r="I3" s="23"/>
    </row>
    <row r="4" spans="1:12" ht="18.75" x14ac:dyDescent="0.3">
      <c r="A4" s="22" t="s">
        <v>24</v>
      </c>
      <c r="D4" s="42" t="s">
        <v>31</v>
      </c>
      <c r="E4" s="42"/>
      <c r="F4" s="63" t="s">
        <v>32</v>
      </c>
      <c r="G4" s="63"/>
      <c r="H4" s="63"/>
      <c r="I4" s="63" t="s">
        <v>33</v>
      </c>
      <c r="J4" s="63"/>
      <c r="K4" s="23"/>
    </row>
    <row r="5" spans="1:12" ht="18.75" x14ac:dyDescent="0.3">
      <c r="A5" s="22"/>
      <c r="D5" s="50"/>
      <c r="E5" s="50"/>
      <c r="F5" s="50"/>
      <c r="G5" s="50"/>
      <c r="H5" s="50"/>
      <c r="I5" s="50"/>
      <c r="J5" s="50"/>
      <c r="K5" s="23"/>
    </row>
    <row r="6" spans="1:12" ht="21" x14ac:dyDescent="0.35">
      <c r="A6" s="22"/>
      <c r="D6" s="68" t="s">
        <v>110</v>
      </c>
      <c r="E6" s="68"/>
      <c r="F6" s="68"/>
      <c r="G6" s="68" t="s">
        <v>111</v>
      </c>
      <c r="H6" s="68"/>
      <c r="I6" s="68"/>
      <c r="J6" s="68" t="s">
        <v>112</v>
      </c>
      <c r="K6" s="68"/>
    </row>
    <row r="7" spans="1:12" ht="21" x14ac:dyDescent="0.35">
      <c r="D7" s="68" t="s">
        <v>113</v>
      </c>
      <c r="E7" s="68"/>
      <c r="F7" s="68"/>
      <c r="G7" s="68" t="s">
        <v>114</v>
      </c>
      <c r="H7" s="68"/>
      <c r="I7" s="68"/>
      <c r="J7" s="68"/>
      <c r="K7" s="68"/>
    </row>
    <row r="8" spans="1:12" ht="9" customHeight="1" x14ac:dyDescent="0.35">
      <c r="D8" s="55"/>
      <c r="E8" s="55"/>
      <c r="F8" s="55"/>
      <c r="G8" s="55"/>
      <c r="H8" s="55"/>
      <c r="I8" s="55"/>
      <c r="J8" s="55"/>
      <c r="K8" s="55"/>
    </row>
    <row r="9" spans="1:12" ht="21" customHeight="1" x14ac:dyDescent="0.35">
      <c r="A9" s="69" t="s">
        <v>34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4.5" customHeight="1" x14ac:dyDescent="0.35">
      <c r="D10" s="55"/>
      <c r="E10" s="56"/>
      <c r="F10" s="56"/>
      <c r="G10" s="55"/>
      <c r="H10" s="55"/>
      <c r="I10" s="55"/>
      <c r="J10" s="55"/>
      <c r="K10" s="55"/>
    </row>
    <row r="11" spans="1:12" ht="15.75" x14ac:dyDescent="0.25">
      <c r="A11" s="1" t="s">
        <v>0</v>
      </c>
      <c r="B11" s="2" t="s">
        <v>1</v>
      </c>
      <c r="C11" s="18" t="s">
        <v>21</v>
      </c>
      <c r="D11" s="2" t="s">
        <v>20</v>
      </c>
      <c r="E11" s="2" t="s">
        <v>3</v>
      </c>
      <c r="F11" s="2" t="s">
        <v>4</v>
      </c>
      <c r="G11" s="6" t="s">
        <v>98</v>
      </c>
      <c r="H11" s="44" t="s">
        <v>9</v>
      </c>
      <c r="I11" s="2" t="s">
        <v>6</v>
      </c>
      <c r="J11" s="6" t="s">
        <v>5</v>
      </c>
      <c r="K11" s="2" t="s">
        <v>8</v>
      </c>
      <c r="L11" s="34" t="s">
        <v>67</v>
      </c>
    </row>
    <row r="12" spans="1:12" ht="18.75" customHeight="1" x14ac:dyDescent="0.25">
      <c r="A12" s="3">
        <v>1</v>
      </c>
      <c r="B12" s="26" t="s">
        <v>39</v>
      </c>
      <c r="C12" s="3" t="s">
        <v>49</v>
      </c>
      <c r="D12" s="27" t="s">
        <v>40</v>
      </c>
      <c r="E12" s="20">
        <v>15000</v>
      </c>
      <c r="F12" s="20">
        <v>21000</v>
      </c>
      <c r="G12" s="20">
        <v>6000</v>
      </c>
      <c r="H12" s="20">
        <v>15000</v>
      </c>
      <c r="I12" s="20">
        <v>15000</v>
      </c>
      <c r="J12" s="20">
        <f>SUM(H12:I12)</f>
        <v>30000</v>
      </c>
      <c r="K12" s="52" t="s">
        <v>102</v>
      </c>
      <c r="L12" s="52" t="s">
        <v>101</v>
      </c>
    </row>
    <row r="13" spans="1:12" ht="18.75" customHeight="1" x14ac:dyDescent="0.25">
      <c r="A13" s="3">
        <v>2</v>
      </c>
      <c r="B13" s="26" t="s">
        <v>45</v>
      </c>
      <c r="C13" s="3" t="s">
        <v>50</v>
      </c>
      <c r="D13" s="27" t="s">
        <v>46</v>
      </c>
      <c r="E13" s="20">
        <v>15000</v>
      </c>
      <c r="F13" s="20">
        <v>39000</v>
      </c>
      <c r="G13" s="20">
        <v>9000</v>
      </c>
      <c r="H13" s="20"/>
      <c r="I13" s="20"/>
      <c r="J13" s="20">
        <f t="shared" ref="J13:J18" si="0">SUM(H13:I13)</f>
        <v>0</v>
      </c>
      <c r="K13" s="53"/>
      <c r="L13" s="53"/>
    </row>
    <row r="14" spans="1:12" ht="18.75" customHeight="1" x14ac:dyDescent="0.25">
      <c r="A14" s="3">
        <v>3</v>
      </c>
      <c r="B14" s="26" t="s">
        <v>47</v>
      </c>
      <c r="C14" s="3" t="s">
        <v>51</v>
      </c>
      <c r="D14" s="27" t="s">
        <v>48</v>
      </c>
      <c r="E14" s="20">
        <v>15000</v>
      </c>
      <c r="F14" s="20">
        <v>16500</v>
      </c>
      <c r="G14" s="20">
        <v>1500</v>
      </c>
      <c r="H14" s="20">
        <v>15000</v>
      </c>
      <c r="I14" s="20"/>
      <c r="J14" s="20">
        <f t="shared" si="0"/>
        <v>15000</v>
      </c>
      <c r="K14" s="53" t="s">
        <v>103</v>
      </c>
      <c r="L14" s="31" t="s">
        <v>79</v>
      </c>
    </row>
    <row r="15" spans="1:12" ht="18.75" customHeight="1" x14ac:dyDescent="0.25">
      <c r="A15" s="3">
        <v>4</v>
      </c>
      <c r="B15" s="26" t="s">
        <v>37</v>
      </c>
      <c r="C15" s="3" t="s">
        <v>52</v>
      </c>
      <c r="D15" s="27" t="s">
        <v>38</v>
      </c>
      <c r="E15" s="20">
        <v>18000</v>
      </c>
      <c r="F15" s="20">
        <v>87200</v>
      </c>
      <c r="G15" s="20">
        <v>25200</v>
      </c>
      <c r="H15" s="20"/>
      <c r="I15" s="20">
        <v>36000</v>
      </c>
      <c r="J15" s="20">
        <f t="shared" si="0"/>
        <v>36000</v>
      </c>
      <c r="K15" s="53" t="s">
        <v>100</v>
      </c>
      <c r="L15" s="31" t="s">
        <v>79</v>
      </c>
    </row>
    <row r="16" spans="1:12" ht="18.75" customHeight="1" x14ac:dyDescent="0.25">
      <c r="A16" s="3">
        <v>5</v>
      </c>
      <c r="B16" s="26" t="s">
        <v>43</v>
      </c>
      <c r="C16" s="3" t="s">
        <v>81</v>
      </c>
      <c r="D16" s="27" t="s">
        <v>44</v>
      </c>
      <c r="E16" s="20">
        <v>21500</v>
      </c>
      <c r="F16" s="20">
        <v>23650</v>
      </c>
      <c r="G16" s="20">
        <v>2150</v>
      </c>
      <c r="H16" s="20">
        <v>21500</v>
      </c>
      <c r="I16" s="20">
        <v>21500</v>
      </c>
      <c r="J16" s="20">
        <f t="shared" si="0"/>
        <v>43000</v>
      </c>
      <c r="K16" s="52" t="s">
        <v>104</v>
      </c>
      <c r="L16" s="54" t="s">
        <v>105</v>
      </c>
    </row>
    <row r="17" spans="1:12" ht="18.75" customHeight="1" x14ac:dyDescent="0.25">
      <c r="A17" s="3">
        <v>6</v>
      </c>
      <c r="B17" s="26" t="s">
        <v>41</v>
      </c>
      <c r="C17" s="3" t="s">
        <v>55</v>
      </c>
      <c r="D17" s="27" t="s">
        <v>42</v>
      </c>
      <c r="E17" s="20">
        <v>6500</v>
      </c>
      <c r="F17" s="20"/>
      <c r="G17" s="20"/>
      <c r="H17" s="20">
        <v>6500</v>
      </c>
      <c r="I17" s="20"/>
      <c r="J17" s="20">
        <f t="shared" si="0"/>
        <v>6500</v>
      </c>
      <c r="K17" s="31" t="s">
        <v>103</v>
      </c>
      <c r="L17" s="31" t="s">
        <v>79</v>
      </c>
    </row>
    <row r="18" spans="1:12" ht="18.75" customHeight="1" x14ac:dyDescent="0.25">
      <c r="A18" s="61" t="s">
        <v>7</v>
      </c>
      <c r="B18" s="61"/>
      <c r="C18" s="61"/>
      <c r="D18" s="61"/>
      <c r="E18" s="57">
        <f>SUM(E12:E17)</f>
        <v>91000</v>
      </c>
      <c r="F18" s="57">
        <f t="shared" ref="F18:I18" si="1">SUM(F12:F17)</f>
        <v>187350</v>
      </c>
      <c r="G18" s="57">
        <f t="shared" si="1"/>
        <v>43850</v>
      </c>
      <c r="H18" s="57">
        <f t="shared" si="1"/>
        <v>58000</v>
      </c>
      <c r="I18" s="57">
        <f t="shared" si="1"/>
        <v>72500</v>
      </c>
      <c r="J18" s="57">
        <f t="shared" si="0"/>
        <v>130500</v>
      </c>
      <c r="K18" s="58" t="s">
        <v>106</v>
      </c>
      <c r="L18" s="58" t="s">
        <v>97</v>
      </c>
    </row>
    <row r="19" spans="1:12" ht="15.75" x14ac:dyDescent="0.25">
      <c r="A19" s="70" t="s">
        <v>89</v>
      </c>
      <c r="B19" s="70"/>
      <c r="C19" s="70"/>
      <c r="D19" s="70"/>
      <c r="E19" s="70"/>
      <c r="F19" s="70"/>
      <c r="G19" s="70"/>
      <c r="H19" s="70"/>
      <c r="I19" s="70"/>
      <c r="J19" s="49">
        <f>J18*0.1</f>
        <v>13050</v>
      </c>
    </row>
    <row r="20" spans="1:12" ht="15.75" x14ac:dyDescent="0.25">
      <c r="A20" s="70" t="s">
        <v>90</v>
      </c>
      <c r="B20" s="70"/>
      <c r="C20" s="70"/>
      <c r="D20" s="70"/>
      <c r="E20" s="70"/>
      <c r="F20" s="70"/>
      <c r="G20" s="70"/>
      <c r="H20" s="70"/>
      <c r="I20" s="70"/>
      <c r="J20" s="49">
        <f>J18-J19</f>
        <v>117450</v>
      </c>
    </row>
    <row r="21" spans="1:12" ht="15.75" x14ac:dyDescent="0.25">
      <c r="A21" s="66" t="s">
        <v>91</v>
      </c>
      <c r="B21" s="66"/>
      <c r="C21" s="66"/>
      <c r="D21" s="66"/>
      <c r="E21" s="66"/>
      <c r="F21" s="66"/>
      <c r="G21" s="66"/>
      <c r="H21" s="66"/>
      <c r="I21" s="66"/>
      <c r="J21" s="49">
        <f>J20/2</f>
        <v>58725</v>
      </c>
    </row>
    <row r="22" spans="1:12" ht="15.75" x14ac:dyDescent="0.25">
      <c r="A22" s="67" t="s">
        <v>92</v>
      </c>
      <c r="B22" s="67"/>
      <c r="C22" s="67"/>
      <c r="D22" s="67"/>
      <c r="E22" s="67"/>
      <c r="F22" s="67"/>
      <c r="G22" s="67"/>
      <c r="H22" s="67"/>
      <c r="I22" s="67"/>
      <c r="J22" s="49">
        <f>J21</f>
        <v>58725</v>
      </c>
    </row>
    <row r="23" spans="1:12" ht="15.75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59"/>
    </row>
    <row r="24" spans="1:12" ht="15.75" x14ac:dyDescent="0.25">
      <c r="A24" s="67" t="s">
        <v>115</v>
      </c>
      <c r="B24" s="67"/>
      <c r="C24" s="67"/>
      <c r="D24" s="67"/>
      <c r="E24" s="67"/>
      <c r="F24" s="67"/>
      <c r="G24" s="67"/>
      <c r="H24" s="67"/>
      <c r="I24" s="67"/>
      <c r="J24" s="49">
        <v>63000</v>
      </c>
    </row>
    <row r="25" spans="1:12" ht="15.75" x14ac:dyDescent="0.25">
      <c r="A25" s="67" t="s">
        <v>116</v>
      </c>
      <c r="B25" s="67"/>
      <c r="C25" s="67"/>
      <c r="D25" s="67"/>
      <c r="E25" s="67"/>
      <c r="F25" s="67"/>
      <c r="G25" s="67"/>
      <c r="H25" s="67"/>
      <c r="I25" s="67"/>
      <c r="J25" s="49">
        <f>J22+J24</f>
        <v>121725</v>
      </c>
    </row>
    <row r="27" spans="1:12" x14ac:dyDescent="0.25">
      <c r="A27" s="66" t="s">
        <v>109</v>
      </c>
      <c r="B27" s="66"/>
      <c r="C27" s="66"/>
      <c r="D27" s="66"/>
      <c r="E27" s="66"/>
      <c r="F27" s="33" t="s">
        <v>107</v>
      </c>
      <c r="G27" s="33" t="s">
        <v>108</v>
      </c>
    </row>
  </sheetData>
  <mergeCells count="18">
    <mergeCell ref="A27:E27"/>
    <mergeCell ref="A19:I19"/>
    <mergeCell ref="A20:I20"/>
    <mergeCell ref="A1:K1"/>
    <mergeCell ref="F4:H4"/>
    <mergeCell ref="I4:J4"/>
    <mergeCell ref="A18:D18"/>
    <mergeCell ref="D6:F6"/>
    <mergeCell ref="D7:F7"/>
    <mergeCell ref="G6:I6"/>
    <mergeCell ref="J6:K6"/>
    <mergeCell ref="A24:I24"/>
    <mergeCell ref="A25:I25"/>
    <mergeCell ref="G7:I7"/>
    <mergeCell ref="J7:K7"/>
    <mergeCell ref="A9:L9"/>
    <mergeCell ref="A21:I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 16</vt:lpstr>
      <vt:lpstr>OCT 16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2016-10-13T16:43:20Z</cp:lastPrinted>
  <dcterms:created xsi:type="dcterms:W3CDTF">2013-02-10T07:37:00Z</dcterms:created>
  <dcterms:modified xsi:type="dcterms:W3CDTF">2016-10-28T20:57:37Z</dcterms:modified>
</cp:coreProperties>
</file>