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7\AMARA SYLLA\FICHES D'ENCAISSEMENTS\"/>
    </mc:Choice>
  </mc:AlternateContent>
  <bookViews>
    <workbookView xWindow="240" yWindow="45" windowWidth="20115" windowHeight="7995" firstSheet="8" activeTab="13"/>
  </bookViews>
  <sheets>
    <sheet name="IMPOT BASE CIE" sheetId="24" r:id="rId1"/>
    <sheet name="DEC 16 " sheetId="25" r:id="rId2"/>
    <sheet name="JANV 17" sheetId="26" r:id="rId3"/>
    <sheet name="FEV 17" sheetId="27" r:id="rId4"/>
    <sheet name="MARS 17" sheetId="28" r:id="rId5"/>
    <sheet name="AVRIL17" sheetId="29" r:id="rId6"/>
    <sheet name="MAI 17 " sheetId="30" r:id="rId7"/>
    <sheet name="JUIN 17 " sheetId="32" r:id="rId8"/>
    <sheet name="JUILLET 17" sheetId="34" r:id="rId9"/>
    <sheet name="AOUT 17" sheetId="35" r:id="rId10"/>
    <sheet name="SEPTEMBRE 17" sheetId="36" r:id="rId11"/>
    <sheet name="OCTOBRE 17" sheetId="37" r:id="rId12"/>
    <sheet name="NOVEMBRE 17 " sheetId="38" r:id="rId13"/>
    <sheet name="DECEMBRE 17" sheetId="39" r:id="rId14"/>
  </sheets>
  <calcPr calcId="152511"/>
</workbook>
</file>

<file path=xl/calcChain.xml><?xml version="1.0" encoding="utf-8"?>
<calcChain xmlns="http://schemas.openxmlformats.org/spreadsheetml/2006/main">
  <c r="J19" i="39" l="1"/>
  <c r="J18" i="39"/>
  <c r="H17" i="39"/>
  <c r="I17" i="39"/>
  <c r="J17" i="39"/>
  <c r="J13" i="39"/>
  <c r="J14" i="39"/>
  <c r="J15" i="39"/>
  <c r="J16" i="39"/>
  <c r="J12" i="39"/>
  <c r="G17" i="39" l="1"/>
  <c r="F17" i="39"/>
  <c r="E17" i="39"/>
  <c r="H17" i="38" l="1"/>
  <c r="G17" i="38"/>
  <c r="F17" i="38"/>
  <c r="E17" i="38"/>
  <c r="J16" i="38"/>
  <c r="J15" i="38"/>
  <c r="J14" i="38"/>
  <c r="J13" i="38"/>
  <c r="J12" i="38"/>
  <c r="J17" i="38" s="1"/>
  <c r="J19" i="38" s="1"/>
  <c r="H17" i="37"/>
  <c r="G17" i="37"/>
  <c r="F17" i="37"/>
  <c r="E17" i="37"/>
  <c r="J16" i="37"/>
  <c r="J15" i="37"/>
  <c r="J14" i="37"/>
  <c r="J13" i="37"/>
  <c r="J12" i="37"/>
  <c r="J17" i="37" s="1"/>
  <c r="J19" i="37" s="1"/>
  <c r="J20" i="36" l="1"/>
  <c r="H18" i="36"/>
  <c r="I18" i="36"/>
  <c r="J18" i="36"/>
  <c r="J13" i="36"/>
  <c r="J14" i="36"/>
  <c r="J15" i="36"/>
  <c r="J16" i="36"/>
  <c r="J17" i="36"/>
  <c r="J12" i="36"/>
  <c r="G18" i="36" l="1"/>
  <c r="F18" i="36"/>
  <c r="E18" i="36"/>
  <c r="H18" i="35" l="1"/>
  <c r="I18" i="35"/>
  <c r="J13" i="35"/>
  <c r="J18" i="35"/>
  <c r="J20" i="35" s="1"/>
  <c r="J15" i="35"/>
  <c r="J17" i="35"/>
  <c r="J12" i="35"/>
  <c r="G18" i="35" l="1"/>
  <c r="F18" i="35"/>
  <c r="E18" i="35"/>
  <c r="J20" i="34" l="1"/>
  <c r="H18" i="34"/>
  <c r="I18" i="34"/>
  <c r="J18" i="34"/>
  <c r="J13" i="34"/>
  <c r="J14" i="34"/>
  <c r="J15" i="34"/>
  <c r="J16" i="34"/>
  <c r="J17" i="34"/>
  <c r="J12" i="34"/>
  <c r="G18" i="34" l="1"/>
  <c r="F18" i="34"/>
  <c r="E18" i="34"/>
  <c r="J20" i="32"/>
  <c r="H18" i="32"/>
  <c r="I18" i="32"/>
  <c r="J18" i="32"/>
  <c r="J13" i="32"/>
  <c r="J14" i="32"/>
  <c r="J15" i="32"/>
  <c r="J16" i="32"/>
  <c r="J17" i="32"/>
  <c r="J12" i="32"/>
  <c r="J20" i="30" l="1"/>
  <c r="J19" i="30"/>
  <c r="H18" i="30"/>
  <c r="I18" i="30"/>
  <c r="J18" i="30"/>
  <c r="J13" i="30"/>
  <c r="J14" i="30"/>
  <c r="J15" i="30"/>
  <c r="J16" i="30"/>
  <c r="J17" i="30"/>
  <c r="J12" i="30"/>
  <c r="G18" i="32" l="1"/>
  <c r="F18" i="32"/>
  <c r="E18" i="32"/>
  <c r="H18" i="29" l="1"/>
  <c r="I18" i="29"/>
  <c r="J18" i="29"/>
  <c r="J13" i="29"/>
  <c r="J14" i="29"/>
  <c r="J15" i="29"/>
  <c r="J16" i="29"/>
  <c r="J17" i="29"/>
  <c r="J12" i="29"/>
  <c r="G18" i="30"/>
  <c r="F18" i="30"/>
  <c r="E18" i="30"/>
  <c r="G18" i="29" l="1"/>
  <c r="F18" i="29" l="1"/>
  <c r="E18" i="29"/>
  <c r="I13" i="28"/>
  <c r="I14" i="28"/>
  <c r="I15" i="28"/>
  <c r="I16" i="28"/>
  <c r="I17" i="28"/>
  <c r="I12" i="28"/>
  <c r="H18" i="28"/>
  <c r="I18" i="28" s="1"/>
  <c r="G18" i="28"/>
  <c r="I20" i="27" l="1"/>
  <c r="I19" i="27"/>
  <c r="H18" i="27"/>
  <c r="I13" i="27"/>
  <c r="I14" i="27"/>
  <c r="I15" i="27"/>
  <c r="I16" i="27"/>
  <c r="I17" i="27"/>
  <c r="I18" i="27"/>
  <c r="I12" i="27"/>
  <c r="G18" i="27"/>
  <c r="F18" i="28" l="1"/>
  <c r="E18" i="28"/>
  <c r="F18" i="26" l="1"/>
  <c r="G18" i="26"/>
  <c r="H18" i="26"/>
  <c r="I18" i="26"/>
  <c r="F18" i="27"/>
  <c r="E18" i="27"/>
  <c r="I15" i="25" l="1"/>
  <c r="I9" i="25"/>
  <c r="I10" i="25"/>
  <c r="I11" i="25"/>
  <c r="I12" i="25"/>
  <c r="I13" i="25"/>
  <c r="G15" i="25"/>
  <c r="E18" i="26" l="1"/>
  <c r="G22" i="25" l="1"/>
  <c r="I22" i="25" s="1"/>
  <c r="E22" i="25"/>
  <c r="G21" i="25"/>
  <c r="G23" i="25" s="1"/>
  <c r="E15" i="25"/>
  <c r="I14" i="25"/>
  <c r="I21" i="25" l="1"/>
  <c r="I23" i="25" s="1"/>
  <c r="F17" i="24"/>
  <c r="F19" i="24" s="1"/>
</calcChain>
</file>

<file path=xl/sharedStrings.xml><?xml version="1.0" encoding="utf-8"?>
<sst xmlns="http://schemas.openxmlformats.org/spreadsheetml/2006/main" count="735" uniqueCount="102">
  <si>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</si>
  <si>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</si>
  <si>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</si>
  <si>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</si>
  <si>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</si>
  <si>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</si>
  <si>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</si>
  <si>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</si>
  <si>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</si>
  <si>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</si>
  <si>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</si>
  <si>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</si>
  <si>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</si>
  <si>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</si>
  <si>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</si>
  <si>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BENEFICIAIRE: AMARA SYLLA</t>
  </si>
  <si>
    <t>N° CC: 7407291W</t>
  </si>
  <si>
    <t xml:space="preserve">21 BP 3878 ABIDJAN 21  </t>
  </si>
  <si>
    <t>Cel. 05 53 76 55 - 59 64 12 44</t>
  </si>
  <si>
    <t>YOPOUGON NIANGON BASE CIE DOMICILE: LOT N° 4529 / ÎLOT 121</t>
  </si>
  <si>
    <t>N'CHO ATSE HYACINTHE</t>
  </si>
  <si>
    <t>B1</t>
  </si>
  <si>
    <t>08681599 - 01506914</t>
  </si>
  <si>
    <t>MADJER JEAN SELASSIE</t>
  </si>
  <si>
    <t>B2</t>
  </si>
  <si>
    <t>60604066</t>
  </si>
  <si>
    <t>KOFFI AMOIN PELAGIE</t>
  </si>
  <si>
    <t>B3</t>
  </si>
  <si>
    <t>07260788 - 45713301</t>
  </si>
  <si>
    <t>BOUATENIN YANNICK LOPEZ</t>
  </si>
  <si>
    <t>B4</t>
  </si>
  <si>
    <t>08020478 - 01286428</t>
  </si>
  <si>
    <t>BROH SANDRINE</t>
  </si>
  <si>
    <t>B5</t>
  </si>
  <si>
    <t>48023338 - 47364456</t>
  </si>
  <si>
    <t>BAHOU BAHOU</t>
  </si>
  <si>
    <t>B6</t>
  </si>
  <si>
    <t>47703908 - 06715223</t>
  </si>
  <si>
    <t>MODALITES DE REGLEMENT SUR 2016</t>
  </si>
  <si>
    <t>PENALITES</t>
  </si>
  <si>
    <t>MENSUALITES</t>
  </si>
  <si>
    <t>TRIMESTRES</t>
  </si>
  <si>
    <t>IMPOTS 2016</t>
  </si>
  <si>
    <t>IMPOTS A PAYER EN 2016</t>
  </si>
  <si>
    <t>IMPOTS 2016: 223 200 F CFA - ARRIERES 2012 + 2013 + 2014 + 2015 : 1 561 920 F CFA SOIT UN TOTAL DE 1 785 120 F CFA</t>
  </si>
  <si>
    <t>ESPECES</t>
  </si>
  <si>
    <t>Nombre de Pièces</t>
  </si>
  <si>
    <t>TOTAL ANNUEL</t>
  </si>
  <si>
    <t>ETAT D'OCCUPATION : MOIS D'OCTOBRE 2016</t>
  </si>
  <si>
    <t>DECLARATION IMPOT FONCIER 2017</t>
  </si>
  <si>
    <t>AMARA SYLLA N° CC : 7407291W</t>
  </si>
  <si>
    <t>21 BP 3878 ABIDJAN 21 - CEL: 05 53 76 55 - 59 64 12 44</t>
  </si>
  <si>
    <t>ETAT DES ENCAISSEMENTS : MOIS DE DECEMBRE 2016</t>
  </si>
  <si>
    <t>12/12/16</t>
  </si>
  <si>
    <t>ETAT DES ENCAISSEMENTS : MOIS DE JANVIER 2017</t>
  </si>
  <si>
    <t>10/01/17</t>
  </si>
  <si>
    <t>PAPA SYLLA</t>
  </si>
  <si>
    <t>12/01/17</t>
  </si>
  <si>
    <t>CCGIM</t>
  </si>
  <si>
    <t>ETAT DES ENCAISSEMENTS : MOIS DE FEVRIER 2017</t>
  </si>
  <si>
    <t>10/02/17</t>
  </si>
  <si>
    <t>10/02/18</t>
  </si>
  <si>
    <t>MAMAN SYLLA</t>
  </si>
  <si>
    <t>13/02/2017</t>
  </si>
  <si>
    <t>ETAT DES ENCAISSEMENTS : MOIS DE MARS 2017</t>
  </si>
  <si>
    <t>Cel. 05 53 76 55 - 59 64 12 44 - 04 02 95 97</t>
  </si>
  <si>
    <t>12/03/17</t>
  </si>
  <si>
    <t>13/03/17</t>
  </si>
  <si>
    <t>PARTS CCGIM</t>
  </si>
  <si>
    <t>MONTANT A VERSER</t>
  </si>
  <si>
    <t>10/04/17</t>
  </si>
  <si>
    <t>11/04/17</t>
  </si>
  <si>
    <t>ETAT DES ENCAISSEMENTS : MOIS DE AVRIL 2017</t>
  </si>
  <si>
    <t>ETAT DES ENCAISSEMENTS : MOIS DE MAI 2017</t>
  </si>
  <si>
    <t>10/05/17</t>
  </si>
  <si>
    <t>11/05/17</t>
  </si>
  <si>
    <t>ETAT DES ENCAISSEMENTS : MOIS DE JUIN 2017</t>
  </si>
  <si>
    <t>COMMISSION CCGIM</t>
  </si>
  <si>
    <t>SOMME A VERSER</t>
  </si>
  <si>
    <t>10/06/17</t>
  </si>
  <si>
    <t>12/06/17</t>
  </si>
  <si>
    <t>10/07/17</t>
  </si>
  <si>
    <t>11/07/17</t>
  </si>
  <si>
    <t>ETAT DES ENCAISSEMENTS : MOIS DE JUILLET 2017</t>
  </si>
  <si>
    <t>10/08/17</t>
  </si>
  <si>
    <t>11/08/17</t>
  </si>
  <si>
    <t>ETAT DES ENCAISSEMENTS : MOIS D'AOUT 2017</t>
  </si>
  <si>
    <t>10/09/17</t>
  </si>
  <si>
    <t>11/09/17</t>
  </si>
  <si>
    <t>CGIM</t>
  </si>
  <si>
    <t>ETAT DES ENCAISSEMENTS : MOIS DE SEPTEMBRE 2017</t>
  </si>
  <si>
    <t>10/10/17</t>
  </si>
  <si>
    <t>11/10/17</t>
  </si>
  <si>
    <t>Mme BROH a liberé l'appartement: Deux mois de loyers ont été utilisés pour payer les deux mois d'arrierés. Un mois a été restitué par le propriétaire.</t>
  </si>
  <si>
    <t>ETAT DES ENCAISSEMENTS : MOIS D'OCTOBRE 2017</t>
  </si>
  <si>
    <t>11/11/17</t>
  </si>
  <si>
    <t>12/11/17</t>
  </si>
  <si>
    <t>ETAT DES ENCAISSEMENTS : MOIS DE NOVEMBRE 2017</t>
  </si>
  <si>
    <t>10/12/17</t>
  </si>
  <si>
    <t>ETAT DES ENCAISSEMENTS : MOIS DE DECEMBRE 2017</t>
  </si>
  <si>
    <t>10/01/18</t>
  </si>
  <si>
    <t>11/01/18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</si>
</sst>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4" fillId="0" borderId="0" xfId="0" applyFont="1"/>
    <xf numFmtId="49" fontId="0" fillId="2" borderId="1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8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7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4" fillId="0" borderId="1" xfId="0" applyNumberFormat="1" applyFont="1" applyBorder="1"/>
    <xf numFmtId="164" fontId="3" fillId="0" borderId="1" xfId="0" applyNumberFormat="1" applyFont="1" applyBorder="1"/>
    <xf numFmtId="0" fontId="9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/>
    </xf>
    <xf numFmtId="164" fontId="1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22" sqref="E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6" customWidth="1"/>
    <col min="5" max="5" width="18.28515625" customWidth="1"/>
    <col min="6" max="6" width="14.140625" customWidth="1"/>
  </cols>
  <sheetData>
    <row r="1" spans="1:6" ht="23.25" x14ac:dyDescent="0.25">
      <c r="A1" s="63" t="s">
        <v>48</v>
      </c>
      <c r="B1" s="63"/>
      <c r="C1" s="63"/>
      <c r="D1" s="63"/>
      <c r="E1" s="63"/>
      <c r="F1" s="63"/>
    </row>
    <row r="2" spans="1:6" ht="9" customHeight="1" x14ac:dyDescent="0.25">
      <c r="A2" s="17"/>
      <c r="B2" s="17"/>
      <c r="C2" s="17"/>
      <c r="D2" s="17"/>
      <c r="E2" s="17"/>
      <c r="F2" s="17"/>
    </row>
    <row r="3" spans="1:6" ht="23.25" x14ac:dyDescent="0.25">
      <c r="A3" s="63" t="s">
        <v>49</v>
      </c>
      <c r="B3" s="63"/>
      <c r="C3" s="63"/>
      <c r="D3" s="63"/>
      <c r="E3" s="63"/>
      <c r="F3" s="63"/>
    </row>
    <row r="4" spans="1:6" ht="18.75" x14ac:dyDescent="0.3">
      <c r="A4" s="1"/>
      <c r="F4" s="2"/>
    </row>
    <row r="5" spans="1:6" ht="18.75" customHeight="1" x14ac:dyDescent="0.4">
      <c r="A5" s="65" t="s">
        <v>50</v>
      </c>
      <c r="B5" s="65"/>
      <c r="C5" s="65"/>
      <c r="D5" s="65"/>
      <c r="E5" s="65"/>
      <c r="F5" s="65"/>
    </row>
    <row r="6" spans="1:6" ht="18.75" x14ac:dyDescent="0.3">
      <c r="A6" s="66" t="s">
        <v>51</v>
      </c>
      <c r="B6" s="66"/>
      <c r="C6" s="66"/>
      <c r="D6" s="66"/>
      <c r="E6" s="66"/>
      <c r="F6" s="66"/>
    </row>
    <row r="7" spans="1:6" ht="9" customHeight="1" x14ac:dyDescent="0.3">
      <c r="A7" s="1"/>
      <c r="E7" s="18"/>
      <c r="F7" s="18"/>
    </row>
    <row r="8" spans="1:6" ht="18.75" customHeight="1" x14ac:dyDescent="0.3">
      <c r="A8" s="66" t="s">
        <v>19</v>
      </c>
      <c r="B8" s="66"/>
      <c r="C8" s="66"/>
      <c r="D8" s="66"/>
      <c r="E8" s="66"/>
      <c r="F8" s="66"/>
    </row>
    <row r="9" spans="1:6" ht="7.5" customHeight="1" x14ac:dyDescent="0.25"/>
    <row r="10" spans="1:6" x14ac:dyDescent="0.25">
      <c r="A10" s="7" t="s">
        <v>0</v>
      </c>
      <c r="B10" s="8" t="s">
        <v>1</v>
      </c>
      <c r="C10" s="8" t="s">
        <v>10</v>
      </c>
      <c r="D10" s="8" t="s">
        <v>46</v>
      </c>
      <c r="E10" s="8" t="s">
        <v>9</v>
      </c>
      <c r="F10" s="8" t="s">
        <v>2</v>
      </c>
    </row>
    <row r="11" spans="1:6" ht="20.25" customHeight="1" x14ac:dyDescent="0.25">
      <c r="A11" s="5">
        <v>1</v>
      </c>
      <c r="B11" s="11" t="s">
        <v>20</v>
      </c>
      <c r="C11" s="12" t="s">
        <v>21</v>
      </c>
      <c r="D11" s="12">
        <v>2</v>
      </c>
      <c r="E11" s="13" t="s">
        <v>22</v>
      </c>
      <c r="F11" s="4">
        <v>45000</v>
      </c>
    </row>
    <row r="12" spans="1:6" ht="20.25" customHeight="1" x14ac:dyDescent="0.25">
      <c r="A12" s="5">
        <v>2</v>
      </c>
      <c r="B12" s="11" t="s">
        <v>23</v>
      </c>
      <c r="C12" s="12" t="s">
        <v>24</v>
      </c>
      <c r="D12" s="12">
        <v>2</v>
      </c>
      <c r="E12" s="13" t="s">
        <v>25</v>
      </c>
      <c r="F12" s="4">
        <v>45000</v>
      </c>
    </row>
    <row r="13" spans="1:6" ht="20.25" customHeight="1" x14ac:dyDescent="0.25">
      <c r="A13" s="5">
        <v>3</v>
      </c>
      <c r="B13" s="11" t="s">
        <v>26</v>
      </c>
      <c r="C13" s="12" t="s">
        <v>27</v>
      </c>
      <c r="D13" s="12">
        <v>2</v>
      </c>
      <c r="E13" s="13" t="s">
        <v>28</v>
      </c>
      <c r="F13" s="4">
        <v>35000</v>
      </c>
    </row>
    <row r="14" spans="1:6" ht="20.25" customHeight="1" x14ac:dyDescent="0.25">
      <c r="A14" s="5">
        <v>4</v>
      </c>
      <c r="B14" s="11" t="s">
        <v>29</v>
      </c>
      <c r="C14" s="12" t="s">
        <v>30</v>
      </c>
      <c r="D14" s="12">
        <v>2</v>
      </c>
      <c r="E14" s="13" t="s">
        <v>31</v>
      </c>
      <c r="F14" s="4">
        <v>35000</v>
      </c>
    </row>
    <row r="15" spans="1:6" ht="18" customHeight="1" x14ac:dyDescent="0.25">
      <c r="A15" s="5">
        <v>5</v>
      </c>
      <c r="B15" s="11" t="s">
        <v>32</v>
      </c>
      <c r="C15" s="12" t="s">
        <v>33</v>
      </c>
      <c r="D15" s="12">
        <v>2</v>
      </c>
      <c r="E15" s="6" t="s">
        <v>34</v>
      </c>
      <c r="F15" s="4">
        <v>35000</v>
      </c>
    </row>
    <row r="16" spans="1:6" ht="15" customHeight="1" x14ac:dyDescent="0.25">
      <c r="A16" s="5">
        <v>6</v>
      </c>
      <c r="B16" s="11" t="s">
        <v>35</v>
      </c>
      <c r="C16" s="12" t="s">
        <v>36</v>
      </c>
      <c r="D16" s="12">
        <v>2</v>
      </c>
      <c r="E16" s="14" t="s">
        <v>37</v>
      </c>
      <c r="F16" s="4">
        <v>35000</v>
      </c>
    </row>
    <row r="17" spans="1:6" ht="14.25" customHeight="1" x14ac:dyDescent="0.25">
      <c r="A17" s="67" t="s">
        <v>6</v>
      </c>
      <c r="B17" s="68"/>
      <c r="C17" s="68"/>
      <c r="D17" s="68"/>
      <c r="E17" s="69"/>
      <c r="F17" s="4">
        <f>SUM(F11:F16)</f>
        <v>230000</v>
      </c>
    </row>
    <row r="18" spans="1:6" ht="15.75" customHeight="1" x14ac:dyDescent="0.25"/>
    <row r="19" spans="1:6" ht="18.75" x14ac:dyDescent="0.3">
      <c r="A19" s="64" t="s">
        <v>47</v>
      </c>
      <c r="B19" s="64"/>
      <c r="C19" s="64"/>
      <c r="D19" s="64"/>
      <c r="E19" s="64"/>
      <c r="F19" s="19">
        <f>PRODUCT(F17,12)</f>
        <v>2760000</v>
      </c>
    </row>
  </sheetData>
  <mergeCells count="7">
    <mergeCell ref="A1:F1"/>
    <mergeCell ref="A19:E19"/>
    <mergeCell ref="A5:F5"/>
    <mergeCell ref="A8:F8"/>
    <mergeCell ref="A3:F3"/>
    <mergeCell ref="A6:F6"/>
    <mergeCell ref="A17:E17"/>
  </mergeCells>
  <pageMargins left="0.31496062992125984" right="0.31496062992125984" top="0.35433070866141736" bottom="0.35433070866141736" header="0.31496062992125984" footer="0.31496062992125984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K20" sqref="K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2" ht="14.25" customHeight="1" x14ac:dyDescent="0.25">
      <c r="A2" s="1" t="s">
        <v>12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3" spans="1:12" ht="13.5" customHeight="1" x14ac:dyDescent="0.25">
      <c r="A3" s="1" t="s">
        <v>13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</row>
    <row r="4" spans="1:12" ht="23.25" x14ac:dyDescent="0.25">
      <c r="A4" s="63" t="s">
        <v>86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</row>
    <row r="5" spans="1:12" ht="10.5" customHeight="1" x14ac:dyDescent="0.3">
      <c r="E5" s="2"/>
      <c r="I5" s="2"/>
    </row>
    <row r="6" spans="1:12" ht="18.75" customHeight="1" x14ac:dyDescent="0.4">
      <c r="A6" s="1"/>
      <c r="C6" s="65" t="s">
        <v>15</v>
      </c>
      <c r="D6" s="65"/>
      <c r="E6" s="65"/>
      <c r="F6" s="65"/>
      <c r="G6" s="65"/>
      <c r="H6" s="65"/>
      <c r="I6" s="65"/>
      <c r="J6" s="66" t="s">
        <v>16</v>
      </c>
      <c r="K6" s="66"/>
      <c r="L6" s="52"/>
    </row>
    <row r="7" spans="1:12" ht="18.75" x14ac:dyDescent="0.3">
      <c r="A7" s="1"/>
      <c r="D7" s="52" t="s">
        <v>17</v>
      </c>
      <c r="E7" s="52"/>
      <c r="F7" s="87" t="s">
        <v>65</v>
      </c>
      <c r="G7" s="87"/>
      <c r="H7" s="87"/>
      <c r="I7" s="87"/>
      <c r="J7" s="87"/>
      <c r="K7" s="87"/>
      <c r="L7" s="87"/>
    </row>
    <row r="8" spans="1:12" ht="9" customHeight="1" x14ac:dyDescent="0.3">
      <c r="A8" s="1"/>
      <c r="D8" s="52"/>
      <c r="E8" s="52"/>
      <c r="F8" s="52"/>
      <c r="G8" s="52"/>
      <c r="H8" s="52"/>
      <c r="I8" s="52"/>
      <c r="J8" s="52"/>
      <c r="K8" s="53"/>
      <c r="L8" s="53"/>
    </row>
    <row r="9" spans="1:12" ht="18.75" customHeight="1" x14ac:dyDescent="0.3">
      <c r="A9" s="66" t="s">
        <v>19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</row>
    <row r="10" spans="1:12" ht="7.5" customHeight="1" x14ac:dyDescent="0.3">
      <c r="K10" s="86"/>
      <c r="L10" s="86"/>
    </row>
    <row r="11" spans="1:12" x14ac:dyDescent="0.25">
      <c r="A11" s="7" t="s">
        <v>0</v>
      </c>
      <c r="B11" s="8" t="s">
        <v>1</v>
      </c>
      <c r="C11" s="8" t="s">
        <v>10</v>
      </c>
      <c r="D11" s="8" t="s">
        <v>9</v>
      </c>
      <c r="E11" s="8" t="s">
        <v>2</v>
      </c>
      <c r="F11" s="8" t="s">
        <v>3</v>
      </c>
      <c r="G11" s="8" t="s">
        <v>39</v>
      </c>
      <c r="H11" s="9" t="s">
        <v>8</v>
      </c>
      <c r="I11" s="8" t="s">
        <v>5</v>
      </c>
      <c r="J11" s="10" t="s">
        <v>4</v>
      </c>
      <c r="K11" s="8" t="s">
        <v>7</v>
      </c>
      <c r="L11" s="10" t="s">
        <v>14</v>
      </c>
    </row>
    <row r="12" spans="1:12" ht="20.25" customHeight="1" x14ac:dyDescent="0.25">
      <c r="A12" s="5">
        <v>1</v>
      </c>
      <c r="B12" s="11" t="s">
        <v>20</v>
      </c>
      <c r="C12" s="12" t="s">
        <v>21</v>
      </c>
      <c r="D12" s="13" t="s">
        <v>22</v>
      </c>
      <c r="E12" s="4">
        <v>50000</v>
      </c>
      <c r="F12" s="4">
        <v>55000</v>
      </c>
      <c r="G12" s="4">
        <v>5000</v>
      </c>
      <c r="H12" s="4">
        <v>50000</v>
      </c>
      <c r="I12" s="4"/>
      <c r="J12" s="4">
        <f>SUM(H12:I12)</f>
        <v>50000</v>
      </c>
      <c r="K12" s="3" t="s">
        <v>87</v>
      </c>
      <c r="L12" s="14" t="s">
        <v>62</v>
      </c>
    </row>
    <row r="13" spans="1:12" ht="20.25" customHeight="1" x14ac:dyDescent="0.25">
      <c r="A13" s="5">
        <v>2</v>
      </c>
      <c r="B13" s="11" t="s">
        <v>23</v>
      </c>
      <c r="C13" s="12" t="s">
        <v>24</v>
      </c>
      <c r="D13" s="13" t="s">
        <v>25</v>
      </c>
      <c r="E13" s="4">
        <v>50000</v>
      </c>
      <c r="F13" s="4">
        <v>5000</v>
      </c>
      <c r="G13" s="4">
        <v>5000</v>
      </c>
      <c r="H13" s="4">
        <v>50000</v>
      </c>
      <c r="I13" s="4"/>
      <c r="J13" s="4">
        <f t="shared" ref="J13:J17" si="0">SUM(H13:I13)</f>
        <v>50000</v>
      </c>
      <c r="K13" s="3" t="s">
        <v>87</v>
      </c>
      <c r="L13" s="14" t="s">
        <v>62</v>
      </c>
    </row>
    <row r="14" spans="1:12" ht="20.25" customHeight="1" x14ac:dyDescent="0.25">
      <c r="A14" s="5">
        <v>3</v>
      </c>
      <c r="B14" s="11" t="s">
        <v>26</v>
      </c>
      <c r="C14" s="12" t="s">
        <v>27</v>
      </c>
      <c r="D14" s="13" t="s">
        <v>28</v>
      </c>
      <c r="E14" s="4">
        <v>40000</v>
      </c>
      <c r="F14" s="4"/>
      <c r="G14" s="4"/>
      <c r="H14" s="4"/>
      <c r="I14" s="4"/>
      <c r="J14" s="4"/>
      <c r="K14" s="3"/>
      <c r="L14" s="14"/>
    </row>
    <row r="15" spans="1:12" ht="20.25" customHeight="1" x14ac:dyDescent="0.25">
      <c r="A15" s="5">
        <v>4</v>
      </c>
      <c r="B15" s="11" t="s">
        <v>29</v>
      </c>
      <c r="C15" s="12" t="s">
        <v>30</v>
      </c>
      <c r="D15" s="13" t="s">
        <v>31</v>
      </c>
      <c r="E15" s="4">
        <v>40000</v>
      </c>
      <c r="F15" s="4"/>
      <c r="G15" s="4"/>
      <c r="H15" s="4">
        <v>40000</v>
      </c>
      <c r="I15" s="4"/>
      <c r="J15" s="4">
        <f t="shared" si="0"/>
        <v>40000</v>
      </c>
      <c r="K15" s="3" t="s">
        <v>87</v>
      </c>
      <c r="L15" s="14" t="s">
        <v>62</v>
      </c>
    </row>
    <row r="16" spans="1:12" ht="18" customHeight="1" x14ac:dyDescent="0.25">
      <c r="A16" s="5">
        <v>5</v>
      </c>
      <c r="B16" s="11" t="s">
        <v>32</v>
      </c>
      <c r="C16" s="12" t="s">
        <v>33</v>
      </c>
      <c r="D16" s="6" t="s">
        <v>34</v>
      </c>
      <c r="E16" s="4">
        <v>40000</v>
      </c>
      <c r="F16" s="6"/>
      <c r="G16" s="6"/>
      <c r="H16" s="4"/>
      <c r="I16" s="6"/>
      <c r="J16" s="4"/>
      <c r="K16" s="3"/>
      <c r="L16" s="14"/>
    </row>
    <row r="17" spans="1:12" ht="15" customHeight="1" x14ac:dyDescent="0.25">
      <c r="A17" s="5">
        <v>6</v>
      </c>
      <c r="B17" s="11" t="s">
        <v>35</v>
      </c>
      <c r="C17" s="12" t="s">
        <v>36</v>
      </c>
      <c r="D17" s="14" t="s">
        <v>37</v>
      </c>
      <c r="E17" s="4">
        <v>40000</v>
      </c>
      <c r="F17" s="4">
        <v>23000</v>
      </c>
      <c r="G17" s="4">
        <v>8000</v>
      </c>
      <c r="H17" s="4">
        <v>40000</v>
      </c>
      <c r="I17" s="4"/>
      <c r="J17" s="4">
        <f t="shared" si="0"/>
        <v>40000</v>
      </c>
      <c r="K17" s="3" t="s">
        <v>87</v>
      </c>
      <c r="L17" s="14" t="s">
        <v>62</v>
      </c>
    </row>
    <row r="18" spans="1:12" ht="21" customHeight="1" x14ac:dyDescent="0.25">
      <c r="A18" s="76" t="s">
        <v>6</v>
      </c>
      <c r="B18" s="76"/>
      <c r="C18" s="76"/>
      <c r="D18" s="76"/>
      <c r="E18" s="4">
        <f>SUM(E12:E17)</f>
        <v>260000</v>
      </c>
      <c r="F18" s="4">
        <f>SUM(F12:F17)</f>
        <v>83000</v>
      </c>
      <c r="G18" s="4">
        <f>SUM(G12:G17)</f>
        <v>18000</v>
      </c>
      <c r="H18" s="4">
        <f t="shared" ref="H18:J18" si="1">SUM(H12:H17)</f>
        <v>180000</v>
      </c>
      <c r="I18" s="4">
        <f t="shared" si="1"/>
        <v>0</v>
      </c>
      <c r="J18" s="4">
        <f t="shared" si="1"/>
        <v>180000</v>
      </c>
      <c r="K18" s="3" t="s">
        <v>88</v>
      </c>
      <c r="L18" s="16" t="s">
        <v>89</v>
      </c>
    </row>
    <row r="19" spans="1:12" ht="21" customHeight="1" x14ac:dyDescent="0.3">
      <c r="A19" s="89" t="s">
        <v>77</v>
      </c>
      <c r="B19" s="89"/>
      <c r="C19" s="89"/>
      <c r="D19" s="89"/>
      <c r="E19" s="89"/>
      <c r="F19" s="89"/>
      <c r="G19" s="89"/>
      <c r="H19" s="89"/>
      <c r="I19" s="89"/>
      <c r="J19" s="46">
        <v>26000</v>
      </c>
    </row>
    <row r="20" spans="1:12" ht="18.75" x14ac:dyDescent="0.3">
      <c r="A20" s="89" t="s">
        <v>78</v>
      </c>
      <c r="B20" s="89"/>
      <c r="C20" s="89"/>
      <c r="D20" s="89"/>
      <c r="E20" s="89"/>
      <c r="F20" s="89"/>
      <c r="G20" s="89"/>
      <c r="H20" s="89"/>
      <c r="I20" s="89"/>
      <c r="J20" s="46">
        <f>J18-J19</f>
        <v>154000</v>
      </c>
    </row>
    <row r="21" spans="1:12" ht="9" customHeight="1" x14ac:dyDescent="0.25"/>
  </sheetData>
  <mergeCells count="9">
    <mergeCell ref="A18:D18"/>
    <mergeCell ref="A19:I19"/>
    <mergeCell ref="A20:I20"/>
    <mergeCell ref="A4:L4"/>
    <mergeCell ref="C6:I6"/>
    <mergeCell ref="J6:K6"/>
    <mergeCell ref="F7:L7"/>
    <mergeCell ref="A9:L9"/>
    <mergeCell ref="K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7" workbookViewId="0">
      <selection activeCell="A22" sqref="A22:L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ht="14.25" customHeight="1" x14ac:dyDescent="0.25">
      <c r="A2" s="1" t="s">
        <v>12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ht="13.5" customHeight="1" x14ac:dyDescent="0.25">
      <c r="A3" s="1" t="s">
        <v>13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</row>
    <row r="4" spans="1:12" ht="23.25" x14ac:dyDescent="0.25">
      <c r="A4" s="63" t="s">
        <v>90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</row>
    <row r="5" spans="1:12" ht="10.5" customHeight="1" x14ac:dyDescent="0.3">
      <c r="E5" s="2"/>
      <c r="I5" s="2"/>
    </row>
    <row r="6" spans="1:12" ht="18.75" customHeight="1" x14ac:dyDescent="0.4">
      <c r="A6" s="1"/>
      <c r="C6" s="65" t="s">
        <v>15</v>
      </c>
      <c r="D6" s="65"/>
      <c r="E6" s="65"/>
      <c r="F6" s="65"/>
      <c r="G6" s="65"/>
      <c r="H6" s="65"/>
      <c r="I6" s="65"/>
      <c r="J6" s="66" t="s">
        <v>16</v>
      </c>
      <c r="K6" s="66"/>
      <c r="L6" s="55"/>
    </row>
    <row r="7" spans="1:12" ht="18.75" x14ac:dyDescent="0.3">
      <c r="A7" s="1"/>
      <c r="D7" s="55" t="s">
        <v>17</v>
      </c>
      <c r="E7" s="55"/>
      <c r="F7" s="87" t="s">
        <v>65</v>
      </c>
      <c r="G7" s="87"/>
      <c r="H7" s="87"/>
      <c r="I7" s="87"/>
      <c r="J7" s="87"/>
      <c r="K7" s="87"/>
      <c r="L7" s="87"/>
    </row>
    <row r="8" spans="1:12" ht="9" customHeight="1" x14ac:dyDescent="0.3">
      <c r="A8" s="1"/>
      <c r="D8" s="55"/>
      <c r="E8" s="55"/>
      <c r="F8" s="55"/>
      <c r="G8" s="55"/>
      <c r="H8" s="55"/>
      <c r="I8" s="55"/>
      <c r="J8" s="55"/>
      <c r="K8" s="56"/>
      <c r="L8" s="56"/>
    </row>
    <row r="9" spans="1:12" ht="18.75" customHeight="1" x14ac:dyDescent="0.3">
      <c r="A9" s="66" t="s">
        <v>19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</row>
    <row r="10" spans="1:12" ht="7.5" customHeight="1" x14ac:dyDescent="0.3">
      <c r="K10" s="86"/>
      <c r="L10" s="86"/>
    </row>
    <row r="11" spans="1:12" x14ac:dyDescent="0.25">
      <c r="A11" s="7" t="s">
        <v>0</v>
      </c>
      <c r="B11" s="8" t="s">
        <v>1</v>
      </c>
      <c r="C11" s="8" t="s">
        <v>10</v>
      </c>
      <c r="D11" s="8" t="s">
        <v>9</v>
      </c>
      <c r="E11" s="8" t="s">
        <v>2</v>
      </c>
      <c r="F11" s="8" t="s">
        <v>3</v>
      </c>
      <c r="G11" s="8" t="s">
        <v>39</v>
      </c>
      <c r="H11" s="9" t="s">
        <v>8</v>
      </c>
      <c r="I11" s="8" t="s">
        <v>5</v>
      </c>
      <c r="J11" s="10" t="s">
        <v>4</v>
      </c>
      <c r="K11" s="8" t="s">
        <v>7</v>
      </c>
      <c r="L11" s="10" t="s">
        <v>14</v>
      </c>
    </row>
    <row r="12" spans="1:12" ht="20.25" customHeight="1" x14ac:dyDescent="0.25">
      <c r="A12" s="5">
        <v>1</v>
      </c>
      <c r="B12" s="11" t="s">
        <v>20</v>
      </c>
      <c r="C12" s="12" t="s">
        <v>21</v>
      </c>
      <c r="D12" s="13" t="s">
        <v>22</v>
      </c>
      <c r="E12" s="4">
        <v>50000</v>
      </c>
      <c r="F12" s="4">
        <v>50000</v>
      </c>
      <c r="G12" s="4">
        <v>5000</v>
      </c>
      <c r="H12" s="4">
        <v>50000</v>
      </c>
      <c r="I12" s="4"/>
      <c r="J12" s="4">
        <f>SUM(H12:I12)</f>
        <v>50000</v>
      </c>
      <c r="K12" s="3" t="s">
        <v>91</v>
      </c>
      <c r="L12" s="14" t="s">
        <v>56</v>
      </c>
    </row>
    <row r="13" spans="1:12" ht="20.25" customHeight="1" x14ac:dyDescent="0.25">
      <c r="A13" s="5">
        <v>2</v>
      </c>
      <c r="B13" s="11" t="s">
        <v>23</v>
      </c>
      <c r="C13" s="12" t="s">
        <v>24</v>
      </c>
      <c r="D13" s="13" t="s">
        <v>25</v>
      </c>
      <c r="E13" s="4">
        <v>50000</v>
      </c>
      <c r="F13" s="4">
        <v>5000</v>
      </c>
      <c r="G13" s="4">
        <v>5000</v>
      </c>
      <c r="H13" s="4">
        <v>50000</v>
      </c>
      <c r="I13" s="4"/>
      <c r="J13" s="4">
        <f t="shared" ref="J13:J17" si="0">SUM(H13:I13)</f>
        <v>50000</v>
      </c>
      <c r="K13" s="3" t="s">
        <v>91</v>
      </c>
      <c r="L13" s="14" t="s">
        <v>56</v>
      </c>
    </row>
    <row r="14" spans="1:12" ht="20.25" customHeight="1" x14ac:dyDescent="0.25">
      <c r="A14" s="5">
        <v>3</v>
      </c>
      <c r="B14" s="11" t="s">
        <v>26</v>
      </c>
      <c r="C14" s="12" t="s">
        <v>27</v>
      </c>
      <c r="D14" s="13" t="s">
        <v>28</v>
      </c>
      <c r="E14" s="4">
        <v>40000</v>
      </c>
      <c r="F14" s="4">
        <v>40000</v>
      </c>
      <c r="G14" s="4">
        <v>4000</v>
      </c>
      <c r="H14" s="4">
        <v>40000</v>
      </c>
      <c r="I14" s="4">
        <v>40000</v>
      </c>
      <c r="J14" s="4">
        <f t="shared" si="0"/>
        <v>80000</v>
      </c>
      <c r="K14" s="3" t="s">
        <v>91</v>
      </c>
      <c r="L14" s="14" t="s">
        <v>56</v>
      </c>
    </row>
    <row r="15" spans="1:12" ht="20.25" customHeight="1" x14ac:dyDescent="0.25">
      <c r="A15" s="5">
        <v>4</v>
      </c>
      <c r="B15" s="11" t="s">
        <v>29</v>
      </c>
      <c r="C15" s="12" t="s">
        <v>30</v>
      </c>
      <c r="D15" s="13" t="s">
        <v>31</v>
      </c>
      <c r="E15" s="4">
        <v>40000</v>
      </c>
      <c r="F15" s="4"/>
      <c r="G15" s="4"/>
      <c r="H15" s="4">
        <v>40000</v>
      </c>
      <c r="I15" s="4"/>
      <c r="J15" s="4">
        <f t="shared" si="0"/>
        <v>40000</v>
      </c>
      <c r="K15" s="3" t="s">
        <v>91</v>
      </c>
      <c r="L15" s="14" t="s">
        <v>56</v>
      </c>
    </row>
    <row r="16" spans="1:12" ht="18" customHeight="1" x14ac:dyDescent="0.25">
      <c r="A16" s="5">
        <v>5</v>
      </c>
      <c r="B16" s="11" t="s">
        <v>32</v>
      </c>
      <c r="C16" s="12" t="s">
        <v>33</v>
      </c>
      <c r="D16" s="6" t="s">
        <v>34</v>
      </c>
      <c r="E16" s="4">
        <v>40000</v>
      </c>
      <c r="F16" s="4">
        <v>40000</v>
      </c>
      <c r="G16" s="4">
        <v>4000</v>
      </c>
      <c r="H16" s="4">
        <v>40000</v>
      </c>
      <c r="I16" s="4">
        <v>40000</v>
      </c>
      <c r="J16" s="4">
        <f t="shared" si="0"/>
        <v>80000</v>
      </c>
      <c r="K16" s="3" t="s">
        <v>91</v>
      </c>
      <c r="L16" s="14" t="s">
        <v>56</v>
      </c>
    </row>
    <row r="17" spans="1:12" ht="15" customHeight="1" x14ac:dyDescent="0.25">
      <c r="A17" s="5">
        <v>6</v>
      </c>
      <c r="B17" s="11" t="s">
        <v>35</v>
      </c>
      <c r="C17" s="12" t="s">
        <v>36</v>
      </c>
      <c r="D17" s="14" t="s">
        <v>37</v>
      </c>
      <c r="E17" s="4">
        <v>40000</v>
      </c>
      <c r="F17" s="4">
        <v>15000</v>
      </c>
      <c r="G17" s="4">
        <v>8000</v>
      </c>
      <c r="H17" s="4">
        <v>40000</v>
      </c>
      <c r="I17" s="4">
        <v>15000</v>
      </c>
      <c r="J17" s="4">
        <f t="shared" si="0"/>
        <v>55000</v>
      </c>
      <c r="K17" s="3" t="s">
        <v>91</v>
      </c>
      <c r="L17" s="14" t="s">
        <v>56</v>
      </c>
    </row>
    <row r="18" spans="1:12" ht="21" customHeight="1" x14ac:dyDescent="0.25">
      <c r="A18" s="76" t="s">
        <v>6</v>
      </c>
      <c r="B18" s="76"/>
      <c r="C18" s="76"/>
      <c r="D18" s="76"/>
      <c r="E18" s="4">
        <f>SUM(E12:E17)</f>
        <v>260000</v>
      </c>
      <c r="F18" s="4">
        <f>SUM(F12:F17)</f>
        <v>150000</v>
      </c>
      <c r="G18" s="4">
        <f>SUM(G12:G17)</f>
        <v>26000</v>
      </c>
      <c r="H18" s="4">
        <f t="shared" ref="H18:J18" si="1">SUM(H12:H17)</f>
        <v>260000</v>
      </c>
      <c r="I18" s="4">
        <f t="shared" si="1"/>
        <v>95000</v>
      </c>
      <c r="J18" s="4">
        <f t="shared" si="1"/>
        <v>355000</v>
      </c>
      <c r="K18" s="3" t="s">
        <v>92</v>
      </c>
      <c r="L18" s="16" t="s">
        <v>58</v>
      </c>
    </row>
    <row r="19" spans="1:12" ht="21" customHeight="1" x14ac:dyDescent="0.3">
      <c r="A19" s="89" t="s">
        <v>77</v>
      </c>
      <c r="B19" s="89"/>
      <c r="C19" s="89"/>
      <c r="D19" s="89"/>
      <c r="E19" s="89"/>
      <c r="F19" s="89"/>
      <c r="G19" s="89"/>
      <c r="H19" s="89"/>
      <c r="I19" s="89"/>
      <c r="J19" s="46">
        <v>35500</v>
      </c>
    </row>
    <row r="20" spans="1:12" ht="18.75" x14ac:dyDescent="0.3">
      <c r="A20" s="89" t="s">
        <v>78</v>
      </c>
      <c r="B20" s="89"/>
      <c r="C20" s="89"/>
      <c r="D20" s="89"/>
      <c r="E20" s="89"/>
      <c r="F20" s="89"/>
      <c r="G20" s="89"/>
      <c r="H20" s="89"/>
      <c r="I20" s="89"/>
      <c r="J20" s="46">
        <f>J18-J19</f>
        <v>319500</v>
      </c>
    </row>
    <row r="21" spans="1:12" ht="9" customHeight="1" x14ac:dyDescent="0.25"/>
    <row r="22" spans="1:12" x14ac:dyDescent="0.25">
      <c r="A22" s="91" t="s">
        <v>93</v>
      </c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</row>
  </sheetData>
  <mergeCells count="10">
    <mergeCell ref="A22:L22"/>
    <mergeCell ref="A18:D18"/>
    <mergeCell ref="A19:I19"/>
    <mergeCell ref="A20:I20"/>
    <mergeCell ref="A4:L4"/>
    <mergeCell ref="C6:I6"/>
    <mergeCell ref="J6:K6"/>
    <mergeCell ref="F7:L7"/>
    <mergeCell ref="A9:L9"/>
    <mergeCell ref="K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7" workbookViewId="0">
      <selection activeCell="L23" sqref="L2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14.25" customHeight="1" x14ac:dyDescent="0.25">
      <c r="A2" s="1" t="s">
        <v>12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</row>
    <row r="3" spans="1:12" ht="13.5" customHeight="1" x14ac:dyDescent="0.25">
      <c r="A3" s="1" t="s">
        <v>13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</row>
    <row r="4" spans="1:12" ht="23.25" x14ac:dyDescent="0.25">
      <c r="A4" s="63" t="s">
        <v>94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</row>
    <row r="5" spans="1:12" ht="10.5" customHeight="1" x14ac:dyDescent="0.3">
      <c r="E5" s="2"/>
      <c r="I5" s="2"/>
    </row>
    <row r="6" spans="1:12" ht="18.75" customHeight="1" x14ac:dyDescent="0.4">
      <c r="A6" s="1"/>
      <c r="C6" s="65" t="s">
        <v>15</v>
      </c>
      <c r="D6" s="65"/>
      <c r="E6" s="65"/>
      <c r="F6" s="65"/>
      <c r="G6" s="65"/>
      <c r="H6" s="65"/>
      <c r="I6" s="65"/>
      <c r="J6" s="66" t="s">
        <v>16</v>
      </c>
      <c r="K6" s="66"/>
      <c r="L6" s="58"/>
    </row>
    <row r="7" spans="1:12" ht="18.75" x14ac:dyDescent="0.3">
      <c r="A7" s="1"/>
      <c r="D7" s="58" t="s">
        <v>17</v>
      </c>
      <c r="E7" s="58"/>
      <c r="F7" s="87" t="s">
        <v>65</v>
      </c>
      <c r="G7" s="87"/>
      <c r="H7" s="87"/>
      <c r="I7" s="87"/>
      <c r="J7" s="87"/>
      <c r="K7" s="87"/>
      <c r="L7" s="87"/>
    </row>
    <row r="8" spans="1:12" ht="9" customHeight="1" x14ac:dyDescent="0.3">
      <c r="A8" s="1"/>
      <c r="D8" s="58"/>
      <c r="E8" s="58"/>
      <c r="F8" s="58"/>
      <c r="G8" s="58"/>
      <c r="H8" s="58"/>
      <c r="I8" s="58"/>
      <c r="J8" s="58"/>
      <c r="K8" s="59"/>
      <c r="L8" s="59"/>
    </row>
    <row r="9" spans="1:12" ht="18.75" customHeight="1" x14ac:dyDescent="0.3">
      <c r="A9" s="66" t="s">
        <v>19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</row>
    <row r="10" spans="1:12" ht="7.5" customHeight="1" x14ac:dyDescent="0.3">
      <c r="K10" s="86"/>
      <c r="L10" s="86"/>
    </row>
    <row r="11" spans="1:12" x14ac:dyDescent="0.25">
      <c r="A11" s="7" t="s">
        <v>0</v>
      </c>
      <c r="B11" s="8" t="s">
        <v>1</v>
      </c>
      <c r="C11" s="8" t="s">
        <v>10</v>
      </c>
      <c r="D11" s="8" t="s">
        <v>9</v>
      </c>
      <c r="E11" s="8" t="s">
        <v>2</v>
      </c>
      <c r="F11" s="8" t="s">
        <v>3</v>
      </c>
      <c r="G11" s="8" t="s">
        <v>39</v>
      </c>
      <c r="H11" s="9" t="s">
        <v>8</v>
      </c>
      <c r="I11" s="8" t="s">
        <v>5</v>
      </c>
      <c r="J11" s="10" t="s">
        <v>4</v>
      </c>
      <c r="K11" s="8" t="s">
        <v>7</v>
      </c>
      <c r="L11" s="10" t="s">
        <v>14</v>
      </c>
    </row>
    <row r="12" spans="1:12" ht="20.25" customHeight="1" x14ac:dyDescent="0.25">
      <c r="A12" s="5">
        <v>1</v>
      </c>
      <c r="B12" s="11" t="s">
        <v>20</v>
      </c>
      <c r="C12" s="12" t="s">
        <v>21</v>
      </c>
      <c r="D12" s="13" t="s">
        <v>22</v>
      </c>
      <c r="E12" s="4">
        <v>50000</v>
      </c>
      <c r="F12" s="4">
        <v>50000</v>
      </c>
      <c r="G12" s="4">
        <v>5000</v>
      </c>
      <c r="H12" s="4">
        <v>50000</v>
      </c>
      <c r="I12" s="4"/>
      <c r="J12" s="4">
        <f>SUM(H12:I12)</f>
        <v>50000</v>
      </c>
      <c r="K12" s="3" t="s">
        <v>95</v>
      </c>
      <c r="L12" s="5" t="s">
        <v>58</v>
      </c>
    </row>
    <row r="13" spans="1:12" ht="20.25" customHeight="1" x14ac:dyDescent="0.25">
      <c r="A13" s="5">
        <v>2</v>
      </c>
      <c r="B13" s="11" t="s">
        <v>23</v>
      </c>
      <c r="C13" s="12" t="s">
        <v>24</v>
      </c>
      <c r="D13" s="13" t="s">
        <v>25</v>
      </c>
      <c r="E13" s="4">
        <v>50000</v>
      </c>
      <c r="F13" s="4">
        <v>5000</v>
      </c>
      <c r="G13" s="4">
        <v>5000</v>
      </c>
      <c r="H13" s="4">
        <v>50000</v>
      </c>
      <c r="I13" s="4"/>
      <c r="J13" s="4">
        <f t="shared" ref="J13:J16" si="0">SUM(H13:I13)</f>
        <v>50000</v>
      </c>
      <c r="K13" s="3" t="s">
        <v>95</v>
      </c>
      <c r="L13" s="5" t="s">
        <v>56</v>
      </c>
    </row>
    <row r="14" spans="1:12" ht="20.25" customHeight="1" x14ac:dyDescent="0.25">
      <c r="A14" s="5">
        <v>3</v>
      </c>
      <c r="B14" s="11" t="s">
        <v>26</v>
      </c>
      <c r="C14" s="12" t="s">
        <v>27</v>
      </c>
      <c r="D14" s="13" t="s">
        <v>28</v>
      </c>
      <c r="E14" s="4">
        <v>40000</v>
      </c>
      <c r="F14" s="4">
        <v>40000</v>
      </c>
      <c r="G14" s="4">
        <v>4000</v>
      </c>
      <c r="H14" s="4">
        <v>40000</v>
      </c>
      <c r="I14" s="4"/>
      <c r="J14" s="4">
        <f t="shared" si="0"/>
        <v>40000</v>
      </c>
      <c r="K14" s="3" t="s">
        <v>95</v>
      </c>
      <c r="L14" s="5" t="s">
        <v>56</v>
      </c>
    </row>
    <row r="15" spans="1:12" ht="20.25" customHeight="1" x14ac:dyDescent="0.25">
      <c r="A15" s="5">
        <v>4</v>
      </c>
      <c r="B15" s="11" t="s">
        <v>29</v>
      </c>
      <c r="C15" s="12" t="s">
        <v>30</v>
      </c>
      <c r="D15" s="13" t="s">
        <v>31</v>
      </c>
      <c r="E15" s="4">
        <v>40000</v>
      </c>
      <c r="F15" s="4"/>
      <c r="G15" s="4"/>
      <c r="H15" s="4">
        <v>40000</v>
      </c>
      <c r="I15" s="4"/>
      <c r="J15" s="4">
        <f t="shared" si="0"/>
        <v>40000</v>
      </c>
      <c r="K15" s="3" t="s">
        <v>95</v>
      </c>
      <c r="L15" s="5" t="s">
        <v>56</v>
      </c>
    </row>
    <row r="16" spans="1:12" ht="15" customHeight="1" x14ac:dyDescent="0.25">
      <c r="A16" s="5">
        <v>5</v>
      </c>
      <c r="B16" s="11" t="s">
        <v>35</v>
      </c>
      <c r="C16" s="12" t="s">
        <v>33</v>
      </c>
      <c r="D16" s="14" t="s">
        <v>37</v>
      </c>
      <c r="E16" s="4">
        <v>40000</v>
      </c>
      <c r="F16" s="4">
        <v>15000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95</v>
      </c>
      <c r="L16" s="5" t="s">
        <v>56</v>
      </c>
    </row>
    <row r="17" spans="1:12" ht="21" customHeight="1" x14ac:dyDescent="0.25">
      <c r="A17" s="76" t="s">
        <v>6</v>
      </c>
      <c r="B17" s="76"/>
      <c r="C17" s="76"/>
      <c r="D17" s="76"/>
      <c r="E17" s="4">
        <f>SUM(E12:E16)</f>
        <v>220000</v>
      </c>
      <c r="F17" s="4">
        <f>SUM(F12:F16)</f>
        <v>110000</v>
      </c>
      <c r="G17" s="4">
        <f>SUM(G12:G16)</f>
        <v>22000</v>
      </c>
      <c r="H17" s="4">
        <f>SUM(H12:H16)</f>
        <v>220000</v>
      </c>
      <c r="I17" s="4"/>
      <c r="J17" s="4">
        <f>SUM(J12:J16)</f>
        <v>220000</v>
      </c>
      <c r="K17" s="3" t="s">
        <v>96</v>
      </c>
      <c r="L17" s="16" t="s">
        <v>58</v>
      </c>
    </row>
    <row r="18" spans="1:12" ht="21" customHeight="1" x14ac:dyDescent="0.3">
      <c r="A18" s="89" t="s">
        <v>77</v>
      </c>
      <c r="B18" s="89"/>
      <c r="C18" s="89"/>
      <c r="D18" s="89"/>
      <c r="E18" s="89"/>
      <c r="F18" s="89"/>
      <c r="G18" s="89"/>
      <c r="H18" s="89"/>
      <c r="I18" s="89"/>
      <c r="J18" s="46">
        <v>22000</v>
      </c>
    </row>
    <row r="19" spans="1:12" ht="18.75" x14ac:dyDescent="0.3">
      <c r="A19" s="89" t="s">
        <v>78</v>
      </c>
      <c r="B19" s="89"/>
      <c r="C19" s="89"/>
      <c r="D19" s="89"/>
      <c r="E19" s="89"/>
      <c r="F19" s="89"/>
      <c r="G19" s="89"/>
      <c r="H19" s="89"/>
      <c r="I19" s="89"/>
      <c r="J19" s="46">
        <f>J17-J18</f>
        <v>198000</v>
      </c>
    </row>
    <row r="20" spans="1:12" ht="9" customHeight="1" x14ac:dyDescent="0.25"/>
    <row r="21" spans="1:12" x14ac:dyDescent="0.25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</row>
  </sheetData>
  <mergeCells count="10">
    <mergeCell ref="A17:D17"/>
    <mergeCell ref="A18:I18"/>
    <mergeCell ref="A19:I19"/>
    <mergeCell ref="A21:L21"/>
    <mergeCell ref="A4:L4"/>
    <mergeCell ref="C6:I6"/>
    <mergeCell ref="J6:K6"/>
    <mergeCell ref="F7:L7"/>
    <mergeCell ref="A9:L9"/>
    <mergeCell ref="K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4" workbookViewId="0">
      <selection activeCell="K19" sqref="K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14.25" customHeight="1" x14ac:dyDescent="0.25">
      <c r="A2" s="1" t="s">
        <v>12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</row>
    <row r="3" spans="1:12" ht="13.5" customHeight="1" x14ac:dyDescent="0.25">
      <c r="A3" s="1" t="s">
        <v>13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</row>
    <row r="4" spans="1:12" ht="23.25" x14ac:dyDescent="0.25">
      <c r="A4" s="63" t="s">
        <v>97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</row>
    <row r="5" spans="1:12" ht="10.5" customHeight="1" x14ac:dyDescent="0.3">
      <c r="E5" s="2"/>
      <c r="I5" s="2"/>
    </row>
    <row r="6" spans="1:12" ht="18.75" customHeight="1" x14ac:dyDescent="0.4">
      <c r="A6" s="1"/>
      <c r="C6" s="65" t="s">
        <v>15</v>
      </c>
      <c r="D6" s="65"/>
      <c r="E6" s="65"/>
      <c r="F6" s="65"/>
      <c r="G6" s="65"/>
      <c r="H6" s="65"/>
      <c r="I6" s="65"/>
      <c r="J6" s="66" t="s">
        <v>16</v>
      </c>
      <c r="K6" s="66"/>
      <c r="L6" s="58"/>
    </row>
    <row r="7" spans="1:12" ht="18.75" x14ac:dyDescent="0.3">
      <c r="A7" s="1"/>
      <c r="D7" s="58" t="s">
        <v>17</v>
      </c>
      <c r="E7" s="58"/>
      <c r="F7" s="87" t="s">
        <v>65</v>
      </c>
      <c r="G7" s="87"/>
      <c r="H7" s="87"/>
      <c r="I7" s="87"/>
      <c r="J7" s="87"/>
      <c r="K7" s="87"/>
      <c r="L7" s="87"/>
    </row>
    <row r="8" spans="1:12" ht="9" customHeight="1" x14ac:dyDescent="0.3">
      <c r="A8" s="1"/>
      <c r="D8" s="58"/>
      <c r="E8" s="58"/>
      <c r="F8" s="58"/>
      <c r="G8" s="58"/>
      <c r="H8" s="58"/>
      <c r="I8" s="58"/>
      <c r="J8" s="58"/>
      <c r="K8" s="59"/>
      <c r="L8" s="59"/>
    </row>
    <row r="9" spans="1:12" ht="18.75" customHeight="1" x14ac:dyDescent="0.3">
      <c r="A9" s="66" t="s">
        <v>19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</row>
    <row r="10" spans="1:12" ht="7.5" customHeight="1" x14ac:dyDescent="0.3">
      <c r="K10" s="86"/>
      <c r="L10" s="86"/>
    </row>
    <row r="11" spans="1:12" x14ac:dyDescent="0.25">
      <c r="A11" s="7" t="s">
        <v>0</v>
      </c>
      <c r="B11" s="8" t="s">
        <v>1</v>
      </c>
      <c r="C11" s="8" t="s">
        <v>10</v>
      </c>
      <c r="D11" s="8" t="s">
        <v>9</v>
      </c>
      <c r="E11" s="8" t="s">
        <v>2</v>
      </c>
      <c r="F11" s="8" t="s">
        <v>3</v>
      </c>
      <c r="G11" s="8" t="s">
        <v>39</v>
      </c>
      <c r="H11" s="9" t="s">
        <v>8</v>
      </c>
      <c r="I11" s="8" t="s">
        <v>5</v>
      </c>
      <c r="J11" s="10" t="s">
        <v>4</v>
      </c>
      <c r="K11" s="8" t="s">
        <v>7</v>
      </c>
      <c r="L11" s="10" t="s">
        <v>14</v>
      </c>
    </row>
    <row r="12" spans="1:12" ht="20.25" customHeight="1" x14ac:dyDescent="0.25">
      <c r="A12" s="5">
        <v>1</v>
      </c>
      <c r="B12" s="11" t="s">
        <v>20</v>
      </c>
      <c r="C12" s="12" t="s">
        <v>21</v>
      </c>
      <c r="D12" s="13" t="s">
        <v>22</v>
      </c>
      <c r="E12" s="4">
        <v>50000</v>
      </c>
      <c r="F12" s="4">
        <v>50000</v>
      </c>
      <c r="G12" s="4">
        <v>5000</v>
      </c>
      <c r="H12" s="4">
        <v>50000</v>
      </c>
      <c r="I12" s="4"/>
      <c r="J12" s="4">
        <f>SUM(H12:I12)</f>
        <v>50000</v>
      </c>
      <c r="K12" s="3" t="s">
        <v>98</v>
      </c>
      <c r="L12" s="5" t="s">
        <v>56</v>
      </c>
    </row>
    <row r="13" spans="1:12" ht="20.25" customHeight="1" x14ac:dyDescent="0.25">
      <c r="A13" s="5">
        <v>2</v>
      </c>
      <c r="B13" s="11" t="s">
        <v>23</v>
      </c>
      <c r="C13" s="12" t="s">
        <v>24</v>
      </c>
      <c r="D13" s="13" t="s">
        <v>25</v>
      </c>
      <c r="E13" s="4">
        <v>50000</v>
      </c>
      <c r="F13" s="4">
        <v>5000</v>
      </c>
      <c r="G13" s="4">
        <v>5000</v>
      </c>
      <c r="H13" s="4">
        <v>50000</v>
      </c>
      <c r="I13" s="4"/>
      <c r="J13" s="4">
        <f t="shared" ref="J13:J16" si="0">SUM(H13:I13)</f>
        <v>50000</v>
      </c>
      <c r="K13" s="3" t="s">
        <v>98</v>
      </c>
      <c r="L13" s="5" t="s">
        <v>56</v>
      </c>
    </row>
    <row r="14" spans="1:12" ht="20.25" customHeight="1" x14ac:dyDescent="0.25">
      <c r="A14" s="5">
        <v>3</v>
      </c>
      <c r="B14" s="11" t="s">
        <v>26</v>
      </c>
      <c r="C14" s="12" t="s">
        <v>27</v>
      </c>
      <c r="D14" s="13" t="s">
        <v>28</v>
      </c>
      <c r="E14" s="4">
        <v>40000</v>
      </c>
      <c r="F14" s="4">
        <v>40000</v>
      </c>
      <c r="G14" s="4">
        <v>4000</v>
      </c>
      <c r="H14" s="4">
        <v>40000</v>
      </c>
      <c r="I14" s="4"/>
      <c r="J14" s="4">
        <f t="shared" si="0"/>
        <v>40000</v>
      </c>
      <c r="K14" s="3" t="s">
        <v>98</v>
      </c>
      <c r="L14" s="5" t="s">
        <v>58</v>
      </c>
    </row>
    <row r="15" spans="1:12" ht="20.25" customHeight="1" x14ac:dyDescent="0.25">
      <c r="A15" s="5">
        <v>4</v>
      </c>
      <c r="B15" s="11" t="s">
        <v>29</v>
      </c>
      <c r="C15" s="12" t="s">
        <v>30</v>
      </c>
      <c r="D15" s="13" t="s">
        <v>31</v>
      </c>
      <c r="E15" s="4">
        <v>40000</v>
      </c>
      <c r="F15" s="4"/>
      <c r="G15" s="4"/>
      <c r="H15" s="4">
        <v>40000</v>
      </c>
      <c r="I15" s="4"/>
      <c r="J15" s="4">
        <f t="shared" si="0"/>
        <v>40000</v>
      </c>
      <c r="K15" s="3" t="s">
        <v>98</v>
      </c>
      <c r="L15" s="5" t="s">
        <v>56</v>
      </c>
    </row>
    <row r="16" spans="1:12" ht="15" customHeight="1" x14ac:dyDescent="0.25">
      <c r="A16" s="5">
        <v>5</v>
      </c>
      <c r="B16" s="11" t="s">
        <v>35</v>
      </c>
      <c r="C16" s="12" t="s">
        <v>33</v>
      </c>
      <c r="D16" s="14" t="s">
        <v>37</v>
      </c>
      <c r="E16" s="4">
        <v>40000</v>
      </c>
      <c r="F16" s="4">
        <v>15000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98</v>
      </c>
      <c r="L16" s="5" t="s">
        <v>56</v>
      </c>
    </row>
    <row r="17" spans="1:12" ht="21" customHeight="1" x14ac:dyDescent="0.25">
      <c r="A17" s="76" t="s">
        <v>6</v>
      </c>
      <c r="B17" s="76"/>
      <c r="C17" s="76"/>
      <c r="D17" s="76"/>
      <c r="E17" s="4">
        <f>SUM(E12:E16)</f>
        <v>220000</v>
      </c>
      <c r="F17" s="4">
        <f>SUM(F12:F16)</f>
        <v>110000</v>
      </c>
      <c r="G17" s="4">
        <f>SUM(G12:G16)</f>
        <v>22000</v>
      </c>
      <c r="H17" s="4">
        <f>SUM(H12:H16)</f>
        <v>220000</v>
      </c>
      <c r="I17" s="4"/>
      <c r="J17" s="4">
        <f>SUM(J12:J16)</f>
        <v>220000</v>
      </c>
      <c r="K17" s="3" t="s">
        <v>96</v>
      </c>
      <c r="L17" s="16" t="s">
        <v>58</v>
      </c>
    </row>
    <row r="18" spans="1:12" ht="21" customHeight="1" x14ac:dyDescent="0.3">
      <c r="A18" s="89" t="s">
        <v>77</v>
      </c>
      <c r="B18" s="89"/>
      <c r="C18" s="89"/>
      <c r="D18" s="89"/>
      <c r="E18" s="89"/>
      <c r="F18" s="89"/>
      <c r="G18" s="89"/>
      <c r="H18" s="89"/>
      <c r="I18" s="89"/>
      <c r="J18" s="46">
        <v>22000</v>
      </c>
    </row>
    <row r="19" spans="1:12" ht="18.75" x14ac:dyDescent="0.3">
      <c r="A19" s="89" t="s">
        <v>78</v>
      </c>
      <c r="B19" s="89"/>
      <c r="C19" s="89"/>
      <c r="D19" s="89"/>
      <c r="E19" s="89"/>
      <c r="F19" s="89"/>
      <c r="G19" s="89"/>
      <c r="H19" s="89"/>
      <c r="I19" s="89"/>
      <c r="J19" s="46">
        <f>J17-J18</f>
        <v>198000</v>
      </c>
    </row>
    <row r="20" spans="1:12" ht="9" customHeight="1" x14ac:dyDescent="0.25"/>
    <row r="21" spans="1:12" x14ac:dyDescent="0.25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</row>
  </sheetData>
  <mergeCells count="10">
    <mergeCell ref="A17:D17"/>
    <mergeCell ref="A18:I18"/>
    <mergeCell ref="A19:I19"/>
    <mergeCell ref="A21:L21"/>
    <mergeCell ref="A4:L4"/>
    <mergeCell ref="C6:I6"/>
    <mergeCell ref="J6:K6"/>
    <mergeCell ref="F7:L7"/>
    <mergeCell ref="A9:L9"/>
    <mergeCell ref="K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4" workbookViewId="0">
      <selection activeCell="J20" sqref="J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ht="14.25" customHeight="1" x14ac:dyDescent="0.25">
      <c r="A2" s="1" t="s">
        <v>12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</row>
    <row r="3" spans="1:12" ht="13.5" customHeight="1" x14ac:dyDescent="0.25">
      <c r="A3" s="1" t="s">
        <v>13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</row>
    <row r="4" spans="1:12" ht="23.25" x14ac:dyDescent="0.25">
      <c r="A4" s="63" t="s">
        <v>99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</row>
    <row r="5" spans="1:12" ht="10.5" customHeight="1" x14ac:dyDescent="0.3">
      <c r="E5" s="2"/>
      <c r="I5" s="2"/>
    </row>
    <row r="6" spans="1:12" ht="18.75" customHeight="1" x14ac:dyDescent="0.4">
      <c r="A6" s="1"/>
      <c r="C6" s="65" t="s">
        <v>15</v>
      </c>
      <c r="D6" s="65"/>
      <c r="E6" s="65"/>
      <c r="F6" s="65"/>
      <c r="G6" s="65"/>
      <c r="H6" s="65"/>
      <c r="I6" s="65"/>
      <c r="J6" s="66" t="s">
        <v>16</v>
      </c>
      <c r="K6" s="66"/>
      <c r="L6" s="61"/>
    </row>
    <row r="7" spans="1:12" ht="18.75" x14ac:dyDescent="0.3">
      <c r="A7" s="1"/>
      <c r="D7" s="61" t="s">
        <v>17</v>
      </c>
      <c r="E7" s="61"/>
      <c r="F7" s="87" t="s">
        <v>65</v>
      </c>
      <c r="G7" s="87"/>
      <c r="H7" s="87"/>
      <c r="I7" s="87"/>
      <c r="J7" s="87"/>
      <c r="K7" s="87"/>
      <c r="L7" s="87"/>
    </row>
    <row r="8" spans="1:12" ht="9" customHeight="1" x14ac:dyDescent="0.3">
      <c r="A8" s="1"/>
      <c r="D8" s="61"/>
      <c r="E8" s="61"/>
      <c r="F8" s="61"/>
      <c r="G8" s="61"/>
      <c r="H8" s="61"/>
      <c r="I8" s="61"/>
      <c r="J8" s="61"/>
      <c r="K8" s="62"/>
      <c r="L8" s="62"/>
    </row>
    <row r="9" spans="1:12" ht="18.75" customHeight="1" x14ac:dyDescent="0.3">
      <c r="A9" s="66" t="s">
        <v>19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</row>
    <row r="10" spans="1:12" ht="7.5" customHeight="1" x14ac:dyDescent="0.3">
      <c r="K10" s="86"/>
      <c r="L10" s="86"/>
    </row>
    <row r="11" spans="1:12" x14ac:dyDescent="0.25">
      <c r="A11" s="7" t="s">
        <v>0</v>
      </c>
      <c r="B11" s="8" t="s">
        <v>1</v>
      </c>
      <c r="C11" s="8" t="s">
        <v>10</v>
      </c>
      <c r="D11" s="8" t="s">
        <v>9</v>
      </c>
      <c r="E11" s="8" t="s">
        <v>2</v>
      </c>
      <c r="F11" s="8" t="s">
        <v>3</v>
      </c>
      <c r="G11" s="8" t="s">
        <v>39</v>
      </c>
      <c r="H11" s="9" t="s">
        <v>8</v>
      </c>
      <c r="I11" s="8" t="s">
        <v>5</v>
      </c>
      <c r="J11" s="10" t="s">
        <v>4</v>
      </c>
      <c r="K11" s="8" t="s">
        <v>7</v>
      </c>
      <c r="L11" s="10" t="s">
        <v>14</v>
      </c>
    </row>
    <row r="12" spans="1:12" ht="20.25" customHeight="1" x14ac:dyDescent="0.25">
      <c r="A12" s="5">
        <v>1</v>
      </c>
      <c r="B12" s="11" t="s">
        <v>20</v>
      </c>
      <c r="C12" s="12" t="s">
        <v>21</v>
      </c>
      <c r="D12" s="13" t="s">
        <v>22</v>
      </c>
      <c r="E12" s="4">
        <v>50000</v>
      </c>
      <c r="F12" s="4">
        <v>50000</v>
      </c>
      <c r="G12" s="4">
        <v>5000</v>
      </c>
      <c r="H12" s="4">
        <v>50000</v>
      </c>
      <c r="I12" s="4"/>
      <c r="J12" s="4">
        <f>SUM(H12:I12)</f>
        <v>50000</v>
      </c>
      <c r="K12" s="3" t="s">
        <v>100</v>
      </c>
      <c r="L12" s="5" t="s">
        <v>56</v>
      </c>
    </row>
    <row r="13" spans="1:12" ht="20.25" customHeight="1" x14ac:dyDescent="0.25">
      <c r="A13" s="5">
        <v>2</v>
      </c>
      <c r="B13" s="11" t="s">
        <v>23</v>
      </c>
      <c r="C13" s="12" t="s">
        <v>24</v>
      </c>
      <c r="D13" s="13" t="s">
        <v>25</v>
      </c>
      <c r="E13" s="4">
        <v>50000</v>
      </c>
      <c r="F13" s="4">
        <v>5000</v>
      </c>
      <c r="G13" s="4">
        <v>5000</v>
      </c>
      <c r="H13" s="4">
        <v>50000</v>
      </c>
      <c r="I13" s="4"/>
      <c r="J13" s="4">
        <f t="shared" ref="J13:J17" si="0">SUM(H13:I13)</f>
        <v>50000</v>
      </c>
      <c r="K13" s="3" t="s">
        <v>100</v>
      </c>
      <c r="L13" s="5" t="s">
        <v>56</v>
      </c>
    </row>
    <row r="14" spans="1:12" ht="20.25" customHeight="1" x14ac:dyDescent="0.25">
      <c r="A14" s="5">
        <v>3</v>
      </c>
      <c r="B14" s="11" t="s">
        <v>26</v>
      </c>
      <c r="C14" s="12" t="s">
        <v>27</v>
      </c>
      <c r="D14" s="13" t="s">
        <v>28</v>
      </c>
      <c r="E14" s="4">
        <v>40000</v>
      </c>
      <c r="F14" s="4"/>
      <c r="G14" s="4">
        <v>4000</v>
      </c>
      <c r="H14" s="4">
        <v>40000</v>
      </c>
      <c r="I14" s="4"/>
      <c r="J14" s="4">
        <f t="shared" si="0"/>
        <v>40000</v>
      </c>
      <c r="K14" s="3" t="s">
        <v>100</v>
      </c>
      <c r="L14" s="5" t="s">
        <v>56</v>
      </c>
    </row>
    <row r="15" spans="1:12" ht="20.25" customHeight="1" x14ac:dyDescent="0.25">
      <c r="A15" s="5">
        <v>4</v>
      </c>
      <c r="B15" s="11" t="s">
        <v>29</v>
      </c>
      <c r="C15" s="12" t="s">
        <v>30</v>
      </c>
      <c r="D15" s="13" t="s">
        <v>31</v>
      </c>
      <c r="E15" s="4">
        <v>40000</v>
      </c>
      <c r="F15" s="4"/>
      <c r="G15" s="4"/>
      <c r="H15" s="4">
        <v>40000</v>
      </c>
      <c r="I15" s="4"/>
      <c r="J15" s="4">
        <f t="shared" si="0"/>
        <v>40000</v>
      </c>
      <c r="K15" s="3" t="s">
        <v>100</v>
      </c>
      <c r="L15" s="5" t="s">
        <v>56</v>
      </c>
    </row>
    <row r="16" spans="1:12" ht="15" customHeight="1" x14ac:dyDescent="0.25">
      <c r="A16" s="5">
        <v>5</v>
      </c>
      <c r="B16" s="11" t="s">
        <v>35</v>
      </c>
      <c r="C16" s="12" t="s">
        <v>33</v>
      </c>
      <c r="D16" s="14" t="s">
        <v>37</v>
      </c>
      <c r="E16" s="4">
        <v>40000</v>
      </c>
      <c r="F16" s="4"/>
      <c r="G16" s="4">
        <v>8000</v>
      </c>
      <c r="H16" s="4">
        <v>40000</v>
      </c>
      <c r="I16" s="4"/>
      <c r="J16" s="4">
        <f t="shared" si="0"/>
        <v>40000</v>
      </c>
      <c r="K16" s="3" t="s">
        <v>100</v>
      </c>
      <c r="L16" s="5" t="s">
        <v>56</v>
      </c>
    </row>
    <row r="17" spans="1:12" ht="21" customHeight="1" x14ac:dyDescent="0.25">
      <c r="A17" s="76" t="s">
        <v>6</v>
      </c>
      <c r="B17" s="76"/>
      <c r="C17" s="76"/>
      <c r="D17" s="76"/>
      <c r="E17" s="4">
        <f>SUM(E12:E16)</f>
        <v>220000</v>
      </c>
      <c r="F17" s="4">
        <f>SUM(F12:F16)</f>
        <v>55000</v>
      </c>
      <c r="G17" s="4">
        <f>SUM(G12:G16)</f>
        <v>22000</v>
      </c>
      <c r="H17" s="4">
        <f t="shared" ref="H17:J17" si="1">SUM(H12:H16)</f>
        <v>220000</v>
      </c>
      <c r="I17" s="4">
        <f t="shared" si="1"/>
        <v>0</v>
      </c>
      <c r="J17" s="4">
        <f t="shared" si="1"/>
        <v>220000</v>
      </c>
      <c r="K17" s="3" t="s">
        <v>101</v>
      </c>
      <c r="L17" s="16" t="s">
        <v>58</v>
      </c>
    </row>
    <row r="18" spans="1:12" ht="21" customHeight="1" x14ac:dyDescent="0.3">
      <c r="A18" s="89" t="s">
        <v>77</v>
      </c>
      <c r="B18" s="89"/>
      <c r="C18" s="89"/>
      <c r="D18" s="89"/>
      <c r="E18" s="89"/>
      <c r="F18" s="89"/>
      <c r="G18" s="89"/>
      <c r="H18" s="89"/>
      <c r="I18" s="89"/>
      <c r="J18" s="46">
        <f>-J17*0.1</f>
        <v>-22000</v>
      </c>
    </row>
    <row r="19" spans="1:12" ht="18.75" x14ac:dyDescent="0.3">
      <c r="A19" s="89" t="s">
        <v>78</v>
      </c>
      <c r="B19" s="89"/>
      <c r="C19" s="89"/>
      <c r="D19" s="89"/>
      <c r="E19" s="89"/>
      <c r="F19" s="89"/>
      <c r="G19" s="89"/>
      <c r="H19" s="89"/>
      <c r="I19" s="89"/>
      <c r="J19" s="46">
        <f>SUM(J17:J18)</f>
        <v>198000</v>
      </c>
    </row>
    <row r="20" spans="1:12" ht="9" customHeight="1" x14ac:dyDescent="0.25"/>
    <row r="21" spans="1:12" x14ac:dyDescent="0.25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</row>
  </sheetData>
  <mergeCells count="10">
    <mergeCell ref="A17:D17"/>
    <mergeCell ref="A18:I18"/>
    <mergeCell ref="A19:I19"/>
    <mergeCell ref="A21:L21"/>
    <mergeCell ref="A4:L4"/>
    <mergeCell ref="C6:I6"/>
    <mergeCell ref="J6:K6"/>
    <mergeCell ref="F7:L7"/>
    <mergeCell ref="A9:L9"/>
    <mergeCell ref="K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4" workbookViewId="0">
      <selection activeCell="M15" sqref="M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18.75" x14ac:dyDescent="0.3">
      <c r="A2" s="1" t="s">
        <v>11</v>
      </c>
      <c r="E2" s="2"/>
      <c r="H2" s="2"/>
    </row>
    <row r="3" spans="1:11" ht="18.75" customHeight="1" x14ac:dyDescent="0.4">
      <c r="A3" s="1" t="s">
        <v>12</v>
      </c>
      <c r="C3" s="65" t="s">
        <v>15</v>
      </c>
      <c r="D3" s="65"/>
      <c r="E3" s="65"/>
      <c r="F3" s="65"/>
      <c r="G3" s="65"/>
      <c r="H3" s="65"/>
      <c r="I3" s="66" t="s">
        <v>16</v>
      </c>
      <c r="J3" s="66"/>
      <c r="K3" s="20"/>
    </row>
    <row r="4" spans="1:11" ht="18.75" x14ac:dyDescent="0.3">
      <c r="A4" s="1" t="s">
        <v>13</v>
      </c>
      <c r="D4" s="20" t="s">
        <v>17</v>
      </c>
      <c r="E4" s="20"/>
      <c r="F4" s="87" t="s">
        <v>18</v>
      </c>
      <c r="G4" s="87"/>
      <c r="H4" s="87"/>
      <c r="I4" s="87"/>
      <c r="J4" s="87"/>
      <c r="K4" s="87"/>
    </row>
    <row r="5" spans="1:11" ht="9" customHeight="1" x14ac:dyDescent="0.3">
      <c r="A5" s="1"/>
      <c r="D5" s="20"/>
      <c r="E5" s="20"/>
      <c r="F5" s="20"/>
      <c r="G5" s="20"/>
      <c r="H5" s="20"/>
      <c r="I5" s="20"/>
      <c r="J5" s="21"/>
      <c r="K5" s="21"/>
    </row>
    <row r="6" spans="1:11" ht="18.75" customHeight="1" x14ac:dyDescent="0.3">
      <c r="A6" s="66" t="s">
        <v>19</v>
      </c>
      <c r="B6" s="66"/>
      <c r="C6" s="66"/>
      <c r="D6" s="66"/>
      <c r="E6" s="66"/>
      <c r="F6" s="66"/>
      <c r="G6" s="66"/>
      <c r="H6" s="66"/>
      <c r="I6" s="66"/>
      <c r="J6" s="66"/>
      <c r="K6" s="66"/>
    </row>
    <row r="7" spans="1:11" ht="7.5" customHeight="1" x14ac:dyDescent="0.3">
      <c r="J7" s="86"/>
      <c r="K7" s="86"/>
    </row>
    <row r="8" spans="1:11" x14ac:dyDescent="0.25">
      <c r="A8" s="7" t="s">
        <v>0</v>
      </c>
      <c r="B8" s="8" t="s">
        <v>1</v>
      </c>
      <c r="C8" s="8" t="s">
        <v>10</v>
      </c>
      <c r="D8" s="8" t="s">
        <v>9</v>
      </c>
      <c r="E8" s="8" t="s">
        <v>2</v>
      </c>
      <c r="F8" s="8" t="s">
        <v>3</v>
      </c>
      <c r="G8" s="9" t="s">
        <v>8</v>
      </c>
      <c r="H8" s="8" t="s">
        <v>5</v>
      </c>
      <c r="I8" s="10" t="s">
        <v>4</v>
      </c>
      <c r="J8" s="8" t="s">
        <v>7</v>
      </c>
      <c r="K8" s="10" t="s">
        <v>14</v>
      </c>
    </row>
    <row r="9" spans="1:11" ht="20.25" customHeight="1" x14ac:dyDescent="0.25">
      <c r="A9" s="5">
        <v>1</v>
      </c>
      <c r="B9" s="11" t="s">
        <v>20</v>
      </c>
      <c r="C9" s="12" t="s">
        <v>21</v>
      </c>
      <c r="D9" s="13" t="s">
        <v>22</v>
      </c>
      <c r="E9" s="4">
        <v>45000</v>
      </c>
      <c r="F9" s="4">
        <v>45000</v>
      </c>
      <c r="G9" s="4">
        <v>45000</v>
      </c>
      <c r="H9" s="4"/>
      <c r="I9" s="4">
        <f t="shared" ref="I9:I13" si="0">SUM(G9:H9)</f>
        <v>45000</v>
      </c>
      <c r="J9" s="3" t="s">
        <v>55</v>
      </c>
      <c r="K9" s="5" t="s">
        <v>56</v>
      </c>
    </row>
    <row r="10" spans="1:11" ht="20.25" customHeight="1" x14ac:dyDescent="0.25">
      <c r="A10" s="5">
        <v>2</v>
      </c>
      <c r="B10" s="11" t="s">
        <v>23</v>
      </c>
      <c r="C10" s="12" t="s">
        <v>24</v>
      </c>
      <c r="D10" s="13" t="s">
        <v>25</v>
      </c>
      <c r="E10" s="4">
        <v>45000</v>
      </c>
      <c r="F10" s="4"/>
      <c r="G10" s="4">
        <v>45000</v>
      </c>
      <c r="H10" s="4"/>
      <c r="I10" s="4">
        <f t="shared" si="0"/>
        <v>45000</v>
      </c>
      <c r="J10" s="3" t="s">
        <v>55</v>
      </c>
      <c r="K10" s="5" t="s">
        <v>56</v>
      </c>
    </row>
    <row r="11" spans="1:11" ht="20.25" customHeight="1" x14ac:dyDescent="0.25">
      <c r="A11" s="5">
        <v>3</v>
      </c>
      <c r="B11" s="11" t="s">
        <v>26</v>
      </c>
      <c r="C11" s="12" t="s">
        <v>27</v>
      </c>
      <c r="D11" s="13" t="s">
        <v>28</v>
      </c>
      <c r="E11" s="4">
        <v>35000</v>
      </c>
      <c r="F11" s="4"/>
      <c r="G11" s="4">
        <v>35000</v>
      </c>
      <c r="H11" s="4"/>
      <c r="I11" s="4">
        <f t="shared" si="0"/>
        <v>35000</v>
      </c>
      <c r="J11" s="3" t="s">
        <v>55</v>
      </c>
      <c r="K11" s="5" t="s">
        <v>56</v>
      </c>
    </row>
    <row r="12" spans="1:11" ht="20.25" customHeight="1" x14ac:dyDescent="0.25">
      <c r="A12" s="5">
        <v>4</v>
      </c>
      <c r="B12" s="11" t="s">
        <v>29</v>
      </c>
      <c r="C12" s="12" t="s">
        <v>30</v>
      </c>
      <c r="D12" s="13" t="s">
        <v>31</v>
      </c>
      <c r="E12" s="4">
        <v>35000</v>
      </c>
      <c r="F12" s="4"/>
      <c r="G12" s="4">
        <v>35000</v>
      </c>
      <c r="H12" s="4"/>
      <c r="I12" s="4">
        <f t="shared" si="0"/>
        <v>35000</v>
      </c>
      <c r="J12" s="3" t="s">
        <v>55</v>
      </c>
      <c r="K12" s="5" t="s">
        <v>56</v>
      </c>
    </row>
    <row r="13" spans="1:11" ht="18" customHeight="1" x14ac:dyDescent="0.25">
      <c r="A13" s="5">
        <v>5</v>
      </c>
      <c r="B13" s="11" t="s">
        <v>32</v>
      </c>
      <c r="C13" s="12" t="s">
        <v>33</v>
      </c>
      <c r="D13" s="6" t="s">
        <v>34</v>
      </c>
      <c r="E13" s="4">
        <v>35000</v>
      </c>
      <c r="F13" s="6"/>
      <c r="G13" s="4">
        <v>35000</v>
      </c>
      <c r="H13" s="6"/>
      <c r="I13" s="4">
        <f t="shared" si="0"/>
        <v>35000</v>
      </c>
      <c r="J13" s="3" t="s">
        <v>55</v>
      </c>
      <c r="K13" s="5" t="s">
        <v>56</v>
      </c>
    </row>
    <row r="14" spans="1:11" ht="15" customHeight="1" x14ac:dyDescent="0.25">
      <c r="A14" s="5">
        <v>6</v>
      </c>
      <c r="B14" s="11" t="s">
        <v>35</v>
      </c>
      <c r="C14" s="12" t="s">
        <v>36</v>
      </c>
      <c r="D14" s="14" t="s">
        <v>37</v>
      </c>
      <c r="E14" s="4">
        <v>35000</v>
      </c>
      <c r="F14" s="4"/>
      <c r="G14" s="4">
        <v>35000</v>
      </c>
      <c r="H14" s="14"/>
      <c r="I14" s="4">
        <f t="shared" ref="I14:I15" si="1">SUM(G14:H14)</f>
        <v>35000</v>
      </c>
      <c r="J14" s="3" t="s">
        <v>53</v>
      </c>
      <c r="K14" s="5" t="s">
        <v>45</v>
      </c>
    </row>
    <row r="15" spans="1:11" ht="30" customHeight="1" x14ac:dyDescent="0.25">
      <c r="A15" s="76" t="s">
        <v>6</v>
      </c>
      <c r="B15" s="76"/>
      <c r="C15" s="76"/>
      <c r="D15" s="76"/>
      <c r="E15" s="4">
        <f>SUM(E9:E14)</f>
        <v>230000</v>
      </c>
      <c r="F15" s="4"/>
      <c r="G15" s="4">
        <f>SUM(G9:G14)</f>
        <v>230000</v>
      </c>
      <c r="H15" s="22"/>
      <c r="I15" s="4">
        <f t="shared" si="1"/>
        <v>230000</v>
      </c>
      <c r="J15" s="3" t="s">
        <v>57</v>
      </c>
      <c r="K15" s="16" t="s">
        <v>58</v>
      </c>
    </row>
    <row r="16" spans="1:11" ht="7.5" customHeight="1" x14ac:dyDescent="0.25"/>
    <row r="17" spans="1:11" ht="15.75" x14ac:dyDescent="0.25">
      <c r="A17" s="77" t="s">
        <v>44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</row>
    <row r="18" spans="1:11" ht="9" customHeight="1" x14ac:dyDescent="0.25"/>
    <row r="19" spans="1:11" x14ac:dyDescent="0.25">
      <c r="A19" s="74" t="s">
        <v>38</v>
      </c>
      <c r="B19" s="74"/>
      <c r="C19" s="74"/>
      <c r="D19" s="74"/>
      <c r="E19" s="74"/>
      <c r="F19" s="74"/>
      <c r="G19" s="74"/>
      <c r="H19" s="74"/>
      <c r="I19" s="74"/>
      <c r="J19" s="74"/>
      <c r="K19" s="74"/>
    </row>
    <row r="20" spans="1:11" x14ac:dyDescent="0.25">
      <c r="E20" s="78" t="s">
        <v>39</v>
      </c>
      <c r="F20" s="79"/>
      <c r="G20" s="82" t="s">
        <v>40</v>
      </c>
      <c r="H20" s="83"/>
      <c r="I20" s="82" t="s">
        <v>41</v>
      </c>
      <c r="J20" s="83"/>
    </row>
    <row r="21" spans="1:11" ht="15.75" x14ac:dyDescent="0.25">
      <c r="A21" s="74" t="s">
        <v>42</v>
      </c>
      <c r="B21" s="75"/>
      <c r="C21" s="84">
        <v>223200</v>
      </c>
      <c r="D21" s="85"/>
      <c r="E21" s="80"/>
      <c r="F21" s="81"/>
      <c r="G21" s="84">
        <f>C21/12</f>
        <v>18600</v>
      </c>
      <c r="H21" s="85"/>
      <c r="I21" s="84">
        <f>PRODUCT(G21:H21,3)</f>
        <v>55800</v>
      </c>
      <c r="J21" s="85"/>
    </row>
    <row r="22" spans="1:11" ht="15.75" x14ac:dyDescent="0.25">
      <c r="A22" s="74" t="s">
        <v>5</v>
      </c>
      <c r="B22" s="75"/>
      <c r="C22" s="70">
        <v>1561920</v>
      </c>
      <c r="D22" s="71"/>
      <c r="E22" s="70">
        <f>C22/10</f>
        <v>156192</v>
      </c>
      <c r="F22" s="71"/>
      <c r="G22" s="70">
        <f>(C22+E22)/12</f>
        <v>143176</v>
      </c>
      <c r="H22" s="71"/>
      <c r="I22" s="70">
        <f>PRODUCT(G22:H22,3)</f>
        <v>429528</v>
      </c>
      <c r="J22" s="71"/>
    </row>
    <row r="23" spans="1:11" ht="15.75" x14ac:dyDescent="0.25">
      <c r="A23" s="72" t="s">
        <v>43</v>
      </c>
      <c r="B23" s="72"/>
      <c r="C23" s="72"/>
      <c r="D23" s="72"/>
      <c r="E23" s="72"/>
      <c r="F23" s="72"/>
      <c r="G23" s="73">
        <f>SUM(G21:H22)</f>
        <v>161776</v>
      </c>
      <c r="H23" s="73"/>
      <c r="I23" s="73">
        <f>SUM(I21:J22)</f>
        <v>485328</v>
      </c>
      <c r="J23" s="73"/>
    </row>
  </sheetData>
  <mergeCells count="24">
    <mergeCell ref="J7:K7"/>
    <mergeCell ref="A1:K1"/>
    <mergeCell ref="C3:H3"/>
    <mergeCell ref="I3:J3"/>
    <mergeCell ref="F4:K4"/>
    <mergeCell ref="A6:K6"/>
    <mergeCell ref="A15:D15"/>
    <mergeCell ref="A17:K17"/>
    <mergeCell ref="A19:K19"/>
    <mergeCell ref="E20:F21"/>
    <mergeCell ref="G20:H20"/>
    <mergeCell ref="I20:J20"/>
    <mergeCell ref="A21:B21"/>
    <mergeCell ref="C21:D21"/>
    <mergeCell ref="G21:H21"/>
    <mergeCell ref="I21:J21"/>
    <mergeCell ref="G22:H22"/>
    <mergeCell ref="I22:J22"/>
    <mergeCell ref="A23:F23"/>
    <mergeCell ref="G23:H23"/>
    <mergeCell ref="I23:J23"/>
    <mergeCell ref="A22:B22"/>
    <mergeCell ref="C22:D22"/>
    <mergeCell ref="E22:F22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4" workbookViewId="0">
      <selection activeCell="K18" sqref="K18"/>
    </sheetView>
  </sheetViews>
  <sheetFormatPr baseColWidth="10" defaultRowHeight="15" x14ac:dyDescent="0.25"/>
  <cols>
    <col min="1" max="1" width="3.140625" customWidth="1"/>
    <col min="2" max="2" width="27.42578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1" t="s">
        <v>11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ht="14.25" customHeight="1" x14ac:dyDescent="0.25">
      <c r="A2" s="1" t="s">
        <v>12</v>
      </c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ht="13.5" customHeight="1" x14ac:dyDescent="0.25">
      <c r="A3" s="1" t="s">
        <v>13</v>
      </c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1" ht="23.25" x14ac:dyDescent="0.25">
      <c r="A4" s="63" t="s">
        <v>54</v>
      </c>
      <c r="B4" s="63"/>
      <c r="C4" s="63"/>
      <c r="D4" s="63"/>
      <c r="E4" s="63"/>
      <c r="F4" s="63"/>
      <c r="G4" s="63"/>
      <c r="H4" s="63"/>
      <c r="I4" s="63"/>
      <c r="J4" s="63"/>
      <c r="K4" s="63"/>
    </row>
    <row r="5" spans="1:11" ht="10.5" customHeight="1" x14ac:dyDescent="0.3">
      <c r="E5" s="2"/>
      <c r="H5" s="2"/>
    </row>
    <row r="6" spans="1:11" ht="18.75" customHeight="1" x14ac:dyDescent="0.4">
      <c r="A6" s="1"/>
      <c r="C6" s="65" t="s">
        <v>15</v>
      </c>
      <c r="D6" s="65"/>
      <c r="E6" s="65"/>
      <c r="F6" s="65"/>
      <c r="G6" s="65"/>
      <c r="H6" s="65"/>
      <c r="I6" s="66" t="s">
        <v>16</v>
      </c>
      <c r="J6" s="66"/>
      <c r="K6" s="23"/>
    </row>
    <row r="7" spans="1:11" ht="18.75" x14ac:dyDescent="0.3">
      <c r="A7" s="1"/>
      <c r="D7" s="23" t="s">
        <v>17</v>
      </c>
      <c r="E7" s="23"/>
      <c r="F7" s="87" t="s">
        <v>18</v>
      </c>
      <c r="G7" s="87"/>
      <c r="H7" s="87"/>
      <c r="I7" s="87"/>
      <c r="J7" s="87"/>
      <c r="K7" s="87"/>
    </row>
    <row r="8" spans="1:11" ht="9" customHeight="1" x14ac:dyDescent="0.3">
      <c r="A8" s="1"/>
      <c r="D8" s="23"/>
      <c r="E8" s="23"/>
      <c r="F8" s="23"/>
      <c r="G8" s="23"/>
      <c r="H8" s="23"/>
      <c r="I8" s="23"/>
      <c r="J8" s="24"/>
      <c r="K8" s="24"/>
    </row>
    <row r="9" spans="1:11" ht="18.75" customHeight="1" x14ac:dyDescent="0.3">
      <c r="A9" s="66" t="s">
        <v>19</v>
      </c>
      <c r="B9" s="66"/>
      <c r="C9" s="66"/>
      <c r="D9" s="66"/>
      <c r="E9" s="66"/>
      <c r="F9" s="66"/>
      <c r="G9" s="66"/>
      <c r="H9" s="66"/>
      <c r="I9" s="66"/>
      <c r="J9" s="66"/>
      <c r="K9" s="66"/>
    </row>
    <row r="10" spans="1:11" ht="7.5" customHeight="1" x14ac:dyDescent="0.3">
      <c r="J10" s="86"/>
      <c r="K10" s="86"/>
    </row>
    <row r="11" spans="1:11" x14ac:dyDescent="0.25">
      <c r="A11" s="7" t="s">
        <v>0</v>
      </c>
      <c r="B11" s="8" t="s">
        <v>1</v>
      </c>
      <c r="C11" s="8" t="s">
        <v>10</v>
      </c>
      <c r="D11" s="8" t="s">
        <v>9</v>
      </c>
      <c r="E11" s="8" t="s">
        <v>2</v>
      </c>
      <c r="F11" s="8" t="s">
        <v>3</v>
      </c>
      <c r="G11" s="9" t="s">
        <v>8</v>
      </c>
      <c r="H11" s="8" t="s">
        <v>5</v>
      </c>
      <c r="I11" s="10" t="s">
        <v>4</v>
      </c>
      <c r="J11" s="8" t="s">
        <v>7</v>
      </c>
      <c r="K11" s="10" t="s">
        <v>14</v>
      </c>
    </row>
    <row r="12" spans="1:11" ht="20.25" customHeight="1" x14ac:dyDescent="0.25">
      <c r="A12" s="5">
        <v>1</v>
      </c>
      <c r="B12" s="11" t="s">
        <v>20</v>
      </c>
      <c r="C12" s="12" t="s">
        <v>21</v>
      </c>
      <c r="D12" s="13" t="s">
        <v>22</v>
      </c>
      <c r="E12" s="4">
        <v>50000</v>
      </c>
      <c r="F12" s="4">
        <v>45000</v>
      </c>
      <c r="G12" s="4">
        <v>45000</v>
      </c>
      <c r="H12" s="4"/>
      <c r="I12" s="4"/>
      <c r="J12" s="3" t="s">
        <v>60</v>
      </c>
      <c r="K12" s="14" t="s">
        <v>56</v>
      </c>
    </row>
    <row r="13" spans="1:11" ht="20.25" customHeight="1" x14ac:dyDescent="0.25">
      <c r="A13" s="5">
        <v>2</v>
      </c>
      <c r="B13" s="11" t="s">
        <v>23</v>
      </c>
      <c r="C13" s="12" t="s">
        <v>24</v>
      </c>
      <c r="D13" s="13" t="s">
        <v>25</v>
      </c>
      <c r="E13" s="4">
        <v>50000</v>
      </c>
      <c r="F13" s="4"/>
      <c r="G13" s="4">
        <v>45000</v>
      </c>
      <c r="H13" s="4"/>
      <c r="I13" s="4"/>
      <c r="J13" s="3" t="s">
        <v>61</v>
      </c>
      <c r="K13" s="14" t="s">
        <v>62</v>
      </c>
    </row>
    <row r="14" spans="1:11" ht="20.25" customHeight="1" x14ac:dyDescent="0.25">
      <c r="A14" s="5">
        <v>3</v>
      </c>
      <c r="B14" s="11" t="s">
        <v>26</v>
      </c>
      <c r="C14" s="12" t="s">
        <v>27</v>
      </c>
      <c r="D14" s="13" t="s">
        <v>28</v>
      </c>
      <c r="E14" s="4">
        <v>40000</v>
      </c>
      <c r="F14" s="4"/>
      <c r="G14" s="4">
        <v>40000</v>
      </c>
      <c r="H14" s="4"/>
      <c r="I14" s="4"/>
      <c r="J14" s="3" t="s">
        <v>60</v>
      </c>
      <c r="K14" s="14" t="s">
        <v>56</v>
      </c>
    </row>
    <row r="15" spans="1:11" ht="20.25" customHeight="1" x14ac:dyDescent="0.25">
      <c r="A15" s="5">
        <v>4</v>
      </c>
      <c r="B15" s="11" t="s">
        <v>29</v>
      </c>
      <c r="C15" s="12" t="s">
        <v>30</v>
      </c>
      <c r="D15" s="13" t="s">
        <v>31</v>
      </c>
      <c r="E15" s="4">
        <v>40000</v>
      </c>
      <c r="F15" s="4"/>
      <c r="G15" s="4">
        <v>40000</v>
      </c>
      <c r="H15" s="4"/>
      <c r="I15" s="4"/>
      <c r="J15" s="3" t="s">
        <v>61</v>
      </c>
      <c r="K15" s="14" t="s">
        <v>62</v>
      </c>
    </row>
    <row r="16" spans="1:11" ht="18" customHeight="1" x14ac:dyDescent="0.25">
      <c r="A16" s="5">
        <v>5</v>
      </c>
      <c r="B16" s="11" t="s">
        <v>32</v>
      </c>
      <c r="C16" s="12" t="s">
        <v>33</v>
      </c>
      <c r="D16" s="6" t="s">
        <v>34</v>
      </c>
      <c r="E16" s="4">
        <v>40000</v>
      </c>
      <c r="F16" s="6"/>
      <c r="G16" s="4">
        <v>40000</v>
      </c>
      <c r="H16" s="6"/>
      <c r="I16" s="4"/>
      <c r="J16" s="3" t="s">
        <v>60</v>
      </c>
      <c r="K16" s="14" t="s">
        <v>56</v>
      </c>
    </row>
    <row r="17" spans="1:11" ht="15" customHeight="1" x14ac:dyDescent="0.25">
      <c r="A17" s="5">
        <v>6</v>
      </c>
      <c r="B17" s="11" t="s">
        <v>35</v>
      </c>
      <c r="C17" s="12" t="s">
        <v>36</v>
      </c>
      <c r="D17" s="14" t="s">
        <v>37</v>
      </c>
      <c r="E17" s="4">
        <v>40000</v>
      </c>
      <c r="F17" s="4"/>
      <c r="G17" s="4"/>
      <c r="H17" s="14"/>
      <c r="I17" s="4"/>
      <c r="J17" s="3"/>
      <c r="K17" s="14"/>
    </row>
    <row r="18" spans="1:11" ht="30" customHeight="1" x14ac:dyDescent="0.25">
      <c r="A18" s="76" t="s">
        <v>6</v>
      </c>
      <c r="B18" s="76"/>
      <c r="C18" s="76"/>
      <c r="D18" s="76"/>
      <c r="E18" s="4">
        <f>SUM(E12:E17)</f>
        <v>260000</v>
      </c>
      <c r="F18" s="4">
        <f t="shared" ref="F18:I18" si="0">SUM(F12:F17)</f>
        <v>45000</v>
      </c>
      <c r="G18" s="4">
        <f t="shared" si="0"/>
        <v>210000</v>
      </c>
      <c r="H18" s="4">
        <f t="shared" si="0"/>
        <v>0</v>
      </c>
      <c r="I18" s="4">
        <f t="shared" si="0"/>
        <v>0</v>
      </c>
      <c r="J18" s="15" t="s">
        <v>63</v>
      </c>
      <c r="K18" s="16" t="s">
        <v>58</v>
      </c>
    </row>
    <row r="19" spans="1:11" ht="7.5" customHeight="1" x14ac:dyDescent="0.25"/>
    <row r="21" spans="1:11" ht="9" customHeight="1" x14ac:dyDescent="0.25"/>
  </sheetData>
  <mergeCells count="7">
    <mergeCell ref="A4:K4"/>
    <mergeCell ref="A18:D18"/>
    <mergeCell ref="C6:H6"/>
    <mergeCell ref="I6:J6"/>
    <mergeCell ref="F7:K7"/>
    <mergeCell ref="A9:K9"/>
    <mergeCell ref="J10:K1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0" workbookViewId="0">
      <selection activeCell="H23" sqref="H2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1" t="s">
        <v>11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ht="14.25" customHeight="1" x14ac:dyDescent="0.25">
      <c r="A2" s="1" t="s">
        <v>12</v>
      </c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 ht="13.5" customHeight="1" x14ac:dyDescent="0.25">
      <c r="A3" s="1" t="s">
        <v>13</v>
      </c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 ht="23.25" x14ac:dyDescent="0.25">
      <c r="A4" s="63" t="s">
        <v>59</v>
      </c>
      <c r="B4" s="63"/>
      <c r="C4" s="63"/>
      <c r="D4" s="63"/>
      <c r="E4" s="63"/>
      <c r="F4" s="63"/>
      <c r="G4" s="63"/>
      <c r="H4" s="63"/>
      <c r="I4" s="63"/>
      <c r="J4" s="63"/>
      <c r="K4" s="63"/>
    </row>
    <row r="5" spans="1:11" ht="10.5" customHeight="1" x14ac:dyDescent="0.3">
      <c r="E5" s="2"/>
      <c r="H5" s="2"/>
    </row>
    <row r="6" spans="1:11" ht="18.75" customHeight="1" x14ac:dyDescent="0.4">
      <c r="A6" s="1"/>
      <c r="C6" s="65" t="s">
        <v>15</v>
      </c>
      <c r="D6" s="65"/>
      <c r="E6" s="65"/>
      <c r="F6" s="65"/>
      <c r="G6" s="65"/>
      <c r="H6" s="65"/>
      <c r="I6" s="66" t="s">
        <v>16</v>
      </c>
      <c r="J6" s="66"/>
      <c r="K6" s="27"/>
    </row>
    <row r="7" spans="1:11" ht="18.75" x14ac:dyDescent="0.3">
      <c r="A7" s="1"/>
      <c r="D7" s="27" t="s">
        <v>17</v>
      </c>
      <c r="E7" s="27"/>
      <c r="F7" s="87" t="s">
        <v>18</v>
      </c>
      <c r="G7" s="87"/>
      <c r="H7" s="87"/>
      <c r="I7" s="87"/>
      <c r="J7" s="87"/>
      <c r="K7" s="87"/>
    </row>
    <row r="8" spans="1:11" ht="9" customHeight="1" x14ac:dyDescent="0.3">
      <c r="A8" s="1"/>
      <c r="D8" s="27"/>
      <c r="E8" s="27"/>
      <c r="F8" s="27"/>
      <c r="G8" s="27"/>
      <c r="H8" s="27"/>
      <c r="I8" s="27"/>
      <c r="J8" s="28"/>
      <c r="K8" s="28"/>
    </row>
    <row r="9" spans="1:11" ht="18.75" customHeight="1" x14ac:dyDescent="0.3">
      <c r="A9" s="66" t="s">
        <v>19</v>
      </c>
      <c r="B9" s="66"/>
      <c r="C9" s="66"/>
      <c r="D9" s="66"/>
      <c r="E9" s="66"/>
      <c r="F9" s="66"/>
      <c r="G9" s="66"/>
      <c r="H9" s="66"/>
      <c r="I9" s="66"/>
      <c r="J9" s="66"/>
      <c r="K9" s="66"/>
    </row>
    <row r="10" spans="1:11" ht="7.5" customHeight="1" x14ac:dyDescent="0.3">
      <c r="J10" s="86"/>
      <c r="K10" s="86"/>
    </row>
    <row r="11" spans="1:11" x14ac:dyDescent="0.25">
      <c r="A11" s="7" t="s">
        <v>0</v>
      </c>
      <c r="B11" s="8" t="s">
        <v>1</v>
      </c>
      <c r="C11" s="8" t="s">
        <v>10</v>
      </c>
      <c r="D11" s="8" t="s">
        <v>9</v>
      </c>
      <c r="E11" s="8" t="s">
        <v>2</v>
      </c>
      <c r="F11" s="8" t="s">
        <v>3</v>
      </c>
      <c r="G11" s="9" t="s">
        <v>8</v>
      </c>
      <c r="H11" s="8" t="s">
        <v>5</v>
      </c>
      <c r="I11" s="10" t="s">
        <v>4</v>
      </c>
      <c r="J11" s="8" t="s">
        <v>7</v>
      </c>
      <c r="K11" s="10" t="s">
        <v>14</v>
      </c>
    </row>
    <row r="12" spans="1:11" ht="20.25" customHeight="1" x14ac:dyDescent="0.25">
      <c r="A12" s="5">
        <v>1</v>
      </c>
      <c r="B12" s="11" t="s">
        <v>20</v>
      </c>
      <c r="C12" s="12" t="s">
        <v>21</v>
      </c>
      <c r="D12" s="13" t="s">
        <v>22</v>
      </c>
      <c r="E12" s="4">
        <v>50000</v>
      </c>
      <c r="F12" s="4">
        <v>50000</v>
      </c>
      <c r="G12" s="4">
        <v>50000</v>
      </c>
      <c r="H12" s="4"/>
      <c r="I12" s="4">
        <f>SUM(G12:H12)</f>
        <v>50000</v>
      </c>
      <c r="J12" s="3" t="s">
        <v>66</v>
      </c>
      <c r="K12" s="32" t="s">
        <v>56</v>
      </c>
    </row>
    <row r="13" spans="1:11" ht="20.25" customHeight="1" x14ac:dyDescent="0.25">
      <c r="A13" s="5">
        <v>2</v>
      </c>
      <c r="B13" s="11" t="s">
        <v>23</v>
      </c>
      <c r="C13" s="12" t="s">
        <v>24</v>
      </c>
      <c r="D13" s="13" t="s">
        <v>25</v>
      </c>
      <c r="E13" s="4">
        <v>50000</v>
      </c>
      <c r="F13" s="4">
        <v>5000</v>
      </c>
      <c r="G13" s="4">
        <v>50000</v>
      </c>
      <c r="H13" s="4"/>
      <c r="I13" s="4">
        <f t="shared" ref="I13:I18" si="0">SUM(G13:H13)</f>
        <v>50000</v>
      </c>
      <c r="J13" s="3" t="s">
        <v>66</v>
      </c>
      <c r="K13" s="32" t="s">
        <v>62</v>
      </c>
    </row>
    <row r="14" spans="1:11" ht="20.25" customHeight="1" x14ac:dyDescent="0.25">
      <c r="A14" s="5">
        <v>3</v>
      </c>
      <c r="B14" s="11" t="s">
        <v>26</v>
      </c>
      <c r="C14" s="12" t="s">
        <v>27</v>
      </c>
      <c r="D14" s="13" t="s">
        <v>28</v>
      </c>
      <c r="E14" s="4">
        <v>40000</v>
      </c>
      <c r="F14" s="4"/>
      <c r="G14" s="4">
        <v>40000</v>
      </c>
      <c r="H14" s="4"/>
      <c r="I14" s="4">
        <f t="shared" si="0"/>
        <v>40000</v>
      </c>
      <c r="J14" s="3" t="s">
        <v>66</v>
      </c>
      <c r="K14" s="32" t="s">
        <v>62</v>
      </c>
    </row>
    <row r="15" spans="1:11" ht="20.25" customHeight="1" x14ac:dyDescent="0.25">
      <c r="A15" s="5">
        <v>4</v>
      </c>
      <c r="B15" s="11" t="s">
        <v>29</v>
      </c>
      <c r="C15" s="12" t="s">
        <v>30</v>
      </c>
      <c r="D15" s="13" t="s">
        <v>31</v>
      </c>
      <c r="E15" s="4">
        <v>40000</v>
      </c>
      <c r="F15" s="4"/>
      <c r="G15" s="4">
        <v>40000</v>
      </c>
      <c r="H15" s="4"/>
      <c r="I15" s="4">
        <f t="shared" si="0"/>
        <v>40000</v>
      </c>
      <c r="J15" s="3" t="s">
        <v>66</v>
      </c>
      <c r="K15" s="32" t="s">
        <v>62</v>
      </c>
    </row>
    <row r="16" spans="1:11" ht="18" customHeight="1" x14ac:dyDescent="0.25">
      <c r="A16" s="5">
        <v>5</v>
      </c>
      <c r="B16" s="11" t="s">
        <v>32</v>
      </c>
      <c r="C16" s="12" t="s">
        <v>33</v>
      </c>
      <c r="D16" s="6" t="s">
        <v>34</v>
      </c>
      <c r="E16" s="4">
        <v>40000</v>
      </c>
      <c r="F16" s="6"/>
      <c r="G16" s="4">
        <v>40000</v>
      </c>
      <c r="H16" s="6"/>
      <c r="I16" s="4">
        <f t="shared" si="0"/>
        <v>40000</v>
      </c>
      <c r="J16" s="3" t="s">
        <v>66</v>
      </c>
      <c r="K16" s="32" t="s">
        <v>62</v>
      </c>
    </row>
    <row r="17" spans="1:11" ht="15" customHeight="1" x14ac:dyDescent="0.25">
      <c r="A17" s="5">
        <v>6</v>
      </c>
      <c r="B17" s="11" t="s">
        <v>35</v>
      </c>
      <c r="C17" s="12" t="s">
        <v>36</v>
      </c>
      <c r="D17" s="14" t="s">
        <v>37</v>
      </c>
      <c r="E17" s="4">
        <v>40000</v>
      </c>
      <c r="F17" s="4">
        <v>40000</v>
      </c>
      <c r="G17" s="4">
        <v>40000</v>
      </c>
      <c r="H17" s="14"/>
      <c r="I17" s="4">
        <f t="shared" si="0"/>
        <v>40000</v>
      </c>
      <c r="J17" s="3" t="s">
        <v>66</v>
      </c>
      <c r="K17" s="32" t="s">
        <v>62</v>
      </c>
    </row>
    <row r="18" spans="1:11" ht="30" customHeight="1" x14ac:dyDescent="0.25">
      <c r="A18" s="76" t="s">
        <v>6</v>
      </c>
      <c r="B18" s="76"/>
      <c r="C18" s="76"/>
      <c r="D18" s="76"/>
      <c r="E18" s="4">
        <f>SUM(E12:E17)</f>
        <v>260000</v>
      </c>
      <c r="F18" s="4">
        <f>SUM(F12:F17)</f>
        <v>95000</v>
      </c>
      <c r="G18" s="4">
        <f>SUM(G12:G17)</f>
        <v>260000</v>
      </c>
      <c r="H18" s="4">
        <f>SUM(H12:H17)</f>
        <v>0</v>
      </c>
      <c r="I18" s="4">
        <f t="shared" si="0"/>
        <v>260000</v>
      </c>
      <c r="J18" s="3" t="s">
        <v>67</v>
      </c>
      <c r="K18" s="16" t="s">
        <v>58</v>
      </c>
    </row>
    <row r="19" spans="1:11" ht="18" customHeight="1" x14ac:dyDescent="0.25">
      <c r="A19" s="88" t="s">
        <v>68</v>
      </c>
      <c r="B19" s="88"/>
      <c r="C19" s="88"/>
      <c r="D19" s="88"/>
      <c r="E19" s="88"/>
      <c r="F19" s="88"/>
      <c r="G19" s="88"/>
      <c r="H19" s="88"/>
      <c r="I19" s="33">
        <f>I18*0.1</f>
        <v>26000</v>
      </c>
    </row>
    <row r="20" spans="1:11" ht="15.75" x14ac:dyDescent="0.25">
      <c r="A20" s="88" t="s">
        <v>69</v>
      </c>
      <c r="B20" s="88"/>
      <c r="C20" s="88"/>
      <c r="D20" s="88"/>
      <c r="E20" s="88"/>
      <c r="F20" s="88"/>
      <c r="G20" s="88"/>
      <c r="H20" s="88"/>
      <c r="I20" s="34">
        <f>I18-I19</f>
        <v>234000</v>
      </c>
    </row>
    <row r="21" spans="1:11" ht="9" customHeight="1" x14ac:dyDescent="0.25"/>
  </sheetData>
  <mergeCells count="9">
    <mergeCell ref="A19:H19"/>
    <mergeCell ref="A20:H20"/>
    <mergeCell ref="A18:D18"/>
    <mergeCell ref="A4:K4"/>
    <mergeCell ref="C6:H6"/>
    <mergeCell ref="I6:J6"/>
    <mergeCell ref="F7:K7"/>
    <mergeCell ref="A9:K9"/>
    <mergeCell ref="J10:K1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4" workbookViewId="0">
      <selection activeCell="L18" sqref="L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1" t="s">
        <v>11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14.25" customHeight="1" x14ac:dyDescent="0.25">
      <c r="A2" s="1" t="s">
        <v>12</v>
      </c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1" ht="13.5" customHeight="1" x14ac:dyDescent="0.25">
      <c r="A3" s="1" t="s">
        <v>13</v>
      </c>
      <c r="B3" s="29"/>
      <c r="C3" s="29"/>
      <c r="D3" s="29"/>
      <c r="E3" s="29"/>
      <c r="F3" s="29"/>
      <c r="G3" s="29"/>
      <c r="H3" s="29"/>
      <c r="I3" s="29"/>
      <c r="J3" s="29"/>
      <c r="K3" s="29"/>
    </row>
    <row r="4" spans="1:11" ht="23.25" x14ac:dyDescent="0.25">
      <c r="A4" s="63" t="s">
        <v>64</v>
      </c>
      <c r="B4" s="63"/>
      <c r="C4" s="63"/>
      <c r="D4" s="63"/>
      <c r="E4" s="63"/>
      <c r="F4" s="63"/>
      <c r="G4" s="63"/>
      <c r="H4" s="63"/>
      <c r="I4" s="63"/>
      <c r="J4" s="63"/>
      <c r="K4" s="63"/>
    </row>
    <row r="5" spans="1:11" ht="10.5" customHeight="1" x14ac:dyDescent="0.3">
      <c r="E5" s="2"/>
      <c r="H5" s="2"/>
    </row>
    <row r="6" spans="1:11" ht="18.75" customHeight="1" x14ac:dyDescent="0.4">
      <c r="A6" s="1"/>
      <c r="C6" s="65" t="s">
        <v>15</v>
      </c>
      <c r="D6" s="65"/>
      <c r="E6" s="65"/>
      <c r="F6" s="65"/>
      <c r="G6" s="65"/>
      <c r="H6" s="65"/>
      <c r="I6" s="66" t="s">
        <v>16</v>
      </c>
      <c r="J6" s="66"/>
      <c r="K6" s="30"/>
    </row>
    <row r="7" spans="1:11" ht="18.75" x14ac:dyDescent="0.3">
      <c r="A7" s="1"/>
      <c r="D7" s="30" t="s">
        <v>17</v>
      </c>
      <c r="E7" s="30"/>
      <c r="F7" s="87" t="s">
        <v>65</v>
      </c>
      <c r="G7" s="87"/>
      <c r="H7" s="87"/>
      <c r="I7" s="87"/>
      <c r="J7" s="87"/>
      <c r="K7" s="87"/>
    </row>
    <row r="8" spans="1:11" ht="9" customHeight="1" x14ac:dyDescent="0.3">
      <c r="A8" s="1"/>
      <c r="D8" s="30"/>
      <c r="E8" s="30"/>
      <c r="F8" s="30"/>
      <c r="G8" s="30"/>
      <c r="H8" s="30"/>
      <c r="I8" s="30"/>
      <c r="J8" s="31"/>
      <c r="K8" s="31"/>
    </row>
    <row r="9" spans="1:11" ht="18.75" customHeight="1" x14ac:dyDescent="0.3">
      <c r="A9" s="66" t="s">
        <v>19</v>
      </c>
      <c r="B9" s="66"/>
      <c r="C9" s="66"/>
      <c r="D9" s="66"/>
      <c r="E9" s="66"/>
      <c r="F9" s="66"/>
      <c r="G9" s="66"/>
      <c r="H9" s="66"/>
      <c r="I9" s="66"/>
      <c r="J9" s="66"/>
      <c r="K9" s="66"/>
    </row>
    <row r="10" spans="1:11" ht="7.5" customHeight="1" x14ac:dyDescent="0.3">
      <c r="J10" s="86"/>
      <c r="K10" s="86"/>
    </row>
    <row r="11" spans="1:11" x14ac:dyDescent="0.25">
      <c r="A11" s="7" t="s">
        <v>0</v>
      </c>
      <c r="B11" s="8" t="s">
        <v>1</v>
      </c>
      <c r="C11" s="8" t="s">
        <v>10</v>
      </c>
      <c r="D11" s="8" t="s">
        <v>9</v>
      </c>
      <c r="E11" s="8" t="s">
        <v>2</v>
      </c>
      <c r="F11" s="8" t="s">
        <v>3</v>
      </c>
      <c r="G11" s="9" t="s">
        <v>8</v>
      </c>
      <c r="H11" s="8" t="s">
        <v>5</v>
      </c>
      <c r="I11" s="10" t="s">
        <v>4</v>
      </c>
      <c r="J11" s="8" t="s">
        <v>7</v>
      </c>
      <c r="K11" s="10" t="s">
        <v>14</v>
      </c>
    </row>
    <row r="12" spans="1:11" ht="20.25" customHeight="1" x14ac:dyDescent="0.25">
      <c r="A12" s="5">
        <v>1</v>
      </c>
      <c r="B12" s="11" t="s">
        <v>20</v>
      </c>
      <c r="C12" s="12" t="s">
        <v>21</v>
      </c>
      <c r="D12" s="13" t="s">
        <v>22</v>
      </c>
      <c r="E12" s="4">
        <v>50000</v>
      </c>
      <c r="F12" s="4">
        <v>50000</v>
      </c>
      <c r="G12" s="4">
        <v>50000</v>
      </c>
      <c r="H12" s="4"/>
      <c r="I12" s="4">
        <f>SUM(G12:H12)</f>
        <v>50000</v>
      </c>
      <c r="J12" s="3" t="s">
        <v>70</v>
      </c>
      <c r="K12" s="5" t="s">
        <v>56</v>
      </c>
    </row>
    <row r="13" spans="1:11" ht="20.25" customHeight="1" x14ac:dyDescent="0.25">
      <c r="A13" s="5">
        <v>2</v>
      </c>
      <c r="B13" s="11" t="s">
        <v>23</v>
      </c>
      <c r="C13" s="12" t="s">
        <v>24</v>
      </c>
      <c r="D13" s="13" t="s">
        <v>25</v>
      </c>
      <c r="E13" s="4">
        <v>50000</v>
      </c>
      <c r="F13" s="4">
        <v>5000</v>
      </c>
      <c r="G13" s="4">
        <v>50000</v>
      </c>
      <c r="H13" s="4"/>
      <c r="I13" s="4">
        <f t="shared" ref="I13:I18" si="0">SUM(G13:H13)</f>
        <v>50000</v>
      </c>
      <c r="J13" s="3" t="s">
        <v>70</v>
      </c>
      <c r="K13" s="5" t="s">
        <v>56</v>
      </c>
    </row>
    <row r="14" spans="1:11" ht="20.25" customHeight="1" x14ac:dyDescent="0.25">
      <c r="A14" s="5">
        <v>3</v>
      </c>
      <c r="B14" s="11" t="s">
        <v>26</v>
      </c>
      <c r="C14" s="12" t="s">
        <v>27</v>
      </c>
      <c r="D14" s="13" t="s">
        <v>28</v>
      </c>
      <c r="E14" s="4">
        <v>40000</v>
      </c>
      <c r="F14" s="4"/>
      <c r="G14" s="4">
        <v>40000</v>
      </c>
      <c r="H14" s="4"/>
      <c r="I14" s="4">
        <f t="shared" si="0"/>
        <v>40000</v>
      </c>
      <c r="J14" s="3" t="s">
        <v>70</v>
      </c>
      <c r="K14" s="5" t="s">
        <v>56</v>
      </c>
    </row>
    <row r="15" spans="1:11" ht="20.25" customHeight="1" x14ac:dyDescent="0.25">
      <c r="A15" s="5">
        <v>4</v>
      </c>
      <c r="B15" s="11" t="s">
        <v>29</v>
      </c>
      <c r="C15" s="12" t="s">
        <v>30</v>
      </c>
      <c r="D15" s="13" t="s">
        <v>31</v>
      </c>
      <c r="E15" s="4">
        <v>40000</v>
      </c>
      <c r="F15" s="4"/>
      <c r="G15" s="4">
        <v>40000</v>
      </c>
      <c r="H15" s="4"/>
      <c r="I15" s="4">
        <f t="shared" si="0"/>
        <v>40000</v>
      </c>
      <c r="J15" s="3" t="s">
        <v>70</v>
      </c>
      <c r="K15" s="5" t="s">
        <v>56</v>
      </c>
    </row>
    <row r="16" spans="1:11" ht="18" customHeight="1" x14ac:dyDescent="0.25">
      <c r="A16" s="5">
        <v>5</v>
      </c>
      <c r="B16" s="11" t="s">
        <v>32</v>
      </c>
      <c r="C16" s="12" t="s">
        <v>33</v>
      </c>
      <c r="D16" s="6" t="s">
        <v>34</v>
      </c>
      <c r="E16" s="4">
        <v>40000</v>
      </c>
      <c r="F16" s="6"/>
      <c r="G16" s="4">
        <v>40000</v>
      </c>
      <c r="H16" s="6"/>
      <c r="I16" s="4">
        <f t="shared" si="0"/>
        <v>40000</v>
      </c>
      <c r="J16" s="3" t="s">
        <v>70</v>
      </c>
      <c r="K16" s="5" t="s">
        <v>56</v>
      </c>
    </row>
    <row r="17" spans="1:11" ht="15" customHeight="1" x14ac:dyDescent="0.25">
      <c r="A17" s="5">
        <v>6</v>
      </c>
      <c r="B17" s="11" t="s">
        <v>35</v>
      </c>
      <c r="C17" s="12" t="s">
        <v>36</v>
      </c>
      <c r="D17" s="14" t="s">
        <v>37</v>
      </c>
      <c r="E17" s="4">
        <v>40000</v>
      </c>
      <c r="F17" s="4">
        <v>80000</v>
      </c>
      <c r="G17" s="4">
        <v>40000</v>
      </c>
      <c r="H17" s="4">
        <v>65000</v>
      </c>
      <c r="I17" s="4">
        <f t="shared" si="0"/>
        <v>105000</v>
      </c>
      <c r="J17" s="3" t="s">
        <v>70</v>
      </c>
      <c r="K17" s="5" t="s">
        <v>56</v>
      </c>
    </row>
    <row r="18" spans="1:11" ht="30" customHeight="1" x14ac:dyDescent="0.25">
      <c r="A18" s="76" t="s">
        <v>6</v>
      </c>
      <c r="B18" s="76"/>
      <c r="C18" s="76"/>
      <c r="D18" s="76"/>
      <c r="E18" s="4">
        <f>SUM(E12:E17)</f>
        <v>260000</v>
      </c>
      <c r="F18" s="4">
        <f>SUM(F12:F17)</f>
        <v>135000</v>
      </c>
      <c r="G18" s="4">
        <f t="shared" ref="G18:H18" si="1">SUM(G12:G17)</f>
        <v>260000</v>
      </c>
      <c r="H18" s="4">
        <f t="shared" si="1"/>
        <v>65000</v>
      </c>
      <c r="I18" s="4">
        <f t="shared" si="0"/>
        <v>325000</v>
      </c>
      <c r="J18" s="3" t="s">
        <v>71</v>
      </c>
      <c r="K18" s="16" t="s">
        <v>58</v>
      </c>
    </row>
    <row r="19" spans="1:11" ht="7.5" customHeight="1" x14ac:dyDescent="0.25"/>
    <row r="21" spans="1:11" ht="9" customHeight="1" x14ac:dyDescent="0.25"/>
  </sheetData>
  <mergeCells count="7">
    <mergeCell ref="A18:D18"/>
    <mergeCell ref="A4:K4"/>
    <mergeCell ref="C6:H6"/>
    <mergeCell ref="I6:J6"/>
    <mergeCell ref="F7:K7"/>
    <mergeCell ref="A9:K9"/>
    <mergeCell ref="J10:K1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18" sqref="L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5"/>
      <c r="C1" s="35"/>
      <c r="D1" s="35"/>
      <c r="E1" s="35"/>
      <c r="F1" s="35"/>
      <c r="G1" s="38"/>
      <c r="H1" s="35"/>
      <c r="I1" s="35"/>
      <c r="J1" s="35"/>
      <c r="K1" s="35"/>
      <c r="L1" s="35"/>
    </row>
    <row r="2" spans="1:12" ht="14.25" customHeight="1" x14ac:dyDescent="0.25">
      <c r="A2" s="1" t="s">
        <v>12</v>
      </c>
      <c r="B2" s="35"/>
      <c r="C2" s="35"/>
      <c r="D2" s="35"/>
      <c r="E2" s="35"/>
      <c r="F2" s="35"/>
      <c r="G2" s="38"/>
      <c r="H2" s="35"/>
      <c r="I2" s="35"/>
      <c r="J2" s="35"/>
      <c r="K2" s="35"/>
      <c r="L2" s="35"/>
    </row>
    <row r="3" spans="1:12" ht="13.5" customHeight="1" x14ac:dyDescent="0.25">
      <c r="A3" s="1" t="s">
        <v>13</v>
      </c>
      <c r="B3" s="35"/>
      <c r="C3" s="35"/>
      <c r="D3" s="35"/>
      <c r="E3" s="35"/>
      <c r="F3" s="35"/>
      <c r="G3" s="38"/>
      <c r="H3" s="35"/>
      <c r="I3" s="35"/>
      <c r="J3" s="35"/>
      <c r="K3" s="35"/>
      <c r="L3" s="35"/>
    </row>
    <row r="4" spans="1:12" ht="23.25" x14ac:dyDescent="0.25">
      <c r="A4" s="63" t="s">
        <v>72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</row>
    <row r="5" spans="1:12" ht="10.5" customHeight="1" x14ac:dyDescent="0.3">
      <c r="E5" s="2"/>
      <c r="I5" s="2"/>
    </row>
    <row r="6" spans="1:12" ht="18.75" customHeight="1" x14ac:dyDescent="0.4">
      <c r="A6" s="1"/>
      <c r="C6" s="65" t="s">
        <v>15</v>
      </c>
      <c r="D6" s="65"/>
      <c r="E6" s="65"/>
      <c r="F6" s="65"/>
      <c r="G6" s="65"/>
      <c r="H6" s="65"/>
      <c r="I6" s="65"/>
      <c r="J6" s="66" t="s">
        <v>16</v>
      </c>
      <c r="K6" s="66"/>
      <c r="L6" s="36"/>
    </row>
    <row r="7" spans="1:12" ht="18.75" x14ac:dyDescent="0.3">
      <c r="A7" s="1"/>
      <c r="D7" s="36" t="s">
        <v>17</v>
      </c>
      <c r="E7" s="36"/>
      <c r="F7" s="87" t="s">
        <v>65</v>
      </c>
      <c r="G7" s="87"/>
      <c r="H7" s="87"/>
      <c r="I7" s="87"/>
      <c r="J7" s="87"/>
      <c r="K7" s="87"/>
      <c r="L7" s="87"/>
    </row>
    <row r="8" spans="1:12" ht="9" customHeight="1" x14ac:dyDescent="0.3">
      <c r="A8" s="1"/>
      <c r="D8" s="36"/>
      <c r="E8" s="36"/>
      <c r="F8" s="36"/>
      <c r="G8" s="39"/>
      <c r="H8" s="36"/>
      <c r="I8" s="36"/>
      <c r="J8" s="36"/>
      <c r="K8" s="37"/>
      <c r="L8" s="37"/>
    </row>
    <row r="9" spans="1:12" ht="18.75" customHeight="1" x14ac:dyDescent="0.3">
      <c r="A9" s="66" t="s">
        <v>19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</row>
    <row r="10" spans="1:12" ht="7.5" customHeight="1" x14ac:dyDescent="0.3">
      <c r="K10" s="86"/>
      <c r="L10" s="86"/>
    </row>
    <row r="11" spans="1:12" x14ac:dyDescent="0.25">
      <c r="A11" s="7" t="s">
        <v>0</v>
      </c>
      <c r="B11" s="8" t="s">
        <v>1</v>
      </c>
      <c r="C11" s="8" t="s">
        <v>10</v>
      </c>
      <c r="D11" s="8" t="s">
        <v>9</v>
      </c>
      <c r="E11" s="8" t="s">
        <v>2</v>
      </c>
      <c r="F11" s="8" t="s">
        <v>3</v>
      </c>
      <c r="G11" s="8" t="s">
        <v>39</v>
      </c>
      <c r="H11" s="9" t="s">
        <v>8</v>
      </c>
      <c r="I11" s="8" t="s">
        <v>5</v>
      </c>
      <c r="J11" s="10" t="s">
        <v>4</v>
      </c>
      <c r="K11" s="8" t="s">
        <v>7</v>
      </c>
      <c r="L11" s="10" t="s">
        <v>14</v>
      </c>
    </row>
    <row r="12" spans="1:12" ht="20.25" customHeight="1" x14ac:dyDescent="0.25">
      <c r="A12" s="5">
        <v>1</v>
      </c>
      <c r="B12" s="11" t="s">
        <v>20</v>
      </c>
      <c r="C12" s="12" t="s">
        <v>21</v>
      </c>
      <c r="D12" s="13" t="s">
        <v>22</v>
      </c>
      <c r="E12" s="4">
        <v>50000</v>
      </c>
      <c r="F12" s="4">
        <v>55000</v>
      </c>
      <c r="G12" s="4">
        <v>5000</v>
      </c>
      <c r="H12" s="4">
        <v>50000</v>
      </c>
      <c r="I12" s="4"/>
      <c r="J12" s="4">
        <f>SUM(H12:I12)</f>
        <v>50000</v>
      </c>
      <c r="K12" s="3" t="s">
        <v>74</v>
      </c>
      <c r="L12" s="5" t="s">
        <v>56</v>
      </c>
    </row>
    <row r="13" spans="1:12" ht="20.25" customHeight="1" x14ac:dyDescent="0.25">
      <c r="A13" s="5">
        <v>2</v>
      </c>
      <c r="B13" s="11" t="s">
        <v>23</v>
      </c>
      <c r="C13" s="12" t="s">
        <v>24</v>
      </c>
      <c r="D13" s="13" t="s">
        <v>25</v>
      </c>
      <c r="E13" s="4">
        <v>50000</v>
      </c>
      <c r="F13" s="4">
        <v>5000</v>
      </c>
      <c r="G13" s="4">
        <v>5000</v>
      </c>
      <c r="H13" s="4">
        <v>50000</v>
      </c>
      <c r="I13" s="4"/>
      <c r="J13" s="4">
        <f t="shared" ref="J13:J17" si="0">SUM(H13:I13)</f>
        <v>50000</v>
      </c>
      <c r="K13" s="3" t="s">
        <v>74</v>
      </c>
      <c r="L13" s="5" t="s">
        <v>56</v>
      </c>
    </row>
    <row r="14" spans="1:12" ht="20.25" customHeight="1" x14ac:dyDescent="0.25">
      <c r="A14" s="5">
        <v>3</v>
      </c>
      <c r="B14" s="11" t="s">
        <v>26</v>
      </c>
      <c r="C14" s="12" t="s">
        <v>27</v>
      </c>
      <c r="D14" s="13" t="s">
        <v>28</v>
      </c>
      <c r="E14" s="4">
        <v>40000</v>
      </c>
      <c r="F14" s="4"/>
      <c r="G14" s="4"/>
      <c r="H14" s="4">
        <v>40000</v>
      </c>
      <c r="I14" s="4"/>
      <c r="J14" s="4">
        <f t="shared" si="0"/>
        <v>40000</v>
      </c>
      <c r="K14" s="3" t="s">
        <v>74</v>
      </c>
      <c r="L14" s="5" t="s">
        <v>56</v>
      </c>
    </row>
    <row r="15" spans="1:12" ht="20.25" customHeight="1" x14ac:dyDescent="0.25">
      <c r="A15" s="5">
        <v>4</v>
      </c>
      <c r="B15" s="11" t="s">
        <v>29</v>
      </c>
      <c r="C15" s="12" t="s">
        <v>30</v>
      </c>
      <c r="D15" s="13" t="s">
        <v>31</v>
      </c>
      <c r="E15" s="4">
        <v>40000</v>
      </c>
      <c r="F15" s="4"/>
      <c r="G15" s="4"/>
      <c r="H15" s="4">
        <v>40000</v>
      </c>
      <c r="I15" s="4"/>
      <c r="J15" s="4">
        <f t="shared" si="0"/>
        <v>40000</v>
      </c>
      <c r="K15" s="3" t="s">
        <v>74</v>
      </c>
      <c r="L15" s="5" t="s">
        <v>56</v>
      </c>
    </row>
    <row r="16" spans="1:12" ht="18" customHeight="1" x14ac:dyDescent="0.25">
      <c r="A16" s="5">
        <v>5</v>
      </c>
      <c r="B16" s="11" t="s">
        <v>32</v>
      </c>
      <c r="C16" s="12" t="s">
        <v>33</v>
      </c>
      <c r="D16" s="6" t="s">
        <v>34</v>
      </c>
      <c r="E16" s="4">
        <v>40000</v>
      </c>
      <c r="F16" s="6"/>
      <c r="G16" s="6"/>
      <c r="H16" s="4">
        <v>40000</v>
      </c>
      <c r="I16" s="6"/>
      <c r="J16" s="4">
        <f t="shared" si="0"/>
        <v>40000</v>
      </c>
      <c r="K16" s="3" t="s">
        <v>74</v>
      </c>
      <c r="L16" s="5" t="s">
        <v>56</v>
      </c>
    </row>
    <row r="17" spans="1:12" ht="15" customHeight="1" x14ac:dyDescent="0.25">
      <c r="A17" s="5">
        <v>6</v>
      </c>
      <c r="B17" s="11" t="s">
        <v>35</v>
      </c>
      <c r="C17" s="12" t="s">
        <v>36</v>
      </c>
      <c r="D17" s="14" t="s">
        <v>37</v>
      </c>
      <c r="E17" s="4">
        <v>40000</v>
      </c>
      <c r="F17" s="4">
        <v>23000</v>
      </c>
      <c r="G17" s="4">
        <v>8000</v>
      </c>
      <c r="H17" s="4">
        <v>40000</v>
      </c>
      <c r="I17" s="4"/>
      <c r="J17" s="4">
        <f t="shared" si="0"/>
        <v>40000</v>
      </c>
      <c r="K17" s="3" t="s">
        <v>74</v>
      </c>
      <c r="L17" s="5" t="s">
        <v>56</v>
      </c>
    </row>
    <row r="18" spans="1:12" ht="30" customHeight="1" x14ac:dyDescent="0.25">
      <c r="A18" s="76" t="s">
        <v>6</v>
      </c>
      <c r="B18" s="76"/>
      <c r="C18" s="76"/>
      <c r="D18" s="76"/>
      <c r="E18" s="4">
        <f>SUM(E12:E17)</f>
        <v>260000</v>
      </c>
      <c r="F18" s="4">
        <f>SUM(F12:F17)</f>
        <v>83000</v>
      </c>
      <c r="G18" s="4">
        <f>SUM(G12:G17)</f>
        <v>18000</v>
      </c>
      <c r="H18" s="4">
        <f t="shared" ref="H18:J18" si="1">SUM(H12:H17)</f>
        <v>260000</v>
      </c>
      <c r="I18" s="4">
        <f t="shared" si="1"/>
        <v>0</v>
      </c>
      <c r="J18" s="4">
        <f t="shared" si="1"/>
        <v>260000</v>
      </c>
      <c r="K18" s="3" t="s">
        <v>75</v>
      </c>
      <c r="L18" s="16" t="s">
        <v>58</v>
      </c>
    </row>
    <row r="19" spans="1:12" ht="7.5" customHeight="1" x14ac:dyDescent="0.25"/>
    <row r="21" spans="1:12" ht="9" customHeight="1" x14ac:dyDescent="0.25"/>
  </sheetData>
  <mergeCells count="7">
    <mergeCell ref="A18:D18"/>
    <mergeCell ref="A4:L4"/>
    <mergeCell ref="C6:I6"/>
    <mergeCell ref="J6:K6"/>
    <mergeCell ref="F7:L7"/>
    <mergeCell ref="A9:L9"/>
    <mergeCell ref="K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4" workbookViewId="0">
      <selection activeCell="H23" sqref="H2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4.25" customHeight="1" x14ac:dyDescent="0.25">
      <c r="A2" s="1" t="s">
        <v>12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3.5" customHeight="1" x14ac:dyDescent="0.25">
      <c r="A3" s="1" t="s">
        <v>13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23.25" x14ac:dyDescent="0.25">
      <c r="A4" s="63" t="s">
        <v>73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</row>
    <row r="5" spans="1:12" ht="10.5" customHeight="1" x14ac:dyDescent="0.3">
      <c r="E5" s="2"/>
      <c r="I5" s="2"/>
    </row>
    <row r="6" spans="1:12" ht="18.75" customHeight="1" x14ac:dyDescent="0.4">
      <c r="A6" s="1"/>
      <c r="C6" s="65" t="s">
        <v>15</v>
      </c>
      <c r="D6" s="65"/>
      <c r="E6" s="65"/>
      <c r="F6" s="65"/>
      <c r="G6" s="65"/>
      <c r="H6" s="65"/>
      <c r="I6" s="65"/>
      <c r="J6" s="66" t="s">
        <v>16</v>
      </c>
      <c r="K6" s="66"/>
      <c r="L6" s="41"/>
    </row>
    <row r="7" spans="1:12" ht="18.75" x14ac:dyDescent="0.3">
      <c r="A7" s="1"/>
      <c r="D7" s="41" t="s">
        <v>17</v>
      </c>
      <c r="E7" s="41"/>
      <c r="F7" s="87" t="s">
        <v>65</v>
      </c>
      <c r="G7" s="87"/>
      <c r="H7" s="87"/>
      <c r="I7" s="87"/>
      <c r="J7" s="87"/>
      <c r="K7" s="87"/>
      <c r="L7" s="87"/>
    </row>
    <row r="8" spans="1:12" ht="9" customHeight="1" x14ac:dyDescent="0.3">
      <c r="A8" s="1"/>
      <c r="D8" s="41"/>
      <c r="E8" s="41"/>
      <c r="F8" s="41"/>
      <c r="G8" s="41"/>
      <c r="H8" s="41"/>
      <c r="I8" s="41"/>
      <c r="J8" s="41"/>
      <c r="K8" s="42"/>
      <c r="L8" s="42"/>
    </row>
    <row r="9" spans="1:12" ht="18.75" customHeight="1" x14ac:dyDescent="0.3">
      <c r="A9" s="66" t="s">
        <v>19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</row>
    <row r="10" spans="1:12" ht="7.5" customHeight="1" x14ac:dyDescent="0.3">
      <c r="K10" s="86"/>
      <c r="L10" s="86"/>
    </row>
    <row r="11" spans="1:12" x14ac:dyDescent="0.25">
      <c r="A11" s="7" t="s">
        <v>0</v>
      </c>
      <c r="B11" s="8" t="s">
        <v>1</v>
      </c>
      <c r="C11" s="8" t="s">
        <v>10</v>
      </c>
      <c r="D11" s="8" t="s">
        <v>9</v>
      </c>
      <c r="E11" s="8" t="s">
        <v>2</v>
      </c>
      <c r="F11" s="8" t="s">
        <v>3</v>
      </c>
      <c r="G11" s="8" t="s">
        <v>39</v>
      </c>
      <c r="H11" s="9" t="s">
        <v>8</v>
      </c>
      <c r="I11" s="8" t="s">
        <v>5</v>
      </c>
      <c r="J11" s="10" t="s">
        <v>4</v>
      </c>
      <c r="K11" s="8" t="s">
        <v>7</v>
      </c>
      <c r="L11" s="10" t="s">
        <v>14</v>
      </c>
    </row>
    <row r="12" spans="1:12" ht="20.25" customHeight="1" x14ac:dyDescent="0.25">
      <c r="A12" s="5">
        <v>1</v>
      </c>
      <c r="B12" s="11" t="s">
        <v>20</v>
      </c>
      <c r="C12" s="12" t="s">
        <v>21</v>
      </c>
      <c r="D12" s="13" t="s">
        <v>22</v>
      </c>
      <c r="E12" s="4">
        <v>50000</v>
      </c>
      <c r="F12" s="4">
        <v>55000</v>
      </c>
      <c r="G12" s="4">
        <v>5000</v>
      </c>
      <c r="H12" s="4">
        <v>50000</v>
      </c>
      <c r="I12" s="4"/>
      <c r="J12" s="4">
        <f>SUM(H12:I12)</f>
        <v>50000</v>
      </c>
      <c r="K12" s="3" t="s">
        <v>79</v>
      </c>
      <c r="L12" s="5" t="s">
        <v>56</v>
      </c>
    </row>
    <row r="13" spans="1:12" ht="20.25" customHeight="1" x14ac:dyDescent="0.25">
      <c r="A13" s="5">
        <v>2</v>
      </c>
      <c r="B13" s="11" t="s">
        <v>23</v>
      </c>
      <c r="C13" s="12" t="s">
        <v>24</v>
      </c>
      <c r="D13" s="13" t="s">
        <v>25</v>
      </c>
      <c r="E13" s="4">
        <v>50000</v>
      </c>
      <c r="F13" s="4">
        <v>5000</v>
      </c>
      <c r="G13" s="4">
        <v>5000</v>
      </c>
      <c r="H13" s="4">
        <v>50000</v>
      </c>
      <c r="I13" s="4"/>
      <c r="J13" s="4">
        <f t="shared" ref="J13:J17" si="0">SUM(H13:I13)</f>
        <v>50000</v>
      </c>
      <c r="K13" s="3" t="s">
        <v>79</v>
      </c>
      <c r="L13" s="5" t="s">
        <v>56</v>
      </c>
    </row>
    <row r="14" spans="1:12" ht="20.25" customHeight="1" x14ac:dyDescent="0.25">
      <c r="A14" s="5">
        <v>3</v>
      </c>
      <c r="B14" s="11" t="s">
        <v>26</v>
      </c>
      <c r="C14" s="12" t="s">
        <v>27</v>
      </c>
      <c r="D14" s="13" t="s">
        <v>28</v>
      </c>
      <c r="E14" s="4">
        <v>40000</v>
      </c>
      <c r="F14" s="4"/>
      <c r="G14" s="4"/>
      <c r="H14" s="4">
        <v>40000</v>
      </c>
      <c r="I14" s="4"/>
      <c r="J14" s="4">
        <f t="shared" si="0"/>
        <v>40000</v>
      </c>
      <c r="K14" s="3" t="s">
        <v>79</v>
      </c>
      <c r="L14" s="5" t="s">
        <v>56</v>
      </c>
    </row>
    <row r="15" spans="1:12" ht="20.25" customHeight="1" x14ac:dyDescent="0.25">
      <c r="A15" s="5">
        <v>4</v>
      </c>
      <c r="B15" s="11" t="s">
        <v>29</v>
      </c>
      <c r="C15" s="12" t="s">
        <v>30</v>
      </c>
      <c r="D15" s="13" t="s">
        <v>31</v>
      </c>
      <c r="E15" s="4">
        <v>40000</v>
      </c>
      <c r="F15" s="4"/>
      <c r="G15" s="4"/>
      <c r="H15" s="4">
        <v>40000</v>
      </c>
      <c r="I15" s="4"/>
      <c r="J15" s="4">
        <f t="shared" si="0"/>
        <v>40000</v>
      </c>
      <c r="K15" s="3" t="s">
        <v>79</v>
      </c>
      <c r="L15" s="5" t="s">
        <v>56</v>
      </c>
    </row>
    <row r="16" spans="1:12" ht="18" customHeight="1" x14ac:dyDescent="0.25">
      <c r="A16" s="5">
        <v>5</v>
      </c>
      <c r="B16" s="11" t="s">
        <v>32</v>
      </c>
      <c r="C16" s="12" t="s">
        <v>33</v>
      </c>
      <c r="D16" s="6" t="s">
        <v>34</v>
      </c>
      <c r="E16" s="4">
        <v>40000</v>
      </c>
      <c r="F16" s="6"/>
      <c r="G16" s="6"/>
      <c r="H16" s="4">
        <v>40000</v>
      </c>
      <c r="I16" s="6"/>
      <c r="J16" s="4">
        <f t="shared" si="0"/>
        <v>40000</v>
      </c>
      <c r="K16" s="3" t="s">
        <v>79</v>
      </c>
      <c r="L16" s="5" t="s">
        <v>56</v>
      </c>
    </row>
    <row r="17" spans="1:12" ht="15" customHeight="1" x14ac:dyDescent="0.25">
      <c r="A17" s="5">
        <v>6</v>
      </c>
      <c r="B17" s="11" t="s">
        <v>35</v>
      </c>
      <c r="C17" s="12" t="s">
        <v>36</v>
      </c>
      <c r="D17" s="14" t="s">
        <v>37</v>
      </c>
      <c r="E17" s="4">
        <v>40000</v>
      </c>
      <c r="F17" s="4">
        <v>23000</v>
      </c>
      <c r="G17" s="4">
        <v>8000</v>
      </c>
      <c r="H17" s="4">
        <v>40000</v>
      </c>
      <c r="I17" s="4"/>
      <c r="J17" s="4">
        <f t="shared" si="0"/>
        <v>40000</v>
      </c>
      <c r="K17" s="3" t="s">
        <v>79</v>
      </c>
      <c r="L17" s="5" t="s">
        <v>56</v>
      </c>
    </row>
    <row r="18" spans="1:12" ht="30" customHeight="1" x14ac:dyDescent="0.25">
      <c r="A18" s="76" t="s">
        <v>6</v>
      </c>
      <c r="B18" s="76"/>
      <c r="C18" s="76"/>
      <c r="D18" s="76"/>
      <c r="E18" s="4">
        <f>SUM(E12:E17)</f>
        <v>260000</v>
      </c>
      <c r="F18" s="4">
        <f>SUM(F12:F17)</f>
        <v>83000</v>
      </c>
      <c r="G18" s="4">
        <f>SUM(G12:G17)</f>
        <v>18000</v>
      </c>
      <c r="H18" s="4">
        <f t="shared" ref="H18:J18" si="1">SUM(H12:H17)</f>
        <v>260000</v>
      </c>
      <c r="I18" s="4">
        <f t="shared" si="1"/>
        <v>0</v>
      </c>
      <c r="J18" s="4">
        <f t="shared" si="1"/>
        <v>260000</v>
      </c>
      <c r="K18" s="3" t="s">
        <v>80</v>
      </c>
      <c r="L18" s="16" t="s">
        <v>58</v>
      </c>
    </row>
    <row r="19" spans="1:12" ht="20.25" customHeight="1" x14ac:dyDescent="0.3">
      <c r="A19" s="89" t="s">
        <v>77</v>
      </c>
      <c r="B19" s="89"/>
      <c r="C19" s="89"/>
      <c r="D19" s="89"/>
      <c r="E19" s="89"/>
      <c r="F19" s="89"/>
      <c r="G19" s="89"/>
      <c r="H19" s="89"/>
      <c r="I19" s="89"/>
      <c r="J19" s="46">
        <f>J18*0.1</f>
        <v>26000</v>
      </c>
    </row>
    <row r="20" spans="1:12" ht="21" customHeight="1" x14ac:dyDescent="0.3">
      <c r="A20" s="90" t="s">
        <v>78</v>
      </c>
      <c r="B20" s="90"/>
      <c r="C20" s="90"/>
      <c r="D20" s="90"/>
      <c r="E20" s="90"/>
      <c r="F20" s="90"/>
      <c r="G20" s="90"/>
      <c r="H20" s="90"/>
      <c r="I20" s="90"/>
      <c r="J20" s="47">
        <f>J18-J19</f>
        <v>234000</v>
      </c>
    </row>
    <row r="21" spans="1:12" ht="9" customHeight="1" x14ac:dyDescent="0.25"/>
  </sheetData>
  <mergeCells count="9">
    <mergeCell ref="A19:I19"/>
    <mergeCell ref="A20:I20"/>
    <mergeCell ref="A18:D18"/>
    <mergeCell ref="A4:L4"/>
    <mergeCell ref="C6:I6"/>
    <mergeCell ref="J6:K6"/>
    <mergeCell ref="F7:L7"/>
    <mergeCell ref="A9:L9"/>
    <mergeCell ref="K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4" workbookViewId="0">
      <selection activeCell="D23" sqref="D2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ht="14.25" customHeight="1" x14ac:dyDescent="0.25">
      <c r="A2" s="1" t="s">
        <v>12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ht="13.5" customHeight="1" x14ac:dyDescent="0.25">
      <c r="A3" s="1" t="s">
        <v>13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1:12" ht="23.25" x14ac:dyDescent="0.25">
      <c r="A4" s="63" t="s">
        <v>76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</row>
    <row r="5" spans="1:12" ht="10.5" customHeight="1" x14ac:dyDescent="0.3">
      <c r="E5" s="2"/>
      <c r="I5" s="2"/>
    </row>
    <row r="6" spans="1:12" ht="18.75" customHeight="1" x14ac:dyDescent="0.4">
      <c r="A6" s="1"/>
      <c r="C6" s="65" t="s">
        <v>15</v>
      </c>
      <c r="D6" s="65"/>
      <c r="E6" s="65"/>
      <c r="F6" s="65"/>
      <c r="G6" s="65"/>
      <c r="H6" s="65"/>
      <c r="I6" s="65"/>
      <c r="J6" s="66" t="s">
        <v>16</v>
      </c>
      <c r="K6" s="66"/>
      <c r="L6" s="44"/>
    </row>
    <row r="7" spans="1:12" ht="18.75" x14ac:dyDescent="0.3">
      <c r="A7" s="1"/>
      <c r="D7" s="44" t="s">
        <v>17</v>
      </c>
      <c r="E7" s="44"/>
      <c r="F7" s="87" t="s">
        <v>65</v>
      </c>
      <c r="G7" s="87"/>
      <c r="H7" s="87"/>
      <c r="I7" s="87"/>
      <c r="J7" s="87"/>
      <c r="K7" s="87"/>
      <c r="L7" s="87"/>
    </row>
    <row r="8" spans="1:12" ht="9" customHeight="1" x14ac:dyDescent="0.3">
      <c r="A8" s="1"/>
      <c r="D8" s="44"/>
      <c r="E8" s="44"/>
      <c r="F8" s="44"/>
      <c r="G8" s="44"/>
      <c r="H8" s="44"/>
      <c r="I8" s="44"/>
      <c r="J8" s="44"/>
      <c r="K8" s="45"/>
      <c r="L8" s="45"/>
    </row>
    <row r="9" spans="1:12" ht="18.75" customHeight="1" x14ac:dyDescent="0.3">
      <c r="A9" s="66" t="s">
        <v>19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</row>
    <row r="10" spans="1:12" ht="7.5" customHeight="1" x14ac:dyDescent="0.3">
      <c r="K10" s="86"/>
      <c r="L10" s="86"/>
    </row>
    <row r="11" spans="1:12" x14ac:dyDescent="0.25">
      <c r="A11" s="7" t="s">
        <v>0</v>
      </c>
      <c r="B11" s="8" t="s">
        <v>1</v>
      </c>
      <c r="C11" s="8" t="s">
        <v>10</v>
      </c>
      <c r="D11" s="8" t="s">
        <v>9</v>
      </c>
      <c r="E11" s="8" t="s">
        <v>2</v>
      </c>
      <c r="F11" s="8" t="s">
        <v>3</v>
      </c>
      <c r="G11" s="8" t="s">
        <v>39</v>
      </c>
      <c r="H11" s="9" t="s">
        <v>8</v>
      </c>
      <c r="I11" s="8" t="s">
        <v>5</v>
      </c>
      <c r="J11" s="10" t="s">
        <v>4</v>
      </c>
      <c r="K11" s="8" t="s">
        <v>7</v>
      </c>
      <c r="L11" s="10" t="s">
        <v>14</v>
      </c>
    </row>
    <row r="12" spans="1:12" ht="20.25" customHeight="1" x14ac:dyDescent="0.25">
      <c r="A12" s="5">
        <v>1</v>
      </c>
      <c r="B12" s="11" t="s">
        <v>20</v>
      </c>
      <c r="C12" s="12" t="s">
        <v>21</v>
      </c>
      <c r="D12" s="13" t="s">
        <v>22</v>
      </c>
      <c r="E12" s="4">
        <v>50000</v>
      </c>
      <c r="F12" s="4">
        <v>55000</v>
      </c>
      <c r="G12" s="4">
        <v>5000</v>
      </c>
      <c r="H12" s="4">
        <v>50000</v>
      </c>
      <c r="I12" s="4"/>
      <c r="J12" s="4">
        <f>SUM(H12:I12)</f>
        <v>50000</v>
      </c>
      <c r="K12" s="3" t="s">
        <v>81</v>
      </c>
      <c r="L12" s="5" t="s">
        <v>56</v>
      </c>
    </row>
    <row r="13" spans="1:12" ht="20.25" customHeight="1" x14ac:dyDescent="0.25">
      <c r="A13" s="5">
        <v>2</v>
      </c>
      <c r="B13" s="11" t="s">
        <v>23</v>
      </c>
      <c r="C13" s="12" t="s">
        <v>24</v>
      </c>
      <c r="D13" s="13" t="s">
        <v>25</v>
      </c>
      <c r="E13" s="4">
        <v>50000</v>
      </c>
      <c r="F13" s="4">
        <v>5000</v>
      </c>
      <c r="G13" s="4">
        <v>5000</v>
      </c>
      <c r="H13" s="4">
        <v>50000</v>
      </c>
      <c r="I13" s="4"/>
      <c r="J13" s="4">
        <f t="shared" ref="J13:J17" si="0">SUM(H13:I13)</f>
        <v>50000</v>
      </c>
      <c r="K13" s="3" t="s">
        <v>81</v>
      </c>
      <c r="L13" s="5" t="s">
        <v>56</v>
      </c>
    </row>
    <row r="14" spans="1:12" ht="20.25" customHeight="1" x14ac:dyDescent="0.25">
      <c r="A14" s="5">
        <v>3</v>
      </c>
      <c r="B14" s="11" t="s">
        <v>26</v>
      </c>
      <c r="C14" s="12" t="s">
        <v>27</v>
      </c>
      <c r="D14" s="13" t="s">
        <v>28</v>
      </c>
      <c r="E14" s="4">
        <v>40000</v>
      </c>
      <c r="F14" s="4"/>
      <c r="G14" s="4"/>
      <c r="H14" s="4">
        <v>40000</v>
      </c>
      <c r="I14" s="4"/>
      <c r="J14" s="4">
        <f t="shared" si="0"/>
        <v>40000</v>
      </c>
      <c r="K14" s="3" t="s">
        <v>81</v>
      </c>
      <c r="L14" s="5" t="s">
        <v>56</v>
      </c>
    </row>
    <row r="15" spans="1:12" ht="20.25" customHeight="1" x14ac:dyDescent="0.25">
      <c r="A15" s="5">
        <v>4</v>
      </c>
      <c r="B15" s="11" t="s">
        <v>29</v>
      </c>
      <c r="C15" s="12" t="s">
        <v>30</v>
      </c>
      <c r="D15" s="13" t="s">
        <v>31</v>
      </c>
      <c r="E15" s="4">
        <v>40000</v>
      </c>
      <c r="F15" s="4"/>
      <c r="G15" s="4"/>
      <c r="H15" s="4">
        <v>40000</v>
      </c>
      <c r="I15" s="4"/>
      <c r="J15" s="4">
        <f t="shared" si="0"/>
        <v>40000</v>
      </c>
      <c r="K15" s="3" t="s">
        <v>81</v>
      </c>
      <c r="L15" s="5" t="s">
        <v>56</v>
      </c>
    </row>
    <row r="16" spans="1:12" ht="18" customHeight="1" x14ac:dyDescent="0.25">
      <c r="A16" s="5">
        <v>5</v>
      </c>
      <c r="B16" s="11" t="s">
        <v>32</v>
      </c>
      <c r="C16" s="12" t="s">
        <v>33</v>
      </c>
      <c r="D16" s="6" t="s">
        <v>34</v>
      </c>
      <c r="E16" s="4">
        <v>40000</v>
      </c>
      <c r="F16" s="6"/>
      <c r="G16" s="6"/>
      <c r="H16" s="4">
        <v>40000</v>
      </c>
      <c r="I16" s="6"/>
      <c r="J16" s="4">
        <f t="shared" si="0"/>
        <v>40000</v>
      </c>
      <c r="K16" s="3" t="s">
        <v>81</v>
      </c>
      <c r="L16" s="5" t="s">
        <v>56</v>
      </c>
    </row>
    <row r="17" spans="1:12" ht="15" customHeight="1" x14ac:dyDescent="0.25">
      <c r="A17" s="5">
        <v>6</v>
      </c>
      <c r="B17" s="11" t="s">
        <v>35</v>
      </c>
      <c r="C17" s="12" t="s">
        <v>36</v>
      </c>
      <c r="D17" s="14" t="s">
        <v>37</v>
      </c>
      <c r="E17" s="4">
        <v>40000</v>
      </c>
      <c r="F17" s="4">
        <v>23000</v>
      </c>
      <c r="G17" s="4">
        <v>8000</v>
      </c>
      <c r="H17" s="4">
        <v>40000</v>
      </c>
      <c r="I17" s="4"/>
      <c r="J17" s="4">
        <f t="shared" si="0"/>
        <v>40000</v>
      </c>
      <c r="K17" s="3" t="s">
        <v>81</v>
      </c>
      <c r="L17" s="5" t="s">
        <v>56</v>
      </c>
    </row>
    <row r="18" spans="1:12" ht="30" customHeight="1" x14ac:dyDescent="0.25">
      <c r="A18" s="76" t="s">
        <v>6</v>
      </c>
      <c r="B18" s="76"/>
      <c r="C18" s="76"/>
      <c r="D18" s="76"/>
      <c r="E18" s="4">
        <f>SUM(E12:E17)</f>
        <v>260000</v>
      </c>
      <c r="F18" s="4">
        <f>SUM(F12:F17)</f>
        <v>83000</v>
      </c>
      <c r="G18" s="4">
        <f>SUM(G12:G17)</f>
        <v>18000</v>
      </c>
      <c r="H18" s="4">
        <f t="shared" ref="H18:J18" si="1">SUM(H12:H17)</f>
        <v>260000</v>
      </c>
      <c r="I18" s="4">
        <f t="shared" si="1"/>
        <v>0</v>
      </c>
      <c r="J18" s="4">
        <f t="shared" si="1"/>
        <v>260000</v>
      </c>
      <c r="K18" s="3" t="s">
        <v>82</v>
      </c>
      <c r="L18" s="16" t="s">
        <v>58</v>
      </c>
    </row>
    <row r="19" spans="1:12" ht="21" customHeight="1" x14ac:dyDescent="0.3">
      <c r="A19" s="89" t="s">
        <v>77</v>
      </c>
      <c r="B19" s="89"/>
      <c r="C19" s="89"/>
      <c r="D19" s="89"/>
      <c r="E19" s="89"/>
      <c r="F19" s="89"/>
      <c r="G19" s="89"/>
      <c r="H19" s="89"/>
      <c r="I19" s="89"/>
      <c r="J19" s="46">
        <v>26000</v>
      </c>
    </row>
    <row r="20" spans="1:12" ht="18.75" x14ac:dyDescent="0.3">
      <c r="A20" s="89" t="s">
        <v>78</v>
      </c>
      <c r="B20" s="89"/>
      <c r="C20" s="89"/>
      <c r="D20" s="89"/>
      <c r="E20" s="89"/>
      <c r="F20" s="89"/>
      <c r="G20" s="89"/>
      <c r="H20" s="89"/>
      <c r="I20" s="89"/>
      <c r="J20" s="46">
        <f>J18-J19</f>
        <v>234000</v>
      </c>
    </row>
    <row r="21" spans="1:12" ht="9" customHeight="1" x14ac:dyDescent="0.25"/>
  </sheetData>
  <mergeCells count="9">
    <mergeCell ref="A18:D18"/>
    <mergeCell ref="A19:I19"/>
    <mergeCell ref="A20:I20"/>
    <mergeCell ref="A4:L4"/>
    <mergeCell ref="C6:I6"/>
    <mergeCell ref="J6:K6"/>
    <mergeCell ref="F7:L7"/>
    <mergeCell ref="A9:L9"/>
    <mergeCell ref="K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4" workbookViewId="0">
      <selection activeCell="N19" sqref="N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 ht="14.25" customHeight="1" x14ac:dyDescent="0.25">
      <c r="A2" s="1" t="s">
        <v>12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1:12" ht="13.5" customHeight="1" x14ac:dyDescent="0.25">
      <c r="A3" s="1" t="s">
        <v>13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</row>
    <row r="4" spans="1:12" ht="23.25" x14ac:dyDescent="0.25">
      <c r="A4" s="63" t="s">
        <v>83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</row>
    <row r="5" spans="1:12" ht="10.5" customHeight="1" x14ac:dyDescent="0.3">
      <c r="E5" s="2"/>
      <c r="I5" s="2"/>
    </row>
    <row r="6" spans="1:12" ht="18.75" customHeight="1" x14ac:dyDescent="0.4">
      <c r="A6" s="1"/>
      <c r="C6" s="65" t="s">
        <v>15</v>
      </c>
      <c r="D6" s="65"/>
      <c r="E6" s="65"/>
      <c r="F6" s="65"/>
      <c r="G6" s="65"/>
      <c r="H6" s="65"/>
      <c r="I6" s="65"/>
      <c r="J6" s="66" t="s">
        <v>16</v>
      </c>
      <c r="K6" s="66"/>
      <c r="L6" s="49"/>
    </row>
    <row r="7" spans="1:12" ht="18.75" x14ac:dyDescent="0.3">
      <c r="A7" s="1"/>
      <c r="D7" s="49" t="s">
        <v>17</v>
      </c>
      <c r="E7" s="49"/>
      <c r="F7" s="87" t="s">
        <v>65</v>
      </c>
      <c r="G7" s="87"/>
      <c r="H7" s="87"/>
      <c r="I7" s="87"/>
      <c r="J7" s="87"/>
      <c r="K7" s="87"/>
      <c r="L7" s="87"/>
    </row>
    <row r="8" spans="1:12" ht="9" customHeight="1" x14ac:dyDescent="0.3">
      <c r="A8" s="1"/>
      <c r="D8" s="49"/>
      <c r="E8" s="49"/>
      <c r="F8" s="49"/>
      <c r="G8" s="49"/>
      <c r="H8" s="49"/>
      <c r="I8" s="49"/>
      <c r="J8" s="49"/>
      <c r="K8" s="50"/>
      <c r="L8" s="50"/>
    </row>
    <row r="9" spans="1:12" ht="18.75" customHeight="1" x14ac:dyDescent="0.3">
      <c r="A9" s="66" t="s">
        <v>19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</row>
    <row r="10" spans="1:12" ht="7.5" customHeight="1" x14ac:dyDescent="0.3">
      <c r="K10" s="86"/>
      <c r="L10" s="86"/>
    </row>
    <row r="11" spans="1:12" x14ac:dyDescent="0.25">
      <c r="A11" s="7" t="s">
        <v>0</v>
      </c>
      <c r="B11" s="8" t="s">
        <v>1</v>
      </c>
      <c r="C11" s="8" t="s">
        <v>10</v>
      </c>
      <c r="D11" s="8" t="s">
        <v>9</v>
      </c>
      <c r="E11" s="8" t="s">
        <v>2</v>
      </c>
      <c r="F11" s="8" t="s">
        <v>3</v>
      </c>
      <c r="G11" s="8" t="s">
        <v>39</v>
      </c>
      <c r="H11" s="9" t="s">
        <v>8</v>
      </c>
      <c r="I11" s="8" t="s">
        <v>5</v>
      </c>
      <c r="J11" s="10" t="s">
        <v>4</v>
      </c>
      <c r="K11" s="8" t="s">
        <v>7</v>
      </c>
      <c r="L11" s="10" t="s">
        <v>14</v>
      </c>
    </row>
    <row r="12" spans="1:12" ht="20.25" customHeight="1" x14ac:dyDescent="0.25">
      <c r="A12" s="5">
        <v>1</v>
      </c>
      <c r="B12" s="11" t="s">
        <v>20</v>
      </c>
      <c r="C12" s="12" t="s">
        <v>21</v>
      </c>
      <c r="D12" s="13" t="s">
        <v>22</v>
      </c>
      <c r="E12" s="4">
        <v>50000</v>
      </c>
      <c r="F12" s="4">
        <v>55000</v>
      </c>
      <c r="G12" s="4">
        <v>5000</v>
      </c>
      <c r="H12" s="4">
        <v>50000</v>
      </c>
      <c r="I12" s="4"/>
      <c r="J12" s="4">
        <f>SUM(H12:I12)</f>
        <v>50000</v>
      </c>
      <c r="K12" s="3" t="s">
        <v>84</v>
      </c>
      <c r="L12" s="14" t="s">
        <v>62</v>
      </c>
    </row>
    <row r="13" spans="1:12" ht="20.25" customHeight="1" x14ac:dyDescent="0.25">
      <c r="A13" s="5">
        <v>2</v>
      </c>
      <c r="B13" s="11" t="s">
        <v>23</v>
      </c>
      <c r="C13" s="12" t="s">
        <v>24</v>
      </c>
      <c r="D13" s="13" t="s">
        <v>25</v>
      </c>
      <c r="E13" s="4">
        <v>50000</v>
      </c>
      <c r="F13" s="4">
        <v>5000</v>
      </c>
      <c r="G13" s="4">
        <v>5000</v>
      </c>
      <c r="H13" s="4">
        <v>50000</v>
      </c>
      <c r="I13" s="4"/>
      <c r="J13" s="4">
        <f t="shared" ref="J13:J17" si="0">SUM(H13:I13)</f>
        <v>50000</v>
      </c>
      <c r="K13" s="3" t="s">
        <v>84</v>
      </c>
      <c r="L13" s="14" t="s">
        <v>62</v>
      </c>
    </row>
    <row r="14" spans="1:12" ht="20.25" customHeight="1" x14ac:dyDescent="0.25">
      <c r="A14" s="5">
        <v>3</v>
      </c>
      <c r="B14" s="11" t="s">
        <v>26</v>
      </c>
      <c r="C14" s="12" t="s">
        <v>27</v>
      </c>
      <c r="D14" s="13" t="s">
        <v>28</v>
      </c>
      <c r="E14" s="4">
        <v>40000</v>
      </c>
      <c r="F14" s="4"/>
      <c r="G14" s="4"/>
      <c r="H14" s="4">
        <v>40000</v>
      </c>
      <c r="I14" s="4"/>
      <c r="J14" s="4">
        <f t="shared" si="0"/>
        <v>40000</v>
      </c>
      <c r="K14" s="3" t="s">
        <v>84</v>
      </c>
      <c r="L14" s="14" t="s">
        <v>62</v>
      </c>
    </row>
    <row r="15" spans="1:12" ht="20.25" customHeight="1" x14ac:dyDescent="0.25">
      <c r="A15" s="5">
        <v>4</v>
      </c>
      <c r="B15" s="11" t="s">
        <v>29</v>
      </c>
      <c r="C15" s="12" t="s">
        <v>30</v>
      </c>
      <c r="D15" s="13" t="s">
        <v>31</v>
      </c>
      <c r="E15" s="4">
        <v>40000</v>
      </c>
      <c r="F15" s="4"/>
      <c r="G15" s="4"/>
      <c r="H15" s="4">
        <v>40000</v>
      </c>
      <c r="I15" s="4"/>
      <c r="J15" s="4">
        <f t="shared" si="0"/>
        <v>40000</v>
      </c>
      <c r="K15" s="3" t="s">
        <v>84</v>
      </c>
      <c r="L15" s="14" t="s">
        <v>62</v>
      </c>
    </row>
    <row r="16" spans="1:12" ht="18" customHeight="1" x14ac:dyDescent="0.25">
      <c r="A16" s="5">
        <v>5</v>
      </c>
      <c r="B16" s="11" t="s">
        <v>32</v>
      </c>
      <c r="C16" s="12" t="s">
        <v>33</v>
      </c>
      <c r="D16" s="6" t="s">
        <v>34</v>
      </c>
      <c r="E16" s="4">
        <v>40000</v>
      </c>
      <c r="F16" s="6"/>
      <c r="G16" s="6"/>
      <c r="H16" s="4">
        <v>40000</v>
      </c>
      <c r="I16" s="6"/>
      <c r="J16" s="4">
        <f t="shared" si="0"/>
        <v>40000</v>
      </c>
      <c r="K16" s="3" t="s">
        <v>84</v>
      </c>
      <c r="L16" s="14" t="s">
        <v>62</v>
      </c>
    </row>
    <row r="17" spans="1:12" ht="15" customHeight="1" x14ac:dyDescent="0.25">
      <c r="A17" s="5">
        <v>6</v>
      </c>
      <c r="B17" s="11" t="s">
        <v>35</v>
      </c>
      <c r="C17" s="12" t="s">
        <v>36</v>
      </c>
      <c r="D17" s="14" t="s">
        <v>37</v>
      </c>
      <c r="E17" s="4">
        <v>40000</v>
      </c>
      <c r="F17" s="4">
        <v>23000</v>
      </c>
      <c r="G17" s="4">
        <v>8000</v>
      </c>
      <c r="H17" s="4">
        <v>40000</v>
      </c>
      <c r="I17" s="4"/>
      <c r="J17" s="4">
        <f t="shared" si="0"/>
        <v>40000</v>
      </c>
      <c r="K17" s="3" t="s">
        <v>84</v>
      </c>
      <c r="L17" s="14" t="s">
        <v>62</v>
      </c>
    </row>
    <row r="18" spans="1:12" ht="21" customHeight="1" x14ac:dyDescent="0.25">
      <c r="A18" s="76" t="s">
        <v>6</v>
      </c>
      <c r="B18" s="76"/>
      <c r="C18" s="76"/>
      <c r="D18" s="76"/>
      <c r="E18" s="4">
        <f>SUM(E12:E17)</f>
        <v>260000</v>
      </c>
      <c r="F18" s="4">
        <f>SUM(F12:F17)</f>
        <v>83000</v>
      </c>
      <c r="G18" s="4">
        <f>SUM(G12:G17)</f>
        <v>18000</v>
      </c>
      <c r="H18" s="4">
        <f t="shared" ref="H18:J18" si="1">SUM(H12:H17)</f>
        <v>260000</v>
      </c>
      <c r="I18" s="4">
        <f t="shared" si="1"/>
        <v>0</v>
      </c>
      <c r="J18" s="4">
        <f t="shared" si="1"/>
        <v>260000</v>
      </c>
      <c r="K18" s="3" t="s">
        <v>85</v>
      </c>
      <c r="L18" s="16" t="s">
        <v>58</v>
      </c>
    </row>
    <row r="19" spans="1:12" ht="21" customHeight="1" x14ac:dyDescent="0.3">
      <c r="A19" s="89" t="s">
        <v>77</v>
      </c>
      <c r="B19" s="89"/>
      <c r="C19" s="89"/>
      <c r="D19" s="89"/>
      <c r="E19" s="89"/>
      <c r="F19" s="89"/>
      <c r="G19" s="89"/>
      <c r="H19" s="89"/>
      <c r="I19" s="89"/>
      <c r="J19" s="46">
        <v>26000</v>
      </c>
    </row>
    <row r="20" spans="1:12" ht="18.75" x14ac:dyDescent="0.3">
      <c r="A20" s="89" t="s">
        <v>78</v>
      </c>
      <c r="B20" s="89"/>
      <c r="C20" s="89"/>
      <c r="D20" s="89"/>
      <c r="E20" s="89"/>
      <c r="F20" s="89"/>
      <c r="G20" s="89"/>
      <c r="H20" s="89"/>
      <c r="I20" s="89"/>
      <c r="J20" s="46">
        <f>J18-J19</f>
        <v>234000</v>
      </c>
    </row>
    <row r="21" spans="1:12" ht="9" customHeight="1" x14ac:dyDescent="0.25"/>
  </sheetData>
  <mergeCells count="9">
    <mergeCell ref="A18:D18"/>
    <mergeCell ref="A19:I19"/>
    <mergeCell ref="A20:I20"/>
    <mergeCell ref="A4:L4"/>
    <mergeCell ref="C6:I6"/>
    <mergeCell ref="J6:K6"/>
    <mergeCell ref="F7:L7"/>
    <mergeCell ref="A9:L9"/>
    <mergeCell ref="K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IMPOT BASE CIE</vt:lpstr>
      <vt:lpstr>DEC 16 </vt:lpstr>
      <vt:lpstr>JANV 17</vt:lpstr>
      <vt:lpstr>FEV 17</vt:lpstr>
      <vt:lpstr>MARS 17</vt:lpstr>
      <vt:lpstr>AVRIL17</vt:lpstr>
      <vt:lpstr>MAI 17 </vt:lpstr>
      <vt:lpstr>JUIN 17 </vt:lpstr>
      <vt:lpstr>JUILLET 17</vt:lpstr>
      <vt:lpstr>AOUT 17</vt:lpstr>
      <vt:lpstr>SEPTEMBRE 17</vt:lpstr>
      <vt:lpstr>OCTOBRE 17</vt:lpstr>
      <vt:lpstr>NOVEMBRE 17 </vt:lpstr>
      <vt:lpstr>DECEMBRE 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2017-09-25T17:25:05Z</cp:lastPrinted>
  <dcterms:created xsi:type="dcterms:W3CDTF">2013-02-10T07:37:00Z</dcterms:created>
  <dcterms:modified xsi:type="dcterms:W3CDTF">2018-01-11T09:01:35Z</dcterms:modified>
</cp:coreProperties>
</file>