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M COULIBALY ADAMA\"/>
    </mc:Choice>
  </mc:AlternateContent>
  <bookViews>
    <workbookView xWindow="240" yWindow="45" windowWidth="20115" windowHeight="7995" firstSheet="9" activeTab="9"/>
  </bookViews>
  <sheets>
    <sheet name="ETAT DES CAUTIONS" sheetId="23" r:id="rId1"/>
    <sheet name="JANV 17" sheetId="22" r:id="rId2"/>
    <sheet name="FEV 17 " sheetId="24" r:id="rId3"/>
    <sheet name="MARS 17" sheetId="26" r:id="rId4"/>
    <sheet name="AVRIL 17" sheetId="25" r:id="rId5"/>
    <sheet name="MAI 17 " sheetId="27" r:id="rId6"/>
    <sheet name="JUIN 17 " sheetId="28" r:id="rId7"/>
    <sheet name="JUILLET 17 " sheetId="29" r:id="rId8"/>
    <sheet name="AOUT 17 " sheetId="30" r:id="rId9"/>
    <sheet name="SEPTEMBRE 17" sheetId="32" r:id="rId10"/>
    <sheet name="OCTOBRE 17" sheetId="36" r:id="rId11"/>
    <sheet name="NOVEMBRE 17" sheetId="34" r:id="rId12"/>
    <sheet name="DECEMBRE 17 " sheetId="35" r:id="rId13"/>
    <sheet name="JANVIER 2018" sheetId="37" r:id="rId14"/>
  </sheets>
  <calcPr calcId="152511"/>
</workbook>
</file>

<file path=xl/calcChain.xml><?xml version="1.0" encoding="utf-8"?>
<calcChain xmlns="http://schemas.openxmlformats.org/spreadsheetml/2006/main">
  <c r="H17" i="37" l="1"/>
  <c r="I17" i="37"/>
  <c r="J13" i="37"/>
  <c r="J17" i="37" s="1"/>
  <c r="J14" i="37"/>
  <c r="J15" i="37"/>
  <c r="J16" i="37"/>
  <c r="J12" i="37"/>
  <c r="J18" i="37" l="1"/>
  <c r="J19" i="37" s="1"/>
  <c r="E17" i="37"/>
  <c r="H17" i="35"/>
  <c r="I17" i="35"/>
  <c r="J17" i="35"/>
  <c r="G17" i="37"/>
  <c r="F17" i="37"/>
  <c r="I17" i="36" l="1"/>
  <c r="H17" i="36"/>
  <c r="G17" i="36"/>
  <c r="F17" i="36"/>
  <c r="E17" i="36"/>
  <c r="J16" i="36"/>
  <c r="J15" i="36"/>
  <c r="J14" i="36"/>
  <c r="J13" i="36"/>
  <c r="J12" i="36"/>
  <c r="J17" i="36" s="1"/>
  <c r="J18" i="36" l="1"/>
  <c r="J19" i="36" s="1"/>
  <c r="J13" i="35"/>
  <c r="J14" i="35"/>
  <c r="J15" i="35"/>
  <c r="J16" i="35"/>
  <c r="J12" i="35"/>
  <c r="J19" i="34"/>
  <c r="J18" i="34"/>
  <c r="J13" i="34"/>
  <c r="J14" i="34"/>
  <c r="J15" i="34"/>
  <c r="J16" i="34"/>
  <c r="J17" i="34"/>
  <c r="J12" i="34"/>
  <c r="H17" i="34"/>
  <c r="I17" i="34"/>
  <c r="G17" i="35"/>
  <c r="F17" i="35"/>
  <c r="E17" i="35"/>
  <c r="G17" i="34"/>
  <c r="F17" i="34"/>
  <c r="E17" i="34"/>
  <c r="J18" i="35" l="1"/>
  <c r="J19" i="35" s="1"/>
  <c r="J22" i="35" s="1"/>
  <c r="J13" i="32" l="1"/>
  <c r="J14" i="32"/>
  <c r="J15" i="32"/>
  <c r="J16" i="32"/>
  <c r="I17" i="32"/>
  <c r="H17" i="32"/>
  <c r="G17" i="32"/>
  <c r="F17" i="32"/>
  <c r="E17" i="32"/>
  <c r="J12" i="32"/>
  <c r="J19" i="30"/>
  <c r="H17" i="30"/>
  <c r="I17" i="30"/>
  <c r="J17" i="30"/>
  <c r="J17" i="32" l="1"/>
  <c r="J19" i="32" s="1"/>
  <c r="J15" i="30"/>
  <c r="J12" i="30"/>
  <c r="G17" i="30" l="1"/>
  <c r="F17" i="30"/>
  <c r="E17" i="30"/>
  <c r="J15" i="29"/>
  <c r="J16" i="29"/>
  <c r="J12" i="29"/>
  <c r="H17" i="29"/>
  <c r="J17" i="29" s="1"/>
  <c r="J19" i="29" s="1"/>
  <c r="G17" i="29" l="1"/>
  <c r="F17" i="29"/>
  <c r="E17" i="29"/>
  <c r="H17" i="28"/>
  <c r="I17" i="28"/>
  <c r="J13" i="28"/>
  <c r="J14" i="28"/>
  <c r="J15" i="28"/>
  <c r="J16" i="28"/>
  <c r="J12" i="28"/>
  <c r="J17" i="28" l="1"/>
  <c r="J19" i="28" s="1"/>
  <c r="H17" i="27"/>
  <c r="I17" i="27"/>
  <c r="J13" i="27"/>
  <c r="J14" i="27"/>
  <c r="J15" i="27"/>
  <c r="J16" i="27"/>
  <c r="J12" i="27"/>
  <c r="J17" i="27" s="1"/>
  <c r="J19" i="27" s="1"/>
  <c r="G17" i="28"/>
  <c r="F17" i="28"/>
  <c r="E17" i="28"/>
  <c r="G17" i="27" l="1"/>
  <c r="F17" i="27"/>
  <c r="E17" i="27"/>
  <c r="I17" i="25"/>
  <c r="H17" i="25"/>
  <c r="G17" i="25"/>
  <c r="J13" i="25"/>
  <c r="J14" i="25"/>
  <c r="J17" i="25" s="1"/>
  <c r="J19" i="25" s="1"/>
  <c r="J15" i="25"/>
  <c r="J16" i="25"/>
  <c r="J12" i="25"/>
  <c r="J15" i="26" l="1"/>
  <c r="J16" i="26"/>
  <c r="J12" i="26"/>
  <c r="G17" i="26"/>
  <c r="H17" i="26"/>
  <c r="I17" i="26"/>
  <c r="F17" i="26"/>
  <c r="E17" i="26"/>
  <c r="J17" i="26" l="1"/>
  <c r="J18" i="26"/>
  <c r="J19" i="26" s="1"/>
  <c r="F17" i="25"/>
  <c r="E17" i="25"/>
  <c r="H17" i="24"/>
  <c r="I17" i="24"/>
  <c r="J14" i="24"/>
  <c r="J15" i="24"/>
  <c r="J16" i="24"/>
  <c r="J12" i="24"/>
  <c r="J17" i="24" s="1"/>
  <c r="J18" i="24" l="1"/>
  <c r="J19" i="24" s="1"/>
  <c r="J13" i="22"/>
  <c r="F17" i="24" l="1"/>
  <c r="E17" i="24"/>
  <c r="H14" i="22" l="1"/>
  <c r="I14" i="22"/>
  <c r="G14" i="22"/>
  <c r="J9" i="22"/>
  <c r="J10" i="22"/>
  <c r="J11" i="22"/>
  <c r="D8" i="23" l="1"/>
  <c r="J12" i="22"/>
  <c r="J14" i="22" s="1"/>
  <c r="J15" i="22" s="1"/>
  <c r="J16" i="22" s="1"/>
  <c r="J18" i="22" s="1"/>
  <c r="E14" i="22" l="1"/>
  <c r="F14" i="22" l="1"/>
</calcChain>
</file>

<file path=xl/sharedStrings.xml><?xml version="1.0" encoding="utf-8"?>
<sst xmlns="http://schemas.openxmlformats.org/spreadsheetml/2006/main" count="634" uniqueCount="122">
  <si>
    <t>N°</t>
  </si>
  <si>
    <t>NOM &amp; PRENOMS</t>
  </si>
  <si>
    <t>LOYERS</t>
  </si>
  <si>
    <t>LOYERS NP</t>
  </si>
  <si>
    <t>MONTANTS PAYES</t>
  </si>
  <si>
    <t>ARRIERES</t>
  </si>
  <si>
    <t>TOTAL</t>
  </si>
  <si>
    <t>DATES</t>
  </si>
  <si>
    <t>LOYERS PAYES</t>
  </si>
  <si>
    <t>CONTACTS</t>
  </si>
  <si>
    <t>N° PORTE</t>
  </si>
  <si>
    <t>CABINET CONSEILS  ET DE GESTION IMMOBILIERE  (CCGIM) </t>
  </si>
  <si>
    <t>07 85 65 28 - 03 32 59 24 - 04 92 79 51</t>
  </si>
  <si>
    <t>Email:amadasta@yahoo.fr</t>
  </si>
  <si>
    <t>SIGNATURES</t>
  </si>
  <si>
    <t>41294518 - 09554661</t>
  </si>
  <si>
    <t>PENALITES</t>
  </si>
  <si>
    <t>FICHE DES ENCAISSEMENTS : MOIS DE JANVIER 2017</t>
  </si>
  <si>
    <t>1G1</t>
  </si>
  <si>
    <t>M SANGARE ALLASSANE</t>
  </si>
  <si>
    <t>BENEFICIAIRE: COULIBALY ADAMA</t>
  </si>
  <si>
    <t>N° CC: 8809157K</t>
  </si>
  <si>
    <t xml:space="preserve">03 BP 216 ABIDJAN 03  </t>
  </si>
  <si>
    <t>ABOBO GARE BC: LOT N° 28 / ÎLOT 04</t>
  </si>
  <si>
    <t>DIOMANDE ADAMA</t>
  </si>
  <si>
    <t>2 F2</t>
  </si>
  <si>
    <t>DIOMANDE LACINA</t>
  </si>
  <si>
    <t>3 F2</t>
  </si>
  <si>
    <t>08700426 - 40382421</t>
  </si>
  <si>
    <t>05207147 - 02241593</t>
  </si>
  <si>
    <t>DAGNOGO BASSAROU</t>
  </si>
  <si>
    <t>5 F2</t>
  </si>
  <si>
    <t>6 F2</t>
  </si>
  <si>
    <t>CISSE ADAMA</t>
  </si>
  <si>
    <t>48680703 - 05018290</t>
  </si>
  <si>
    <t>CAUTIONS</t>
  </si>
  <si>
    <t>M COULIBALY MAMADOU Cel. 08 31 99 32 - 06 57 91 17 - 02 25 31 55</t>
  </si>
  <si>
    <t>05/01/17</t>
  </si>
  <si>
    <t>MTN</t>
  </si>
  <si>
    <t xml:space="preserve"> ETAT DES CAUTIONS EN AVOIR AVEC LE PROPRIETAIRE</t>
  </si>
  <si>
    <t>10/01/17</t>
  </si>
  <si>
    <t>OM</t>
  </si>
  <si>
    <t>09/01/17</t>
  </si>
  <si>
    <t>12/01/17</t>
  </si>
  <si>
    <t>CCGIM</t>
  </si>
  <si>
    <t>PART CCGIM</t>
  </si>
  <si>
    <t>MONTANT A VERSER</t>
  </si>
  <si>
    <t>FICHE DES ENCAISSEMENTS : MOIS DE FEVRIER 2017</t>
  </si>
  <si>
    <t>VERSE A M COULIBALY MAMADOU</t>
  </si>
  <si>
    <t>A VERSER</t>
  </si>
  <si>
    <t>11/02/17</t>
  </si>
  <si>
    <t>ORANGE MONEY</t>
  </si>
  <si>
    <t>12/02/17</t>
  </si>
  <si>
    <t>03/02/17</t>
  </si>
  <si>
    <t>MTN 13/01/17</t>
  </si>
  <si>
    <t>08/02/17</t>
  </si>
  <si>
    <t>13/02/17</t>
  </si>
  <si>
    <t>FICHE DES ENCAISSEMENTS : MOIS DE MARS 2017</t>
  </si>
  <si>
    <t>05484185</t>
  </si>
  <si>
    <t>10/03/17</t>
  </si>
  <si>
    <t>03/03/17</t>
  </si>
  <si>
    <t>FICHE DES ENCAISSEMENTS : MOIS D'AVRIL 2017</t>
  </si>
  <si>
    <t>15/03/17</t>
  </si>
  <si>
    <t>FLOOZ MOOV</t>
  </si>
  <si>
    <t>23/03/17</t>
  </si>
  <si>
    <t>1 G1</t>
  </si>
  <si>
    <t>10/04/17</t>
  </si>
  <si>
    <t>26/04/17</t>
  </si>
  <si>
    <t>TOTAUX</t>
  </si>
  <si>
    <t>FICHE DES ENCAISSEMENTS : MOIS DE MAI 2017</t>
  </si>
  <si>
    <t>20/05/17</t>
  </si>
  <si>
    <t>FICHE DES ENCAISSEMENTS : MOIS DE JUIN 2017</t>
  </si>
  <si>
    <t>02/05/17</t>
  </si>
  <si>
    <t>10/05/17</t>
  </si>
  <si>
    <t>12/05/17</t>
  </si>
  <si>
    <t>10/06/17</t>
  </si>
  <si>
    <t>09/06/17</t>
  </si>
  <si>
    <t>30/05/17</t>
  </si>
  <si>
    <t>02/06/17</t>
  </si>
  <si>
    <t>MOOV</t>
  </si>
  <si>
    <t>12/06/17</t>
  </si>
  <si>
    <t>FICHE DES ENCAISSEMENTS : MOIS DE JUILLET 2017</t>
  </si>
  <si>
    <t>12/07/17</t>
  </si>
  <si>
    <t>FICHE DES ENCAISSEMENTS : MOIS D'AOUT 2017</t>
  </si>
  <si>
    <t>MTN 16/08/17</t>
  </si>
  <si>
    <t>48 68 07 03 - 05 01 82 90 - 02 12  12 09</t>
  </si>
  <si>
    <t>10/08/17</t>
  </si>
  <si>
    <t>10/09/17</t>
  </si>
  <si>
    <t>FICHE DES ENCAISSEMENTS : MOIS DE SEPTEMBRE 2017</t>
  </si>
  <si>
    <t>16/08/17</t>
  </si>
  <si>
    <t>VERSEMENT EFFECTUE LE 16/08/2017 A LA BACI 92500 F</t>
  </si>
  <si>
    <t>08/09/17</t>
  </si>
  <si>
    <t>13/09/17</t>
  </si>
  <si>
    <t>15/09/17</t>
  </si>
  <si>
    <t>FICHE DES ENCAISSEMENTS : MOIS D'OCTOBRE 2017</t>
  </si>
  <si>
    <t>04/10/17</t>
  </si>
  <si>
    <t>10/10/17</t>
  </si>
  <si>
    <t>FICHE DES ENCAISSEMENTS : MOIS DE NOVEMBRE 2017</t>
  </si>
  <si>
    <t>FICHE DES ENCAISSEMENTS : MOIS DE DECEMBRE 2017</t>
  </si>
  <si>
    <t>2 CAUTIONS UTILISEES</t>
  </si>
  <si>
    <t>10/11/17</t>
  </si>
  <si>
    <t>14/11/17</t>
  </si>
  <si>
    <t>06/12/17</t>
  </si>
  <si>
    <t>09/12/17</t>
  </si>
  <si>
    <t>12/12/17</t>
  </si>
  <si>
    <t>CAUTION ENCAISSEE</t>
  </si>
  <si>
    <t>RESTE A VERSER</t>
  </si>
  <si>
    <t>01067636 - 07554972</t>
  </si>
  <si>
    <t>CISSE ADAMA 75522934</t>
  </si>
  <si>
    <t>22/12/17</t>
  </si>
  <si>
    <t>25/12/17</t>
  </si>
  <si>
    <t>DOSSIER BAIL BCS 26/12/2017</t>
  </si>
  <si>
    <t>17/10/17</t>
  </si>
  <si>
    <t>06/10/17</t>
  </si>
  <si>
    <t>18/09/17</t>
  </si>
  <si>
    <t>FICHE DES ENCAISSEMENTS : MOIS DE JANVIER 2018</t>
  </si>
  <si>
    <t>MDLOUATTARA ZAKARIA</t>
  </si>
  <si>
    <t>06307608</t>
  </si>
  <si>
    <t>BAIL FACI</t>
  </si>
  <si>
    <t>10/01/18</t>
  </si>
  <si>
    <t>11/01/18</t>
  </si>
  <si>
    <t>13/01/18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</si>
</sst>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5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49" fontId="6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5" fillId="0" borderId="1" xfId="0" applyFont="1" applyBorder="1" applyAlignment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2" fillId="0" borderId="1" xfId="0" applyNumberFormat="1" applyFont="1" applyBorder="1" applyAlignment="1">
      <alignment horizontal="center" vertical="center"/>
    </xf>
    <xf numFmtId="0" fontId="6" fillId="0" borderId="1" xfId="0" applyFont="1" applyBorder="1"/>
    <xf numFmtId="0" fontId="2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center"/>
    </xf>
    <xf numFmtId="164" fontId="2" fillId="0" borderId="0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1" xfId="0" applyFont="1" applyBorder="1"/>
    <xf numFmtId="164" fontId="3" fillId="0" borderId="1" xfId="0" applyNumberFormat="1" applyFont="1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0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1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4" fontId="10" fillId="0" borderId="1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/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64" fontId="1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0" fillId="0" borderId="0" xfId="0" applyBorder="1" applyAlignment="1"/>
    <xf numFmtId="0" fontId="1" fillId="0" borderId="0" xfId="0" applyFont="1" applyBorder="1" applyAlignment="1">
      <alignment horizontal="center"/>
    </xf>
    <xf numFmtId="49" fontId="0" fillId="0" borderId="0" xfId="0" applyNumberFormat="1" applyBorder="1"/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0" xfId="0" applyFont="1" applyAlignment="1">
      <alignment horizontal="left"/>
    </xf>
    <xf numFmtId="0" fontId="8" fillId="0" borderId="0" xfId="0" applyFont="1" applyAlignment="1">
      <alignment horizontal="center" vertical="top"/>
    </xf>
    <xf numFmtId="0" fontId="9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164" fontId="3" fillId="0" borderId="2" xfId="0" applyNumberFormat="1" applyFont="1" applyBorder="1" applyAlignment="1">
      <alignment horizontal="right"/>
    </xf>
    <xf numFmtId="164" fontId="3" fillId="0" borderId="3" xfId="0" applyNumberFormat="1" applyFont="1" applyBorder="1" applyAlignment="1">
      <alignment horizontal="right"/>
    </xf>
    <xf numFmtId="164" fontId="3" fillId="0" borderId="4" xfId="0" applyNumberFormat="1" applyFont="1" applyBorder="1" applyAlignment="1">
      <alignment horizontal="right"/>
    </xf>
    <xf numFmtId="0" fontId="3" fillId="0" borderId="1" xfId="0" applyFont="1" applyBorder="1" applyAlignment="1">
      <alignment horizontal="right"/>
    </xf>
    <xf numFmtId="49" fontId="4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/>
    </xf>
    <xf numFmtId="49" fontId="0" fillId="2" borderId="2" xfId="0" applyNumberFormat="1" applyFill="1" applyBorder="1" applyAlignment="1">
      <alignment horizontal="center" vertical="center"/>
    </xf>
    <xf numFmtId="49" fontId="0" fillId="2" borderId="4" xfId="0" applyNumberFormat="1" applyFill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1" fontId="1" fillId="0" borderId="0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49" fontId="5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B12" sqref="B12"/>
    </sheetView>
  </sheetViews>
  <sheetFormatPr baseColWidth="10" defaultRowHeight="15" x14ac:dyDescent="0.25"/>
  <cols>
    <col min="1" max="1" width="4.85546875" customWidth="1"/>
    <col min="2" max="2" width="26.42578125" customWidth="1"/>
    <col min="4" max="4" width="15.5703125" customWidth="1"/>
  </cols>
  <sheetData>
    <row r="1" spans="1:12" ht="18.75" x14ac:dyDescent="0.3">
      <c r="A1" s="65" t="s">
        <v>39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</row>
    <row r="2" spans="1:12" x14ac:dyDescent="0.25">
      <c r="A2" s="6" t="s">
        <v>0</v>
      </c>
      <c r="B2" s="2" t="s">
        <v>1</v>
      </c>
      <c r="C2" s="2" t="s">
        <v>10</v>
      </c>
      <c r="D2" s="2" t="s">
        <v>35</v>
      </c>
      <c r="E2" s="22"/>
      <c r="F2" s="22"/>
    </row>
    <row r="3" spans="1:12" ht="15.75" x14ac:dyDescent="0.25">
      <c r="A3" s="1">
        <v>1</v>
      </c>
      <c r="B3" s="21" t="s">
        <v>19</v>
      </c>
      <c r="C3" s="12" t="s">
        <v>18</v>
      </c>
      <c r="D3" s="19">
        <v>240000</v>
      </c>
      <c r="E3" s="23"/>
      <c r="F3" s="23"/>
    </row>
    <row r="4" spans="1:12" ht="15.75" x14ac:dyDescent="0.25">
      <c r="A4" s="1">
        <v>2</v>
      </c>
      <c r="B4" s="3" t="s">
        <v>24</v>
      </c>
      <c r="C4" s="12" t="s">
        <v>25</v>
      </c>
      <c r="D4" s="19">
        <v>36000</v>
      </c>
      <c r="E4" s="23"/>
      <c r="F4" s="23"/>
    </row>
    <row r="5" spans="1:12" ht="15.75" x14ac:dyDescent="0.25">
      <c r="A5" s="1">
        <v>3</v>
      </c>
      <c r="B5" s="3" t="s">
        <v>26</v>
      </c>
      <c r="C5" s="12" t="s">
        <v>27</v>
      </c>
      <c r="D5" s="19"/>
      <c r="E5" s="23"/>
      <c r="F5" s="23"/>
    </row>
    <row r="6" spans="1:12" ht="15.75" x14ac:dyDescent="0.25">
      <c r="A6" s="1">
        <v>4</v>
      </c>
      <c r="B6" s="3" t="s">
        <v>30</v>
      </c>
      <c r="C6" s="12" t="s">
        <v>31</v>
      </c>
      <c r="D6" s="19">
        <v>30000</v>
      </c>
      <c r="E6" s="23"/>
      <c r="F6" s="23"/>
    </row>
    <row r="7" spans="1:12" ht="15.75" x14ac:dyDescent="0.25">
      <c r="A7" s="1">
        <v>5</v>
      </c>
      <c r="B7" s="3" t="s">
        <v>33</v>
      </c>
      <c r="C7" s="12" t="s">
        <v>32</v>
      </c>
      <c r="D7" s="9"/>
      <c r="E7" s="23"/>
      <c r="F7" s="23"/>
    </row>
    <row r="8" spans="1:12" ht="18.75" x14ac:dyDescent="0.3">
      <c r="A8" s="64" t="s">
        <v>6</v>
      </c>
      <c r="B8" s="64"/>
      <c r="C8" s="64"/>
      <c r="D8" s="24">
        <f>SUM(D3:D7)</f>
        <v>306000</v>
      </c>
    </row>
  </sheetData>
  <mergeCells count="2">
    <mergeCell ref="A8:C8"/>
    <mergeCell ref="A1:L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topLeftCell="A4" workbookViewId="0">
      <selection activeCell="E17" sqref="E17: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88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48"/>
    </row>
    <row r="7" spans="1:12" ht="18.75" x14ac:dyDescent="0.3">
      <c r="D7" s="48" t="s">
        <v>22</v>
      </c>
      <c r="E7" s="48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8"/>
      <c r="E8" s="48"/>
      <c r="F8" s="48"/>
      <c r="G8" s="48"/>
      <c r="H8" s="48"/>
      <c r="I8" s="48"/>
      <c r="J8" s="48"/>
      <c r="K8" s="47"/>
      <c r="L8" s="47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>
        <v>16000</v>
      </c>
      <c r="G12" s="19">
        <v>16000</v>
      </c>
      <c r="H12" s="19">
        <v>80000</v>
      </c>
      <c r="I12" s="19"/>
      <c r="J12" s="19">
        <f>SUM(H12:I12)</f>
        <v>80000</v>
      </c>
      <c r="K12" s="11" t="s">
        <v>87</v>
      </c>
      <c r="L12" s="38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140000</v>
      </c>
      <c r="G13" s="19">
        <v>17500</v>
      </c>
      <c r="H13" s="19"/>
      <c r="I13" s="19">
        <v>52500</v>
      </c>
      <c r="J13" s="19">
        <f t="shared" ref="J13:J17" si="0">SUM(H13:I13)</f>
        <v>52500</v>
      </c>
      <c r="K13" s="11" t="s">
        <v>114</v>
      </c>
      <c r="L13" s="32" t="s">
        <v>84</v>
      </c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226000</v>
      </c>
      <c r="G14" s="19">
        <v>13500</v>
      </c>
      <c r="H14" s="19">
        <v>22500</v>
      </c>
      <c r="I14" s="19">
        <v>27500</v>
      </c>
      <c r="J14" s="19">
        <f t="shared" si="0"/>
        <v>50000</v>
      </c>
      <c r="K14" s="11" t="s">
        <v>91</v>
      </c>
      <c r="L14" s="38" t="s">
        <v>51</v>
      </c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166500</v>
      </c>
      <c r="G15" s="19">
        <v>9000</v>
      </c>
      <c r="H15" s="19">
        <v>22500</v>
      </c>
      <c r="I15" s="9"/>
      <c r="J15" s="19">
        <f t="shared" si="0"/>
        <v>22500</v>
      </c>
      <c r="K15" s="11" t="s">
        <v>92</v>
      </c>
      <c r="L15" s="38" t="s">
        <v>51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113750</v>
      </c>
      <c r="G16" s="19">
        <v>11250</v>
      </c>
      <c r="H16" s="19">
        <v>22500</v>
      </c>
      <c r="I16" s="19">
        <v>22500</v>
      </c>
      <c r="J16" s="19">
        <f t="shared" si="0"/>
        <v>45000</v>
      </c>
      <c r="K16" s="11" t="s">
        <v>93</v>
      </c>
      <c r="L16" s="38" t="s">
        <v>38</v>
      </c>
    </row>
    <row r="17" spans="1:12" ht="24.75" customHeight="1" x14ac:dyDescent="0.25">
      <c r="A17" s="75" t="s">
        <v>68</v>
      </c>
      <c r="B17" s="75"/>
      <c r="C17" s="75"/>
      <c r="D17" s="75"/>
      <c r="E17" s="53">
        <f>SUM(E12:E16)</f>
        <v>170000</v>
      </c>
      <c r="F17" s="53">
        <f>SUM(F12:F16)</f>
        <v>662250</v>
      </c>
      <c r="G17" s="53">
        <f>SUM(G12:G16)</f>
        <v>67250</v>
      </c>
      <c r="H17" s="53">
        <f t="shared" ref="H17:I17" si="1">SUM(H12:H16)</f>
        <v>147500</v>
      </c>
      <c r="I17" s="53">
        <f t="shared" si="1"/>
        <v>102500</v>
      </c>
      <c r="J17" s="53">
        <f t="shared" si="0"/>
        <v>250000</v>
      </c>
      <c r="K17" s="86" t="s">
        <v>92</v>
      </c>
      <c r="L17" s="6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v>25000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225000</v>
      </c>
    </row>
    <row r="20" spans="1:12" x14ac:dyDescent="0.25">
      <c r="G20" s="77"/>
      <c r="H20" s="77"/>
      <c r="I20" s="77"/>
      <c r="J20" s="77"/>
      <c r="K20" s="77"/>
      <c r="L20" s="77"/>
    </row>
    <row r="21" spans="1:12" ht="15.75" customHeight="1" x14ac:dyDescent="0.25">
      <c r="A21" s="76" t="s">
        <v>30</v>
      </c>
      <c r="B21" s="76"/>
      <c r="C21" s="7" t="s">
        <v>85</v>
      </c>
      <c r="D21" s="46"/>
      <c r="E21" s="46"/>
    </row>
  </sheetData>
  <mergeCells count="11">
    <mergeCell ref="A17:D17"/>
    <mergeCell ref="A18:I18"/>
    <mergeCell ref="A19:I19"/>
    <mergeCell ref="G20:L20"/>
    <mergeCell ref="A21:B21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E17" sqref="E17: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94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52"/>
    </row>
    <row r="7" spans="1:12" ht="18.75" x14ac:dyDescent="0.3">
      <c r="D7" s="52" t="s">
        <v>22</v>
      </c>
      <c r="E7" s="52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52"/>
      <c r="E8" s="52"/>
      <c r="F8" s="52"/>
      <c r="G8" s="52"/>
      <c r="H8" s="52"/>
      <c r="I8" s="52"/>
      <c r="J8" s="52"/>
      <c r="K8" s="51"/>
      <c r="L8" s="51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>
        <v>104000</v>
      </c>
      <c r="G12" s="19">
        <v>24000</v>
      </c>
      <c r="H12" s="19"/>
      <c r="I12" s="19"/>
      <c r="J12" s="19">
        <f>SUM(H12:I12)</f>
        <v>0</v>
      </c>
      <c r="K12" s="11"/>
      <c r="L12" s="38"/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112250</v>
      </c>
      <c r="G13" s="19">
        <v>19750</v>
      </c>
      <c r="H13" s="19">
        <v>22500</v>
      </c>
      <c r="I13" s="19"/>
      <c r="J13" s="19">
        <f>SUM(H13:I13)</f>
        <v>22500</v>
      </c>
      <c r="K13" s="11" t="s">
        <v>112</v>
      </c>
      <c r="L13" s="32" t="s">
        <v>38</v>
      </c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198500</v>
      </c>
      <c r="G14" s="19">
        <v>13500</v>
      </c>
      <c r="H14" s="19"/>
      <c r="I14" s="19"/>
      <c r="J14" s="19">
        <f>SUM(H14:I14)</f>
        <v>0</v>
      </c>
      <c r="K14" s="11"/>
      <c r="L14" s="38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166500</v>
      </c>
      <c r="G15" s="19">
        <v>9000</v>
      </c>
      <c r="H15" s="19">
        <v>22500</v>
      </c>
      <c r="I15" s="19"/>
      <c r="J15" s="19">
        <f>SUM(H15:I15)</f>
        <v>22500</v>
      </c>
      <c r="K15" s="11" t="s">
        <v>96</v>
      </c>
      <c r="L15" s="38" t="s">
        <v>38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93500</v>
      </c>
      <c r="G16" s="19">
        <v>13500</v>
      </c>
      <c r="H16" s="19">
        <v>22500</v>
      </c>
      <c r="I16" s="19"/>
      <c r="J16" s="19">
        <f>SUM(H16:I16)</f>
        <v>22500</v>
      </c>
      <c r="K16" s="11" t="s">
        <v>95</v>
      </c>
      <c r="L16" s="38" t="s">
        <v>38</v>
      </c>
    </row>
    <row r="17" spans="1:12" ht="24.75" customHeight="1" x14ac:dyDescent="0.25">
      <c r="A17" s="75" t="s">
        <v>68</v>
      </c>
      <c r="B17" s="75"/>
      <c r="C17" s="75"/>
      <c r="D17" s="75"/>
      <c r="E17" s="53">
        <f t="shared" ref="E17:J17" si="0">SUM(E12:E16)</f>
        <v>170000</v>
      </c>
      <c r="F17" s="53">
        <f t="shared" si="0"/>
        <v>674750</v>
      </c>
      <c r="G17" s="53">
        <f t="shared" si="0"/>
        <v>79750</v>
      </c>
      <c r="H17" s="53">
        <f t="shared" si="0"/>
        <v>67500</v>
      </c>
      <c r="I17" s="53">
        <f t="shared" si="0"/>
        <v>0</v>
      </c>
      <c r="J17" s="53">
        <f t="shared" si="0"/>
        <v>67500</v>
      </c>
      <c r="K17" s="86" t="s">
        <v>113</v>
      </c>
      <c r="L17" s="6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f>-J17*0.1</f>
        <v>-6750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SUM(J17:J18)</f>
        <v>60750</v>
      </c>
    </row>
    <row r="20" spans="1:12" x14ac:dyDescent="0.25">
      <c r="G20" s="77"/>
      <c r="H20" s="77"/>
      <c r="I20" s="77"/>
      <c r="J20" s="77"/>
      <c r="K20" s="77"/>
      <c r="L20" s="77"/>
    </row>
    <row r="21" spans="1:12" ht="15.75" customHeight="1" x14ac:dyDescent="0.25">
      <c r="A21" s="76" t="s">
        <v>30</v>
      </c>
      <c r="B21" s="76"/>
      <c r="C21" s="7" t="s">
        <v>85</v>
      </c>
      <c r="D21" s="46"/>
      <c r="E21" s="46"/>
    </row>
  </sheetData>
  <mergeCells count="11">
    <mergeCell ref="A17:D17"/>
    <mergeCell ref="A18:I18"/>
    <mergeCell ref="A19:I19"/>
    <mergeCell ref="G20:L20"/>
    <mergeCell ref="A21:B21"/>
    <mergeCell ref="K10:L10"/>
    <mergeCell ref="A4:L4"/>
    <mergeCell ref="C6:I6"/>
    <mergeCell ref="J6:K6"/>
    <mergeCell ref="F7:L7"/>
    <mergeCell ref="A9:L9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opLeftCell="A7" workbookViewId="0">
      <selection activeCell="J21" sqref="J21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97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49"/>
    </row>
    <row r="7" spans="1:12" ht="18.75" x14ac:dyDescent="0.3">
      <c r="D7" s="49" t="s">
        <v>22</v>
      </c>
      <c r="E7" s="49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>
        <v>192000</v>
      </c>
      <c r="G12" s="19">
        <v>32000</v>
      </c>
      <c r="H12" s="19"/>
      <c r="I12" s="19"/>
      <c r="J12" s="19">
        <f>SUM(H12:I12)</f>
        <v>0</v>
      </c>
      <c r="K12" s="11"/>
      <c r="L12" s="38"/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112250</v>
      </c>
      <c r="G13" s="19">
        <v>19750</v>
      </c>
      <c r="H13" s="19"/>
      <c r="I13" s="19"/>
      <c r="J13" s="19">
        <f t="shared" ref="J13:J17" si="0">SUM(H13:I13)</f>
        <v>0</v>
      </c>
      <c r="K13" s="11"/>
      <c r="L13" s="32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198500</v>
      </c>
      <c r="G14" s="19">
        <v>13500</v>
      </c>
      <c r="H14" s="19"/>
      <c r="I14" s="19"/>
      <c r="J14" s="19">
        <f t="shared" si="0"/>
        <v>0</v>
      </c>
      <c r="K14" s="11"/>
      <c r="L14" s="38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166500</v>
      </c>
      <c r="G15" s="19">
        <v>9000</v>
      </c>
      <c r="H15" s="19">
        <v>15000</v>
      </c>
      <c r="I15" s="19"/>
      <c r="J15" s="19">
        <f t="shared" si="0"/>
        <v>15000</v>
      </c>
      <c r="K15" s="11" t="s">
        <v>100</v>
      </c>
      <c r="L15" s="1" t="s">
        <v>38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93500</v>
      </c>
      <c r="G16" s="19">
        <v>13500</v>
      </c>
      <c r="H16" s="19">
        <v>22500</v>
      </c>
      <c r="I16" s="19"/>
      <c r="J16" s="19">
        <f t="shared" si="0"/>
        <v>22500</v>
      </c>
      <c r="K16" s="11" t="s">
        <v>101</v>
      </c>
      <c r="L16" s="1" t="s">
        <v>79</v>
      </c>
    </row>
    <row r="17" spans="1:12" ht="24.75" customHeight="1" x14ac:dyDescent="0.25">
      <c r="A17" s="75" t="s">
        <v>68</v>
      </c>
      <c r="B17" s="75"/>
      <c r="C17" s="75"/>
      <c r="D17" s="75"/>
      <c r="E17" s="53">
        <f>SUM(E12:E16)</f>
        <v>170000</v>
      </c>
      <c r="F17" s="53">
        <f>SUM(F12:F16)</f>
        <v>762750</v>
      </c>
      <c r="G17" s="53">
        <f>SUM(G12:G16)</f>
        <v>87750</v>
      </c>
      <c r="H17" s="53">
        <f t="shared" ref="H17:I17" si="1">SUM(H12:H16)</f>
        <v>37500</v>
      </c>
      <c r="I17" s="53">
        <f t="shared" si="1"/>
        <v>0</v>
      </c>
      <c r="J17" s="53">
        <f t="shared" si="0"/>
        <v>37500</v>
      </c>
      <c r="K17" s="86" t="s">
        <v>102</v>
      </c>
      <c r="L17" s="6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f>-J17*0.1</f>
        <v>-3750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SUM(J17:J18)</f>
        <v>33750</v>
      </c>
    </row>
    <row r="20" spans="1:12" x14ac:dyDescent="0.25">
      <c r="G20" s="77"/>
      <c r="H20" s="77"/>
      <c r="I20" s="77"/>
      <c r="J20" s="77"/>
      <c r="K20" s="77"/>
      <c r="L20" s="77"/>
    </row>
    <row r="21" spans="1:12" ht="15.75" customHeight="1" x14ac:dyDescent="0.25">
      <c r="A21" s="76" t="s">
        <v>30</v>
      </c>
      <c r="B21" s="76"/>
      <c r="C21" s="7" t="s">
        <v>85</v>
      </c>
      <c r="D21" s="46"/>
      <c r="E21" s="46"/>
    </row>
  </sheetData>
  <mergeCells count="11">
    <mergeCell ref="K10:L10"/>
    <mergeCell ref="A4:L4"/>
    <mergeCell ref="C6:I6"/>
    <mergeCell ref="J6:K6"/>
    <mergeCell ref="F7:L7"/>
    <mergeCell ref="A9:L9"/>
    <mergeCell ref="A17:D17"/>
    <mergeCell ref="A18:I18"/>
    <mergeCell ref="A19:I19"/>
    <mergeCell ref="G20:L20"/>
    <mergeCell ref="A21:B21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"/>
  <sheetViews>
    <sheetView topLeftCell="A10" workbookViewId="0">
      <selection activeCell="E17" sqref="E17: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98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49"/>
    </row>
    <row r="7" spans="1:12" ht="18.75" x14ac:dyDescent="0.3">
      <c r="D7" s="49" t="s">
        <v>22</v>
      </c>
      <c r="E7" s="49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9"/>
      <c r="E8" s="49"/>
      <c r="F8" s="49"/>
      <c r="G8" s="49"/>
      <c r="H8" s="49"/>
      <c r="I8" s="49"/>
      <c r="J8" s="49"/>
      <c r="K8" s="50"/>
      <c r="L8" s="50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>
        <v>192000</v>
      </c>
      <c r="G12" s="19">
        <v>32000</v>
      </c>
      <c r="H12" s="19"/>
      <c r="I12" s="19">
        <v>160000</v>
      </c>
      <c r="J12" s="19">
        <f>SUM(H12:I12)</f>
        <v>160000</v>
      </c>
      <c r="K12" s="78" t="s">
        <v>99</v>
      </c>
      <c r="L12" s="79"/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139250</v>
      </c>
      <c r="G13" s="19">
        <v>24250</v>
      </c>
      <c r="H13" s="19">
        <v>22500</v>
      </c>
      <c r="I13" s="19"/>
      <c r="J13" s="19">
        <f t="shared" ref="J13:J16" si="0">SUM(H13:I13)</f>
        <v>22500</v>
      </c>
      <c r="K13" s="11" t="s">
        <v>109</v>
      </c>
      <c r="L13" s="32" t="s">
        <v>38</v>
      </c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248000</v>
      </c>
      <c r="G14" s="19">
        <v>18000</v>
      </c>
      <c r="H14" s="19"/>
      <c r="I14" s="19"/>
      <c r="J14" s="19">
        <f t="shared" si="0"/>
        <v>0</v>
      </c>
      <c r="K14" s="11"/>
      <c r="L14" s="38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175750</v>
      </c>
      <c r="G15" s="19">
        <v>11250</v>
      </c>
      <c r="H15" s="19">
        <v>22500</v>
      </c>
      <c r="I15" s="19">
        <v>7500</v>
      </c>
      <c r="J15" s="19">
        <f t="shared" si="0"/>
        <v>30000</v>
      </c>
      <c r="K15" s="11" t="s">
        <v>103</v>
      </c>
      <c r="L15" s="38" t="s">
        <v>51</v>
      </c>
    </row>
    <row r="16" spans="1:12" ht="20.25" customHeight="1" x14ac:dyDescent="0.25">
      <c r="A16" s="1">
        <v>5</v>
      </c>
      <c r="B16" s="3" t="s">
        <v>108</v>
      </c>
      <c r="C16" s="12" t="s">
        <v>32</v>
      </c>
      <c r="D16" s="7" t="s">
        <v>107</v>
      </c>
      <c r="E16" s="19">
        <v>22500</v>
      </c>
      <c r="F16" s="19">
        <v>95750</v>
      </c>
      <c r="G16" s="19">
        <v>15750</v>
      </c>
      <c r="H16" s="19">
        <v>22500</v>
      </c>
      <c r="I16" s="19"/>
      <c r="J16" s="19">
        <f t="shared" si="0"/>
        <v>22500</v>
      </c>
      <c r="K16" s="11" t="s">
        <v>110</v>
      </c>
      <c r="L16" s="38" t="s">
        <v>51</v>
      </c>
    </row>
    <row r="17" spans="1:12" ht="24.75" customHeight="1" x14ac:dyDescent="0.25">
      <c r="A17" s="75" t="s">
        <v>68</v>
      </c>
      <c r="B17" s="75"/>
      <c r="C17" s="75"/>
      <c r="D17" s="75"/>
      <c r="E17" s="53">
        <f>SUM(E12:E16)</f>
        <v>170000</v>
      </c>
      <c r="F17" s="53">
        <f>SUM(F12:F16)</f>
        <v>850750</v>
      </c>
      <c r="G17" s="87">
        <f>SUM(G12:G16)</f>
        <v>101250</v>
      </c>
      <c r="H17" s="87">
        <f t="shared" ref="H17:J17" si="1">SUM(H12:H16)</f>
        <v>67500</v>
      </c>
      <c r="I17" s="87">
        <f t="shared" si="1"/>
        <v>167500</v>
      </c>
      <c r="J17" s="87">
        <f t="shared" si="1"/>
        <v>235000</v>
      </c>
      <c r="K17" s="86" t="s">
        <v>104</v>
      </c>
      <c r="L17" s="6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f>-J17*0.1</f>
        <v>-23500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19">
        <f>SUM(J17:J18)</f>
        <v>211500</v>
      </c>
    </row>
    <row r="20" spans="1:12" ht="18.75" x14ac:dyDescent="0.3">
      <c r="A20" s="64" t="s">
        <v>105</v>
      </c>
      <c r="B20" s="64"/>
      <c r="C20" s="64"/>
      <c r="D20" s="64"/>
      <c r="E20" s="64"/>
      <c r="F20" s="64"/>
      <c r="G20" s="64"/>
      <c r="H20" s="64"/>
      <c r="I20" s="64"/>
      <c r="J20" s="19">
        <v>-160000</v>
      </c>
    </row>
    <row r="21" spans="1:12" ht="18.75" x14ac:dyDescent="0.3">
      <c r="A21" s="80" t="s">
        <v>111</v>
      </c>
      <c r="B21" s="81"/>
      <c r="C21" s="81"/>
      <c r="D21" s="81"/>
      <c r="E21" s="81"/>
      <c r="F21" s="81"/>
      <c r="G21" s="81"/>
      <c r="H21" s="81"/>
      <c r="I21" s="82"/>
      <c r="J21" s="19">
        <v>-40000</v>
      </c>
    </row>
    <row r="22" spans="1:12" ht="18.75" x14ac:dyDescent="0.3">
      <c r="A22" s="64" t="s">
        <v>106</v>
      </c>
      <c r="B22" s="64"/>
      <c r="C22" s="64"/>
      <c r="D22" s="64"/>
      <c r="E22" s="64"/>
      <c r="F22" s="64"/>
      <c r="G22" s="64"/>
      <c r="H22" s="64"/>
      <c r="I22" s="64"/>
      <c r="J22" s="53">
        <f>SUM(J19:J21)</f>
        <v>11500</v>
      </c>
    </row>
    <row r="23" spans="1:12" x14ac:dyDescent="0.25">
      <c r="G23" s="77"/>
      <c r="H23" s="77"/>
      <c r="I23" s="77"/>
      <c r="J23" s="77"/>
      <c r="K23" s="77"/>
      <c r="L23" s="77"/>
    </row>
    <row r="24" spans="1:12" ht="15.75" customHeight="1" x14ac:dyDescent="0.25">
      <c r="A24" s="76" t="s">
        <v>30</v>
      </c>
      <c r="B24" s="76"/>
      <c r="C24" s="7" t="s">
        <v>85</v>
      </c>
      <c r="D24" s="46"/>
      <c r="E24" s="46"/>
    </row>
    <row r="26" spans="1:12" x14ac:dyDescent="0.25">
      <c r="B26" s="58"/>
      <c r="C26" s="59"/>
      <c r="D26" s="59"/>
      <c r="E26" s="57"/>
      <c r="F26" s="57"/>
      <c r="G26" s="57"/>
      <c r="H26" s="57"/>
      <c r="I26" s="57"/>
      <c r="J26" s="57"/>
    </row>
    <row r="27" spans="1:12" x14ac:dyDescent="0.25">
      <c r="B27" s="60"/>
      <c r="C27" s="84"/>
      <c r="D27" s="84"/>
    </row>
    <row r="28" spans="1:12" x14ac:dyDescent="0.25">
      <c r="B28" s="61"/>
      <c r="C28" s="85"/>
      <c r="D28" s="85"/>
    </row>
    <row r="29" spans="1:12" x14ac:dyDescent="0.25">
      <c r="B29" s="61"/>
      <c r="C29" s="85"/>
      <c r="D29" s="85"/>
    </row>
    <row r="30" spans="1:12" x14ac:dyDescent="0.25">
      <c r="B30" s="61"/>
      <c r="C30" s="85"/>
      <c r="D30" s="85"/>
    </row>
    <row r="31" spans="1:12" x14ac:dyDescent="0.25">
      <c r="B31" s="60"/>
      <c r="C31" s="83"/>
      <c r="D31" s="83"/>
    </row>
  </sheetData>
  <mergeCells count="20">
    <mergeCell ref="C31:D31"/>
    <mergeCell ref="C27:D27"/>
    <mergeCell ref="C28:D28"/>
    <mergeCell ref="C29:D29"/>
    <mergeCell ref="C30:D30"/>
    <mergeCell ref="K10:L10"/>
    <mergeCell ref="A21:I21"/>
    <mergeCell ref="A17:D17"/>
    <mergeCell ref="A18:I18"/>
    <mergeCell ref="A19:I19"/>
    <mergeCell ref="A4:L4"/>
    <mergeCell ref="C6:I6"/>
    <mergeCell ref="J6:K6"/>
    <mergeCell ref="F7:L7"/>
    <mergeCell ref="A9:L9"/>
    <mergeCell ref="G23:L23"/>
    <mergeCell ref="A24:B24"/>
    <mergeCell ref="K12:L12"/>
    <mergeCell ref="A20:I20"/>
    <mergeCell ref="A22:I22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4" workbookViewId="0">
      <selection activeCell="E17" sqref="E17:L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7109375" customWidth="1"/>
    <col min="6" max="6" width="9.85546875" customWidth="1"/>
    <col min="7" max="7" width="9" customWidth="1"/>
    <col min="8" max="8" width="12" customWidth="1"/>
    <col min="9" max="9" width="10.140625" customWidth="1"/>
    <col min="10" max="10" width="14.42578125" customWidth="1"/>
    <col min="11" max="11" width="8.28515625" customWidth="1"/>
    <col min="12" max="12" width="11.8554687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115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54"/>
    </row>
    <row r="7" spans="1:12" ht="18.75" x14ac:dyDescent="0.3">
      <c r="D7" s="54" t="s">
        <v>22</v>
      </c>
      <c r="E7" s="54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54"/>
      <c r="E8" s="54"/>
      <c r="F8" s="54"/>
      <c r="G8" s="54"/>
      <c r="H8" s="54"/>
      <c r="I8" s="54"/>
      <c r="J8" s="54"/>
      <c r="K8" s="55"/>
      <c r="L8" s="55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15.75" x14ac:dyDescent="0.25">
      <c r="A12" s="6">
        <v>1</v>
      </c>
      <c r="B12" s="3" t="s">
        <v>116</v>
      </c>
      <c r="C12" s="56" t="s">
        <v>18</v>
      </c>
      <c r="D12" s="7" t="s">
        <v>117</v>
      </c>
      <c r="E12" s="19">
        <v>79200</v>
      </c>
      <c r="F12" s="2"/>
      <c r="G12" s="20"/>
      <c r="H12" s="14"/>
      <c r="I12" s="2"/>
      <c r="J12" s="13">
        <f>SUM(H12:I12)</f>
        <v>0</v>
      </c>
      <c r="K12" s="2"/>
      <c r="L12" s="62" t="s">
        <v>118</v>
      </c>
    </row>
    <row r="13" spans="1:12" ht="20.25" customHeight="1" x14ac:dyDescent="0.25">
      <c r="A13" s="6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139250</v>
      </c>
      <c r="G13" s="19">
        <v>24250</v>
      </c>
      <c r="H13" s="19"/>
      <c r="I13" s="19"/>
      <c r="J13" s="13">
        <f t="shared" ref="J13:J16" si="0">SUM(H13:I13)</f>
        <v>0</v>
      </c>
      <c r="K13" s="11"/>
      <c r="L13" s="32"/>
    </row>
    <row r="14" spans="1:12" ht="20.25" customHeight="1" x14ac:dyDescent="0.25">
      <c r="A14" s="6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272750</v>
      </c>
      <c r="G14" s="19">
        <v>20250</v>
      </c>
      <c r="H14" s="19">
        <v>22500</v>
      </c>
      <c r="I14" s="19"/>
      <c r="J14" s="13">
        <f t="shared" si="0"/>
        <v>22500</v>
      </c>
      <c r="K14" s="11" t="s">
        <v>120</v>
      </c>
      <c r="L14" s="38" t="s">
        <v>51</v>
      </c>
    </row>
    <row r="15" spans="1:12" ht="20.25" customHeight="1" x14ac:dyDescent="0.25">
      <c r="A15" s="6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168250</v>
      </c>
      <c r="G15" s="19">
        <v>11250</v>
      </c>
      <c r="H15" s="19">
        <v>22500</v>
      </c>
      <c r="I15" s="19"/>
      <c r="J15" s="13">
        <f t="shared" si="0"/>
        <v>22500</v>
      </c>
      <c r="K15" s="11" t="s">
        <v>119</v>
      </c>
      <c r="L15" s="38" t="s">
        <v>51</v>
      </c>
    </row>
    <row r="16" spans="1:12" ht="20.25" customHeight="1" x14ac:dyDescent="0.25">
      <c r="A16" s="6">
        <v>5</v>
      </c>
      <c r="B16" s="3" t="s">
        <v>108</v>
      </c>
      <c r="C16" s="12" t="s">
        <v>32</v>
      </c>
      <c r="D16" s="7" t="s">
        <v>107</v>
      </c>
      <c r="E16" s="19">
        <v>22500</v>
      </c>
      <c r="F16" s="19">
        <v>95750</v>
      </c>
      <c r="G16" s="19">
        <v>15750</v>
      </c>
      <c r="H16" s="19"/>
      <c r="I16" s="19"/>
      <c r="J16" s="13">
        <f t="shared" si="0"/>
        <v>0</v>
      </c>
      <c r="K16" s="11"/>
      <c r="L16" s="38"/>
    </row>
    <row r="17" spans="1:12" ht="24.75" customHeight="1" x14ac:dyDescent="0.25">
      <c r="A17" s="75" t="s">
        <v>68</v>
      </c>
      <c r="B17" s="75"/>
      <c r="C17" s="75"/>
      <c r="D17" s="75"/>
      <c r="E17" s="53">
        <f>SUM(E12:E16)</f>
        <v>169200</v>
      </c>
      <c r="F17" s="53">
        <f>SUM(F13:F16)</f>
        <v>676000</v>
      </c>
      <c r="G17" s="53">
        <f>SUM(G13:G16)</f>
        <v>71500</v>
      </c>
      <c r="H17" s="53">
        <f t="shared" ref="H17:J17" si="1">SUM(H13:H16)</f>
        <v>45000</v>
      </c>
      <c r="I17" s="53">
        <f t="shared" si="1"/>
        <v>0</v>
      </c>
      <c r="J17" s="53">
        <f t="shared" si="1"/>
        <v>45000</v>
      </c>
      <c r="K17" s="86" t="s">
        <v>121</v>
      </c>
      <c r="L17" s="6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f>-J17*0.1</f>
        <v>-4500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19">
        <f>SUM(J17:J18)</f>
        <v>40500</v>
      </c>
    </row>
    <row r="20" spans="1:12" x14ac:dyDescent="0.25">
      <c r="G20" s="77"/>
      <c r="H20" s="77"/>
      <c r="I20" s="77"/>
      <c r="J20" s="77"/>
      <c r="K20" s="77"/>
      <c r="L20" s="77"/>
    </row>
    <row r="21" spans="1:12" ht="15.75" customHeight="1" x14ac:dyDescent="0.25">
      <c r="A21" s="76" t="s">
        <v>30</v>
      </c>
      <c r="B21" s="76"/>
      <c r="C21" s="7" t="s">
        <v>85</v>
      </c>
      <c r="D21" s="46"/>
      <c r="E21" s="46"/>
    </row>
    <row r="23" spans="1:12" x14ac:dyDescent="0.25">
      <c r="B23" s="58"/>
      <c r="C23" s="59"/>
      <c r="D23" s="59"/>
      <c r="E23" s="57"/>
      <c r="F23" s="57"/>
      <c r="G23" s="57"/>
      <c r="H23" s="57"/>
      <c r="I23" s="57"/>
      <c r="J23" s="57"/>
    </row>
    <row r="24" spans="1:12" x14ac:dyDescent="0.25">
      <c r="B24" s="60"/>
      <c r="C24" s="84"/>
      <c r="D24" s="84"/>
    </row>
    <row r="25" spans="1:12" x14ac:dyDescent="0.25">
      <c r="B25" s="61"/>
      <c r="C25" s="85"/>
      <c r="D25" s="85"/>
    </row>
    <row r="26" spans="1:12" x14ac:dyDescent="0.25">
      <c r="B26" s="61"/>
      <c r="C26" s="85"/>
      <c r="D26" s="85"/>
    </row>
    <row r="27" spans="1:12" x14ac:dyDescent="0.25">
      <c r="B27" s="61"/>
      <c r="C27" s="85"/>
      <c r="D27" s="85"/>
    </row>
    <row r="28" spans="1:12" x14ac:dyDescent="0.25">
      <c r="B28" s="60"/>
      <c r="C28" s="83"/>
      <c r="D28" s="83"/>
    </row>
  </sheetData>
  <mergeCells count="16">
    <mergeCell ref="A17:D17"/>
    <mergeCell ref="A18:I18"/>
    <mergeCell ref="A19:I19"/>
    <mergeCell ref="A4:L4"/>
    <mergeCell ref="C6:I6"/>
    <mergeCell ref="J6:K6"/>
    <mergeCell ref="F7:L7"/>
    <mergeCell ref="A9:L9"/>
    <mergeCell ref="K10:L10"/>
    <mergeCell ref="C27:D27"/>
    <mergeCell ref="C28:D28"/>
    <mergeCell ref="G20:L20"/>
    <mergeCell ref="A21:B21"/>
    <mergeCell ref="C24:D24"/>
    <mergeCell ref="C25:D25"/>
    <mergeCell ref="C26:D2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topLeftCell="A4" workbookViewId="0">
      <selection activeCell="J20" sqref="J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0.85546875" customWidth="1"/>
  </cols>
  <sheetData>
    <row r="1" spans="1:12" ht="23.25" x14ac:dyDescent="0.25">
      <c r="A1" s="66" t="s">
        <v>17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</row>
    <row r="2" spans="1:12" ht="18.75" x14ac:dyDescent="0.3">
      <c r="A2" s="4" t="s">
        <v>11</v>
      </c>
      <c r="E2" s="5"/>
      <c r="I2" s="5"/>
    </row>
    <row r="3" spans="1:12" ht="27" customHeight="1" x14ac:dyDescent="0.4">
      <c r="A3" s="4" t="s">
        <v>12</v>
      </c>
      <c r="C3" s="67" t="s">
        <v>20</v>
      </c>
      <c r="D3" s="67"/>
      <c r="E3" s="67"/>
      <c r="F3" s="67"/>
      <c r="G3" s="67"/>
      <c r="H3" s="67"/>
      <c r="I3" s="67"/>
      <c r="J3" s="68" t="s">
        <v>21</v>
      </c>
      <c r="K3" s="68"/>
      <c r="L3" s="16"/>
    </row>
    <row r="4" spans="1:12" ht="18.75" x14ac:dyDescent="0.3">
      <c r="A4" s="4" t="s">
        <v>13</v>
      </c>
      <c r="D4" s="16" t="s">
        <v>22</v>
      </c>
      <c r="E4" s="16"/>
      <c r="F4" s="69" t="s">
        <v>36</v>
      </c>
      <c r="G4" s="69"/>
      <c r="H4" s="69"/>
      <c r="I4" s="69"/>
      <c r="J4" s="69"/>
      <c r="K4" s="69"/>
      <c r="L4" s="69"/>
    </row>
    <row r="5" spans="1:12" ht="9" customHeight="1" x14ac:dyDescent="0.3">
      <c r="A5" s="4"/>
      <c r="D5" s="16"/>
      <c r="E5" s="16"/>
      <c r="F5" s="16"/>
      <c r="G5" s="18"/>
      <c r="H5" s="16"/>
      <c r="I5" s="16"/>
      <c r="J5" s="16"/>
      <c r="K5" s="15"/>
      <c r="L5" s="15"/>
    </row>
    <row r="6" spans="1:12" ht="18.75" customHeight="1" x14ac:dyDescent="0.3">
      <c r="A6" s="68" t="s">
        <v>23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</row>
    <row r="7" spans="1:12" ht="6.75" customHeight="1" x14ac:dyDescent="0.3">
      <c r="K7" s="74"/>
      <c r="L7" s="74"/>
    </row>
    <row r="8" spans="1:12" x14ac:dyDescent="0.25">
      <c r="A8" s="6" t="s">
        <v>0</v>
      </c>
      <c r="B8" s="2" t="s">
        <v>1</v>
      </c>
      <c r="C8" s="2" t="s">
        <v>10</v>
      </c>
      <c r="D8" s="2" t="s">
        <v>9</v>
      </c>
      <c r="E8" s="2" t="s">
        <v>2</v>
      </c>
      <c r="F8" s="2" t="s">
        <v>3</v>
      </c>
      <c r="G8" s="20" t="s">
        <v>16</v>
      </c>
      <c r="H8" s="14" t="s">
        <v>8</v>
      </c>
      <c r="I8" s="2" t="s">
        <v>5</v>
      </c>
      <c r="J8" s="13" t="s">
        <v>4</v>
      </c>
      <c r="K8" s="2" t="s">
        <v>7</v>
      </c>
      <c r="L8" s="13" t="s">
        <v>14</v>
      </c>
    </row>
    <row r="9" spans="1:12" ht="20.25" customHeight="1" x14ac:dyDescent="0.25">
      <c r="A9" s="1">
        <v>1</v>
      </c>
      <c r="B9" s="21" t="s">
        <v>19</v>
      </c>
      <c r="C9" s="12" t="s">
        <v>18</v>
      </c>
      <c r="D9" s="7" t="s">
        <v>28</v>
      </c>
      <c r="E9" s="17">
        <v>80000</v>
      </c>
      <c r="F9" s="17"/>
      <c r="G9" s="19"/>
      <c r="H9" s="19">
        <v>80000</v>
      </c>
      <c r="I9" s="17"/>
      <c r="J9" s="19">
        <f t="shared" ref="J9:J11" si="0">SUM(H9:I9)</f>
        <v>80000</v>
      </c>
      <c r="K9" s="11" t="s">
        <v>40</v>
      </c>
      <c r="L9" s="1" t="s">
        <v>41</v>
      </c>
    </row>
    <row r="10" spans="1:12" ht="20.25" customHeight="1" x14ac:dyDescent="0.25">
      <c r="A10" s="1">
        <v>2</v>
      </c>
      <c r="B10" s="3" t="s">
        <v>24</v>
      </c>
      <c r="C10" s="12" t="s">
        <v>25</v>
      </c>
      <c r="D10" s="7" t="s">
        <v>15</v>
      </c>
      <c r="E10" s="17">
        <v>22500</v>
      </c>
      <c r="F10" s="17">
        <v>40000</v>
      </c>
      <c r="G10" s="19"/>
      <c r="H10" s="19">
        <v>22500</v>
      </c>
      <c r="I10" s="9"/>
      <c r="J10" s="19">
        <f t="shared" si="0"/>
        <v>22500</v>
      </c>
      <c r="K10" s="11" t="s">
        <v>40</v>
      </c>
      <c r="L10" s="1" t="s">
        <v>41</v>
      </c>
    </row>
    <row r="11" spans="1:12" ht="20.25" customHeight="1" x14ac:dyDescent="0.25">
      <c r="A11" s="1">
        <v>3</v>
      </c>
      <c r="B11" s="3" t="s">
        <v>26</v>
      </c>
      <c r="C11" s="12" t="s">
        <v>27</v>
      </c>
      <c r="D11" s="7" t="s">
        <v>29</v>
      </c>
      <c r="E11" s="19">
        <v>22500</v>
      </c>
      <c r="F11" s="19">
        <v>140000</v>
      </c>
      <c r="G11" s="19"/>
      <c r="H11" s="19">
        <v>22500</v>
      </c>
      <c r="I11" s="9"/>
      <c r="J11" s="19">
        <f t="shared" si="0"/>
        <v>22500</v>
      </c>
      <c r="K11" s="11" t="s">
        <v>42</v>
      </c>
      <c r="L11" s="1" t="s">
        <v>41</v>
      </c>
    </row>
    <row r="12" spans="1:12" ht="20.25" customHeight="1" x14ac:dyDescent="0.25">
      <c r="A12" s="1">
        <v>4</v>
      </c>
      <c r="B12" s="3" t="s">
        <v>30</v>
      </c>
      <c r="C12" s="12" t="s">
        <v>31</v>
      </c>
      <c r="D12" s="7" t="s">
        <v>34</v>
      </c>
      <c r="E12" s="19">
        <v>22500</v>
      </c>
      <c r="F12" s="19">
        <v>135000</v>
      </c>
      <c r="G12" s="19"/>
      <c r="H12" s="19">
        <v>22500</v>
      </c>
      <c r="I12" s="9"/>
      <c r="J12" s="19">
        <f>SUM(H12:I12)</f>
        <v>22500</v>
      </c>
      <c r="K12" s="11" t="s">
        <v>37</v>
      </c>
      <c r="L12" s="1" t="s">
        <v>38</v>
      </c>
    </row>
    <row r="13" spans="1:12" ht="20.25" customHeight="1" x14ac:dyDescent="0.25">
      <c r="A13" s="1">
        <v>5</v>
      </c>
      <c r="B13" s="3" t="s">
        <v>33</v>
      </c>
      <c r="C13" s="12" t="s">
        <v>32</v>
      </c>
      <c r="D13" s="7"/>
      <c r="E13" s="19">
        <v>22500</v>
      </c>
      <c r="F13" s="17">
        <v>80000</v>
      </c>
      <c r="G13" s="19"/>
      <c r="H13" s="19"/>
      <c r="I13" s="17"/>
      <c r="J13" s="19">
        <f>SUM(H13:I13)</f>
        <v>0</v>
      </c>
      <c r="K13" s="11"/>
      <c r="L13" s="1"/>
    </row>
    <row r="14" spans="1:12" ht="24.75" customHeight="1" x14ac:dyDescent="0.3">
      <c r="A14" s="75" t="s">
        <v>6</v>
      </c>
      <c r="B14" s="75"/>
      <c r="C14" s="75"/>
      <c r="D14" s="75"/>
      <c r="E14" s="17">
        <f>SUM(E9:E13)</f>
        <v>170000</v>
      </c>
      <c r="F14" s="9">
        <f>SUM(F9:F13)</f>
        <v>395000</v>
      </c>
      <c r="G14" s="19">
        <f>SUM(G9:G13)</f>
        <v>0</v>
      </c>
      <c r="H14" s="19">
        <f t="shared" ref="H14:J14" si="1">SUM(H9:H13)</f>
        <v>147500</v>
      </c>
      <c r="I14" s="19">
        <f t="shared" si="1"/>
        <v>0</v>
      </c>
      <c r="J14" s="19">
        <f t="shared" si="1"/>
        <v>147500</v>
      </c>
      <c r="K14" s="8" t="s">
        <v>43</v>
      </c>
      <c r="L14" s="10" t="s">
        <v>44</v>
      </c>
    </row>
    <row r="15" spans="1:12" ht="17.25" customHeight="1" x14ac:dyDescent="0.3">
      <c r="A15" s="73" t="s">
        <v>45</v>
      </c>
      <c r="B15" s="73"/>
      <c r="C15" s="73"/>
      <c r="D15" s="73"/>
      <c r="E15" s="73"/>
      <c r="F15" s="73"/>
      <c r="G15" s="73"/>
      <c r="H15" s="73"/>
      <c r="I15" s="73"/>
      <c r="J15" s="27">
        <f>J14*0.1</f>
        <v>14750</v>
      </c>
    </row>
    <row r="16" spans="1:12" ht="18.75" x14ac:dyDescent="0.3">
      <c r="A16" s="73" t="s">
        <v>46</v>
      </c>
      <c r="B16" s="73"/>
      <c r="C16" s="73"/>
      <c r="D16" s="73"/>
      <c r="E16" s="73"/>
      <c r="F16" s="73"/>
      <c r="G16" s="73"/>
      <c r="H16" s="73"/>
      <c r="I16" s="73"/>
      <c r="J16" s="28">
        <f>J14-J15</f>
        <v>132750</v>
      </c>
    </row>
    <row r="17" spans="1:10" ht="18.75" x14ac:dyDescent="0.3">
      <c r="A17" s="70" t="s">
        <v>48</v>
      </c>
      <c r="B17" s="71"/>
      <c r="C17" s="71"/>
      <c r="D17" s="71"/>
      <c r="E17" s="71"/>
      <c r="F17" s="71"/>
      <c r="G17" s="71"/>
      <c r="H17" s="71"/>
      <c r="I17" s="72"/>
      <c r="J17" s="28">
        <v>30000</v>
      </c>
    </row>
    <row r="18" spans="1:10" ht="18.75" x14ac:dyDescent="0.3">
      <c r="A18" s="73" t="s">
        <v>49</v>
      </c>
      <c r="B18" s="73"/>
      <c r="C18" s="73"/>
      <c r="D18" s="73"/>
      <c r="E18" s="73"/>
      <c r="F18" s="73"/>
      <c r="G18" s="73"/>
      <c r="H18" s="73"/>
      <c r="I18" s="73"/>
      <c r="J18" s="28">
        <f>J16-J17</f>
        <v>102750</v>
      </c>
    </row>
  </sheetData>
  <mergeCells count="11">
    <mergeCell ref="A17:I17"/>
    <mergeCell ref="A18:I18"/>
    <mergeCell ref="A15:I15"/>
    <mergeCell ref="A16:I16"/>
    <mergeCell ref="K7:L7"/>
    <mergeCell ref="A14:D14"/>
    <mergeCell ref="A1:L1"/>
    <mergeCell ref="C3:I3"/>
    <mergeCell ref="J3:K3"/>
    <mergeCell ref="F4:L4"/>
    <mergeCell ref="A6:L6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7" workbookViewId="0">
      <selection activeCell="J20" sqref="J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47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26"/>
    </row>
    <row r="7" spans="1:12" ht="18.75" x14ac:dyDescent="0.3">
      <c r="D7" s="26" t="s">
        <v>22</v>
      </c>
      <c r="E7" s="26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26"/>
      <c r="E8" s="26"/>
      <c r="F8" s="26"/>
      <c r="G8" s="26"/>
      <c r="H8" s="26"/>
      <c r="I8" s="26"/>
      <c r="J8" s="26"/>
      <c r="K8" s="25"/>
      <c r="L8" s="25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18</v>
      </c>
      <c r="D12" s="7" t="s">
        <v>28</v>
      </c>
      <c r="E12" s="19">
        <v>80000</v>
      </c>
      <c r="F12" s="19"/>
      <c r="G12" s="19"/>
      <c r="H12" s="19">
        <v>80000</v>
      </c>
      <c r="I12" s="19"/>
      <c r="J12" s="19">
        <f>SUM(H12:I12)</f>
        <v>80000</v>
      </c>
      <c r="K12" s="11" t="s">
        <v>50</v>
      </c>
      <c r="L12" s="31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15</v>
      </c>
      <c r="E13" s="19">
        <v>22500</v>
      </c>
      <c r="F13" s="19">
        <v>40000</v>
      </c>
      <c r="G13" s="19"/>
      <c r="H13" s="19"/>
      <c r="I13" s="9"/>
      <c r="J13" s="19"/>
      <c r="K13" s="11"/>
      <c r="L13" s="1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140000</v>
      </c>
      <c r="G14" s="19"/>
      <c r="H14" s="19">
        <v>22500</v>
      </c>
      <c r="I14" s="9"/>
      <c r="J14" s="19">
        <f t="shared" ref="J14:J16" si="0">SUM(H14:I14)</f>
        <v>22500</v>
      </c>
      <c r="K14" s="11" t="s">
        <v>52</v>
      </c>
      <c r="L14" s="31" t="s">
        <v>51</v>
      </c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135000</v>
      </c>
      <c r="G15" s="19"/>
      <c r="H15" s="19">
        <v>22500</v>
      </c>
      <c r="I15" s="9"/>
      <c r="J15" s="19">
        <f t="shared" si="0"/>
        <v>22500</v>
      </c>
      <c r="K15" s="11" t="s">
        <v>53</v>
      </c>
      <c r="L15" s="1" t="s">
        <v>38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102500</v>
      </c>
      <c r="G16" s="19"/>
      <c r="H16" s="19">
        <v>22500</v>
      </c>
      <c r="I16" s="19">
        <v>22500</v>
      </c>
      <c r="J16" s="19">
        <f t="shared" si="0"/>
        <v>45000</v>
      </c>
      <c r="K16" s="11" t="s">
        <v>55</v>
      </c>
      <c r="L16" s="32" t="s">
        <v>54</v>
      </c>
    </row>
    <row r="17" spans="1:12" ht="24.75" customHeight="1" x14ac:dyDescent="0.3">
      <c r="A17" s="75" t="s">
        <v>6</v>
      </c>
      <c r="B17" s="75"/>
      <c r="C17" s="75"/>
      <c r="D17" s="75"/>
      <c r="E17" s="19">
        <f>SUM(E12:E16)</f>
        <v>170000</v>
      </c>
      <c r="F17" s="9">
        <f>SUM(F12:F16)</f>
        <v>417500</v>
      </c>
      <c r="G17" s="9"/>
      <c r="H17" s="9">
        <f t="shared" ref="H17:J17" si="1">SUM(H12:H16)</f>
        <v>147500</v>
      </c>
      <c r="I17" s="9">
        <f t="shared" si="1"/>
        <v>22500</v>
      </c>
      <c r="J17" s="9">
        <f t="shared" si="1"/>
        <v>170000</v>
      </c>
      <c r="K17" s="8" t="s">
        <v>56</v>
      </c>
      <c r="L17" s="10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7">
        <f>J17*0.1</f>
        <v>17000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153000</v>
      </c>
    </row>
  </sheetData>
  <mergeCells count="9">
    <mergeCell ref="A17:D17"/>
    <mergeCell ref="A18:I18"/>
    <mergeCell ref="A19:I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N8" sqref="N8:N9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57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35"/>
    </row>
    <row r="7" spans="1:12" ht="18.75" x14ac:dyDescent="0.3">
      <c r="D7" s="35" t="s">
        <v>22</v>
      </c>
      <c r="E7" s="35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5"/>
      <c r="E8" s="35"/>
      <c r="F8" s="35"/>
      <c r="G8" s="35"/>
      <c r="H8" s="35"/>
      <c r="I8" s="35"/>
      <c r="J8" s="35"/>
      <c r="K8" s="34"/>
      <c r="L8" s="34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18</v>
      </c>
      <c r="D12" s="7" t="s">
        <v>28</v>
      </c>
      <c r="E12" s="19">
        <v>80000</v>
      </c>
      <c r="F12" s="19"/>
      <c r="G12" s="19">
        <v>8000</v>
      </c>
      <c r="H12" s="19">
        <v>80000</v>
      </c>
      <c r="I12" s="19"/>
      <c r="J12" s="19">
        <f>SUM(H12:I12)</f>
        <v>80000</v>
      </c>
      <c r="K12" s="11" t="s">
        <v>59</v>
      </c>
      <c r="L12" s="31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62500</v>
      </c>
      <c r="G13" s="19">
        <v>2250</v>
      </c>
      <c r="H13" s="19"/>
      <c r="I13" s="9"/>
      <c r="J13" s="19"/>
      <c r="K13" s="11"/>
      <c r="L13" s="1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162500</v>
      </c>
      <c r="G14" s="19">
        <v>4500</v>
      </c>
      <c r="H14" s="19"/>
      <c r="I14" s="9"/>
      <c r="J14" s="19"/>
      <c r="K14" s="11"/>
      <c r="L14" s="31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135000</v>
      </c>
      <c r="G15" s="19"/>
      <c r="H15" s="19">
        <v>22500</v>
      </c>
      <c r="I15" s="9"/>
      <c r="J15" s="19">
        <f t="shared" ref="J15:J17" si="0">SUM(H15:I15)</f>
        <v>22500</v>
      </c>
      <c r="K15" s="11" t="s">
        <v>62</v>
      </c>
      <c r="L15" s="32" t="s">
        <v>63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80000</v>
      </c>
      <c r="G16" s="19">
        <v>2250</v>
      </c>
      <c r="H16" s="19">
        <v>22500</v>
      </c>
      <c r="I16" s="19"/>
      <c r="J16" s="19">
        <f t="shared" si="0"/>
        <v>22500</v>
      </c>
      <c r="K16" s="11" t="s">
        <v>60</v>
      </c>
      <c r="L16" s="31" t="s">
        <v>51</v>
      </c>
    </row>
    <row r="17" spans="1:12" ht="24.75" customHeight="1" x14ac:dyDescent="0.25">
      <c r="A17" s="75" t="s">
        <v>6</v>
      </c>
      <c r="B17" s="75"/>
      <c r="C17" s="75"/>
      <c r="D17" s="75"/>
      <c r="E17" s="19">
        <f>SUM(E12:E16)</f>
        <v>170000</v>
      </c>
      <c r="F17" s="9">
        <f>SUM(F12:F16)</f>
        <v>440000</v>
      </c>
      <c r="G17" s="9">
        <f t="shared" ref="G17:I17" si="1">SUM(G12:G16)</f>
        <v>17000</v>
      </c>
      <c r="H17" s="9">
        <f t="shared" si="1"/>
        <v>125000</v>
      </c>
      <c r="I17" s="9">
        <f t="shared" si="1"/>
        <v>0</v>
      </c>
      <c r="J17" s="19">
        <f t="shared" si="0"/>
        <v>125000</v>
      </c>
      <c r="K17" s="8"/>
      <c r="L17" s="33"/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f>J17*0.1</f>
        <v>12500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112500</v>
      </c>
    </row>
  </sheetData>
  <mergeCells count="9">
    <mergeCell ref="A17:D17"/>
    <mergeCell ref="A18:I18"/>
    <mergeCell ref="A19:I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A17" sqref="A17:D17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61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30"/>
    </row>
    <row r="7" spans="1:12" ht="18.75" x14ac:dyDescent="0.3">
      <c r="D7" s="30" t="s">
        <v>22</v>
      </c>
      <c r="E7" s="30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0"/>
      <c r="E8" s="30"/>
      <c r="F8" s="30"/>
      <c r="G8" s="30"/>
      <c r="H8" s="30"/>
      <c r="I8" s="30"/>
      <c r="J8" s="30"/>
      <c r="K8" s="29"/>
      <c r="L8" s="29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/>
      <c r="G12" s="19">
        <v>8000</v>
      </c>
      <c r="H12" s="19">
        <v>80000</v>
      </c>
      <c r="I12" s="19"/>
      <c r="J12" s="19">
        <f>SUM(H12:I12)</f>
        <v>80000</v>
      </c>
      <c r="K12" s="11" t="s">
        <v>66</v>
      </c>
      <c r="L12" s="38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85000</v>
      </c>
      <c r="G13" s="19">
        <v>4500</v>
      </c>
      <c r="H13" s="19"/>
      <c r="I13" s="9"/>
      <c r="J13" s="19">
        <f t="shared" ref="J13:J16" si="0">SUM(H13:I13)</f>
        <v>0</v>
      </c>
      <c r="K13" s="11"/>
      <c r="L13" s="1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162500</v>
      </c>
      <c r="G14" s="19">
        <v>4500</v>
      </c>
      <c r="H14" s="19"/>
      <c r="I14" s="19">
        <v>22500</v>
      </c>
      <c r="J14" s="19">
        <f t="shared" si="0"/>
        <v>22500</v>
      </c>
      <c r="K14" s="11" t="s">
        <v>64</v>
      </c>
      <c r="L14" s="38" t="s">
        <v>51</v>
      </c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135000</v>
      </c>
      <c r="G15" s="19">
        <v>2250</v>
      </c>
      <c r="H15" s="19"/>
      <c r="I15" s="9"/>
      <c r="J15" s="19">
        <f t="shared" si="0"/>
        <v>0</v>
      </c>
      <c r="K15" s="11"/>
      <c r="L15" s="1"/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80000</v>
      </c>
      <c r="G16" s="19">
        <v>2250</v>
      </c>
      <c r="H16" s="19"/>
      <c r="I16" s="19"/>
      <c r="J16" s="19">
        <f t="shared" si="0"/>
        <v>0</v>
      </c>
      <c r="K16" s="11"/>
      <c r="L16" s="32"/>
    </row>
    <row r="17" spans="1:12" ht="24.75" customHeight="1" x14ac:dyDescent="0.25">
      <c r="A17" s="75" t="s">
        <v>68</v>
      </c>
      <c r="B17" s="75"/>
      <c r="C17" s="75"/>
      <c r="D17" s="75"/>
      <c r="E17" s="19">
        <f>SUM(E12:E16)</f>
        <v>170000</v>
      </c>
      <c r="F17" s="9">
        <f>SUM(F12:F16)</f>
        <v>462500</v>
      </c>
      <c r="G17" s="41">
        <f>SUM(G12:G16)</f>
        <v>21500</v>
      </c>
      <c r="H17" s="19">
        <f>SUM(H12:H16)</f>
        <v>80000</v>
      </c>
      <c r="I17" s="19">
        <f t="shared" ref="I17:J17" si="1">SUM(I12:I16)</f>
        <v>22500</v>
      </c>
      <c r="J17" s="19">
        <f t="shared" si="1"/>
        <v>102500</v>
      </c>
      <c r="K17" s="8" t="s">
        <v>67</v>
      </c>
      <c r="L17" s="3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7">
        <v>-10250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SUM(J17:J18)</f>
        <v>92250</v>
      </c>
    </row>
  </sheetData>
  <mergeCells count="9">
    <mergeCell ref="A17:D17"/>
    <mergeCell ref="A18:I18"/>
    <mergeCell ref="A19:I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topLeftCell="A4" workbookViewId="0">
      <selection activeCell="K20" sqref="K20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69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37"/>
    </row>
    <row r="7" spans="1:12" ht="18.75" x14ac:dyDescent="0.3">
      <c r="D7" s="37" t="s">
        <v>22</v>
      </c>
      <c r="E7" s="37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7"/>
      <c r="E8" s="37"/>
      <c r="F8" s="37"/>
      <c r="G8" s="37"/>
      <c r="H8" s="37"/>
      <c r="I8" s="37"/>
      <c r="J8" s="37"/>
      <c r="K8" s="36"/>
      <c r="L8" s="36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/>
      <c r="G12" s="19">
        <v>8000</v>
      </c>
      <c r="H12" s="19">
        <v>80000</v>
      </c>
      <c r="I12" s="19"/>
      <c r="J12" s="19">
        <f>SUM(H12:I12)</f>
        <v>80000</v>
      </c>
      <c r="K12" s="11" t="s">
        <v>73</v>
      </c>
      <c r="L12" s="38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107500</v>
      </c>
      <c r="G13" s="19">
        <v>6750</v>
      </c>
      <c r="H13" s="19"/>
      <c r="I13" s="9"/>
      <c r="J13" s="19">
        <f t="shared" ref="J13:J16" si="0">SUM(H13:I13)</f>
        <v>0</v>
      </c>
      <c r="K13" s="11"/>
      <c r="L13" s="38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162500</v>
      </c>
      <c r="G14" s="19">
        <v>6750</v>
      </c>
      <c r="H14" s="19"/>
      <c r="I14" s="19"/>
      <c r="J14" s="19">
        <f t="shared" si="0"/>
        <v>0</v>
      </c>
      <c r="K14" s="11"/>
      <c r="L14" s="38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157500</v>
      </c>
      <c r="G15" s="19">
        <v>4500</v>
      </c>
      <c r="I15" s="19">
        <v>22500</v>
      </c>
      <c r="J15" s="19">
        <f t="shared" si="0"/>
        <v>22500</v>
      </c>
      <c r="K15" s="11" t="s">
        <v>72</v>
      </c>
      <c r="L15" s="38" t="s">
        <v>51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102500</v>
      </c>
      <c r="G16" s="19">
        <v>4500</v>
      </c>
      <c r="H16" s="19"/>
      <c r="I16" s="19"/>
      <c r="J16" s="19">
        <f t="shared" si="0"/>
        <v>0</v>
      </c>
      <c r="K16" s="11"/>
      <c r="L16" s="32"/>
    </row>
    <row r="17" spans="1:12" ht="24.75" customHeight="1" x14ac:dyDescent="0.25">
      <c r="A17" s="75" t="s">
        <v>68</v>
      </c>
      <c r="B17" s="75"/>
      <c r="C17" s="75"/>
      <c r="D17" s="75"/>
      <c r="E17" s="19">
        <f>SUM(E12:E16)</f>
        <v>170000</v>
      </c>
      <c r="F17" s="19">
        <f>SUM(F12:F16)</f>
        <v>530000</v>
      </c>
      <c r="G17" s="19">
        <f>SUM(G12:G16)</f>
        <v>30500</v>
      </c>
      <c r="H17" s="19">
        <f t="shared" ref="H17:J17" si="1">SUM(H12:H16)</f>
        <v>80000</v>
      </c>
      <c r="I17" s="19">
        <f t="shared" si="1"/>
        <v>22500</v>
      </c>
      <c r="J17" s="19">
        <f t="shared" si="1"/>
        <v>102500</v>
      </c>
      <c r="K17" s="8" t="s">
        <v>74</v>
      </c>
      <c r="L17" s="3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19">
        <v>10250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92250</v>
      </c>
    </row>
  </sheetData>
  <mergeCells count="9">
    <mergeCell ref="A17:D17"/>
    <mergeCell ref="A18:I18"/>
    <mergeCell ref="A19:I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J18" sqref="J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71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39"/>
    </row>
    <row r="7" spans="1:12" ht="18.75" x14ac:dyDescent="0.3">
      <c r="D7" s="39" t="s">
        <v>22</v>
      </c>
      <c r="E7" s="39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39"/>
      <c r="E8" s="39"/>
      <c r="F8" s="39"/>
      <c r="G8" s="39"/>
      <c r="H8" s="39"/>
      <c r="I8" s="39"/>
      <c r="J8" s="39"/>
      <c r="K8" s="40"/>
      <c r="L8" s="40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/>
      <c r="G12" s="19">
        <v>8000</v>
      </c>
      <c r="H12" s="19">
        <v>80000</v>
      </c>
      <c r="I12" s="19"/>
      <c r="J12" s="19">
        <f>SUM(H12:I12)</f>
        <v>80000</v>
      </c>
      <c r="K12" s="11" t="s">
        <v>75</v>
      </c>
      <c r="L12" s="38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130000</v>
      </c>
      <c r="G13" s="19">
        <v>8500</v>
      </c>
      <c r="H13" s="19"/>
      <c r="I13" s="9">
        <v>45000</v>
      </c>
      <c r="J13" s="19">
        <f t="shared" ref="J13:J17" si="0">SUM(H13:I13)</f>
        <v>45000</v>
      </c>
      <c r="K13" s="11" t="s">
        <v>70</v>
      </c>
      <c r="L13" s="1" t="s">
        <v>38</v>
      </c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185000</v>
      </c>
      <c r="G14" s="19">
        <v>9000</v>
      </c>
      <c r="H14" s="19">
        <v>22500</v>
      </c>
      <c r="I14" s="19">
        <v>17500</v>
      </c>
      <c r="J14" s="19">
        <f t="shared" si="0"/>
        <v>40000</v>
      </c>
      <c r="K14" s="11" t="s">
        <v>77</v>
      </c>
      <c r="L14" s="1" t="s">
        <v>38</v>
      </c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157500</v>
      </c>
      <c r="G15" s="19">
        <v>6750</v>
      </c>
      <c r="H15" s="19">
        <v>22500</v>
      </c>
      <c r="I15" s="9"/>
      <c r="J15" s="19">
        <f t="shared" si="0"/>
        <v>22500</v>
      </c>
      <c r="K15" s="11" t="s">
        <v>78</v>
      </c>
      <c r="L15" s="1" t="s">
        <v>79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125000</v>
      </c>
      <c r="G16" s="19">
        <v>6750</v>
      </c>
      <c r="H16" s="19">
        <v>22500</v>
      </c>
      <c r="I16" s="19">
        <v>45000</v>
      </c>
      <c r="J16" s="19">
        <f t="shared" si="0"/>
        <v>67500</v>
      </c>
      <c r="K16" s="11" t="s">
        <v>76</v>
      </c>
      <c r="L16" s="38" t="s">
        <v>51</v>
      </c>
    </row>
    <row r="17" spans="1:12" ht="24.75" customHeight="1" x14ac:dyDescent="0.25">
      <c r="A17" s="75" t="s">
        <v>68</v>
      </c>
      <c r="B17" s="75"/>
      <c r="C17" s="75"/>
      <c r="D17" s="75"/>
      <c r="E17" s="19">
        <f>SUM(E12:E16)</f>
        <v>170000</v>
      </c>
      <c r="F17" s="19">
        <f>SUM(F12:F16)</f>
        <v>597500</v>
      </c>
      <c r="G17" s="19">
        <f>SUM(G12:G16)</f>
        <v>39000</v>
      </c>
      <c r="H17" s="19">
        <f t="shared" ref="H17:I17" si="1">SUM(H12:H16)</f>
        <v>147500</v>
      </c>
      <c r="I17" s="9">
        <f t="shared" si="1"/>
        <v>107500</v>
      </c>
      <c r="J17" s="19">
        <f t="shared" si="0"/>
        <v>255000</v>
      </c>
      <c r="K17" s="8" t="s">
        <v>80</v>
      </c>
      <c r="L17" s="3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v>25500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229500</v>
      </c>
    </row>
  </sheetData>
  <mergeCells count="9">
    <mergeCell ref="A17:D17"/>
    <mergeCell ref="A18:I18"/>
    <mergeCell ref="A19:I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workbookViewId="0">
      <selection activeCell="K18" sqref="K18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81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43"/>
    </row>
    <row r="7" spans="1:12" ht="18.75" x14ac:dyDescent="0.3">
      <c r="D7" s="43" t="s">
        <v>22</v>
      </c>
      <c r="E7" s="43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3"/>
      <c r="E8" s="43"/>
      <c r="F8" s="43"/>
      <c r="G8" s="43"/>
      <c r="H8" s="43"/>
      <c r="I8" s="43"/>
      <c r="J8" s="43"/>
      <c r="K8" s="42"/>
      <c r="L8" s="42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/>
      <c r="G12" s="19">
        <v>8000</v>
      </c>
      <c r="H12" s="19">
        <v>80000</v>
      </c>
      <c r="I12" s="19"/>
      <c r="J12" s="19">
        <f>SUM(H12:I12)</f>
        <v>80000</v>
      </c>
      <c r="K12" s="11" t="s">
        <v>82</v>
      </c>
      <c r="L12" s="38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107500</v>
      </c>
      <c r="G13" s="19">
        <v>10750</v>
      </c>
      <c r="I13" s="19"/>
      <c r="J13" s="19"/>
      <c r="K13" s="11"/>
      <c r="L13" s="1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167500</v>
      </c>
      <c r="G14" s="19">
        <v>9000</v>
      </c>
      <c r="H14" s="19"/>
      <c r="I14" s="19"/>
      <c r="J14" s="19"/>
      <c r="K14" s="11"/>
      <c r="L14" s="1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157500</v>
      </c>
      <c r="G15" s="19">
        <v>6750</v>
      </c>
      <c r="H15" s="19">
        <v>22500</v>
      </c>
      <c r="I15" s="9"/>
      <c r="J15" s="19">
        <f t="shared" ref="J15:J17" si="0">SUM(H15:I15)</f>
        <v>22500</v>
      </c>
      <c r="K15" s="11" t="s">
        <v>82</v>
      </c>
      <c r="L15" s="38" t="s">
        <v>51</v>
      </c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80000</v>
      </c>
      <c r="G16" s="19">
        <v>6750</v>
      </c>
      <c r="H16" s="19">
        <v>22500</v>
      </c>
      <c r="I16" s="19"/>
      <c r="J16" s="19">
        <f t="shared" si="0"/>
        <v>22500</v>
      </c>
      <c r="K16" s="11" t="s">
        <v>82</v>
      </c>
      <c r="L16" s="38" t="s">
        <v>79</v>
      </c>
    </row>
    <row r="17" spans="1:12" ht="24.75" customHeight="1" x14ac:dyDescent="0.25">
      <c r="A17" s="75" t="s">
        <v>68</v>
      </c>
      <c r="B17" s="75"/>
      <c r="C17" s="75"/>
      <c r="D17" s="75"/>
      <c r="E17" s="19">
        <f>SUM(E12:E16)</f>
        <v>170000</v>
      </c>
      <c r="F17" s="19">
        <f>SUM(F12:F16)</f>
        <v>512500</v>
      </c>
      <c r="G17" s="19">
        <f>SUM(G12:G16)</f>
        <v>41250</v>
      </c>
      <c r="H17" s="19">
        <f>SUM(H12:H16)</f>
        <v>125000</v>
      </c>
      <c r="I17" s="9"/>
      <c r="J17" s="19">
        <f t="shared" si="0"/>
        <v>125000</v>
      </c>
      <c r="K17" s="8" t="s">
        <v>82</v>
      </c>
      <c r="L17" s="33" t="s">
        <v>44</v>
      </c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v>12500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112500</v>
      </c>
    </row>
  </sheetData>
  <mergeCells count="9">
    <mergeCell ref="A17:D17"/>
    <mergeCell ref="A18:I18"/>
    <mergeCell ref="A19:I19"/>
    <mergeCell ref="A4:L4"/>
    <mergeCell ref="C6:I6"/>
    <mergeCell ref="J6:K6"/>
    <mergeCell ref="F7:L7"/>
    <mergeCell ref="A9:L9"/>
    <mergeCell ref="K10:L1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workbookViewId="0">
      <selection activeCell="G21" sqref="G21"/>
    </sheetView>
  </sheetViews>
  <sheetFormatPr baseColWidth="10" defaultRowHeight="15" x14ac:dyDescent="0.25"/>
  <cols>
    <col min="1" max="1" width="3" customWidth="1"/>
    <col min="2" max="2" width="23" customWidth="1"/>
    <col min="3" max="3" width="7.5703125" customWidth="1"/>
    <col min="4" max="4" width="18.28515625" customWidth="1"/>
    <col min="5" max="5" width="9.85546875" customWidth="1"/>
    <col min="6" max="6" width="10.28515625" customWidth="1"/>
    <col min="7" max="7" width="9" customWidth="1"/>
    <col min="8" max="8" width="12" customWidth="1"/>
    <col min="9" max="9" width="8.7109375" customWidth="1"/>
    <col min="10" max="10" width="14.42578125" customWidth="1"/>
    <col min="11" max="11" width="8.28515625" customWidth="1"/>
    <col min="12" max="12" width="12.42578125" customWidth="1"/>
  </cols>
  <sheetData>
    <row r="1" spans="1:12" x14ac:dyDescent="0.25">
      <c r="A1" s="4" t="s">
        <v>11</v>
      </c>
    </row>
    <row r="2" spans="1:12" x14ac:dyDescent="0.25">
      <c r="A2" s="4" t="s">
        <v>12</v>
      </c>
    </row>
    <row r="3" spans="1:12" x14ac:dyDescent="0.25">
      <c r="A3" s="4" t="s">
        <v>13</v>
      </c>
    </row>
    <row r="4" spans="1:12" ht="23.25" x14ac:dyDescent="0.25">
      <c r="A4" s="66" t="s">
        <v>83</v>
      </c>
      <c r="B4" s="66"/>
      <c r="C4" s="66"/>
      <c r="D4" s="66"/>
      <c r="E4" s="66"/>
      <c r="F4" s="66"/>
      <c r="G4" s="66"/>
      <c r="H4" s="66"/>
      <c r="I4" s="66"/>
      <c r="J4" s="66"/>
      <c r="K4" s="66"/>
      <c r="L4" s="66"/>
    </row>
    <row r="5" spans="1:12" ht="10.5" customHeight="1" x14ac:dyDescent="0.3">
      <c r="E5" s="5"/>
      <c r="I5" s="5"/>
    </row>
    <row r="6" spans="1:12" ht="27" customHeight="1" x14ac:dyDescent="0.4">
      <c r="C6" s="67" t="s">
        <v>20</v>
      </c>
      <c r="D6" s="67"/>
      <c r="E6" s="67"/>
      <c r="F6" s="67"/>
      <c r="G6" s="67"/>
      <c r="H6" s="67"/>
      <c r="I6" s="67"/>
      <c r="J6" s="68" t="s">
        <v>21</v>
      </c>
      <c r="K6" s="68"/>
      <c r="L6" s="44"/>
    </row>
    <row r="7" spans="1:12" ht="18.75" x14ac:dyDescent="0.3">
      <c r="D7" s="44" t="s">
        <v>22</v>
      </c>
      <c r="E7" s="44"/>
      <c r="F7" s="69" t="s">
        <v>36</v>
      </c>
      <c r="G7" s="69"/>
      <c r="H7" s="69"/>
      <c r="I7" s="69"/>
      <c r="J7" s="69"/>
      <c r="K7" s="69"/>
      <c r="L7" s="69"/>
    </row>
    <row r="8" spans="1:12" ht="9" customHeight="1" x14ac:dyDescent="0.3">
      <c r="A8" s="4"/>
      <c r="D8" s="44"/>
      <c r="E8" s="44"/>
      <c r="F8" s="44"/>
      <c r="G8" s="44"/>
      <c r="H8" s="44"/>
      <c r="I8" s="44"/>
      <c r="J8" s="44"/>
      <c r="K8" s="45"/>
      <c r="L8" s="45"/>
    </row>
    <row r="9" spans="1:12" ht="18.75" customHeight="1" x14ac:dyDescent="0.3">
      <c r="A9" s="68" t="s">
        <v>23</v>
      </c>
      <c r="B9" s="68"/>
      <c r="C9" s="68"/>
      <c r="D9" s="68"/>
      <c r="E9" s="68"/>
      <c r="F9" s="68"/>
      <c r="G9" s="68"/>
      <c r="H9" s="68"/>
      <c r="I9" s="68"/>
      <c r="J9" s="68"/>
      <c r="K9" s="68"/>
      <c r="L9" s="68"/>
    </row>
    <row r="10" spans="1:12" ht="6.75" customHeight="1" x14ac:dyDescent="0.3">
      <c r="K10" s="74"/>
      <c r="L10" s="74"/>
    </row>
    <row r="11" spans="1:12" x14ac:dyDescent="0.25">
      <c r="A11" s="6" t="s">
        <v>0</v>
      </c>
      <c r="B11" s="2" t="s">
        <v>1</v>
      </c>
      <c r="C11" s="2" t="s">
        <v>10</v>
      </c>
      <c r="D11" s="2" t="s">
        <v>9</v>
      </c>
      <c r="E11" s="2" t="s">
        <v>2</v>
      </c>
      <c r="F11" s="2" t="s">
        <v>3</v>
      </c>
      <c r="G11" s="20" t="s">
        <v>16</v>
      </c>
      <c r="H11" s="14" t="s">
        <v>8</v>
      </c>
      <c r="I11" s="2" t="s">
        <v>5</v>
      </c>
      <c r="J11" s="13" t="s">
        <v>4</v>
      </c>
      <c r="K11" s="2" t="s">
        <v>7</v>
      </c>
      <c r="L11" s="13" t="s">
        <v>14</v>
      </c>
    </row>
    <row r="12" spans="1:12" ht="20.25" customHeight="1" x14ac:dyDescent="0.25">
      <c r="A12" s="1">
        <v>1</v>
      </c>
      <c r="B12" s="21" t="s">
        <v>19</v>
      </c>
      <c r="C12" s="12" t="s">
        <v>65</v>
      </c>
      <c r="D12" s="7" t="s">
        <v>28</v>
      </c>
      <c r="E12" s="19">
        <v>80000</v>
      </c>
      <c r="F12" s="19">
        <v>16000</v>
      </c>
      <c r="G12" s="19">
        <v>16000</v>
      </c>
      <c r="H12" s="19">
        <v>80000</v>
      </c>
      <c r="I12" s="19"/>
      <c r="J12" s="19">
        <f>SUM(H12:I12)</f>
        <v>80000</v>
      </c>
      <c r="K12" s="11" t="s">
        <v>86</v>
      </c>
      <c r="L12" s="38" t="s">
        <v>51</v>
      </c>
    </row>
    <row r="13" spans="1:12" ht="20.25" customHeight="1" x14ac:dyDescent="0.25">
      <c r="A13" s="1">
        <v>2</v>
      </c>
      <c r="B13" s="3" t="s">
        <v>24</v>
      </c>
      <c r="C13" s="12" t="s">
        <v>25</v>
      </c>
      <c r="D13" s="7" t="s">
        <v>58</v>
      </c>
      <c r="E13" s="19">
        <v>22500</v>
      </c>
      <c r="F13" s="19">
        <v>115250</v>
      </c>
      <c r="G13" s="19">
        <v>15250</v>
      </c>
      <c r="H13" s="19"/>
      <c r="I13" s="19"/>
      <c r="J13" s="19"/>
      <c r="K13" s="11"/>
      <c r="L13" s="32"/>
    </row>
    <row r="14" spans="1:12" ht="20.25" customHeight="1" x14ac:dyDescent="0.25">
      <c r="A14" s="1">
        <v>3</v>
      </c>
      <c r="B14" s="3" t="s">
        <v>26</v>
      </c>
      <c r="C14" s="12" t="s">
        <v>27</v>
      </c>
      <c r="D14" s="7" t="s">
        <v>29</v>
      </c>
      <c r="E14" s="19">
        <v>22500</v>
      </c>
      <c r="F14" s="19">
        <v>226000</v>
      </c>
      <c r="G14" s="19">
        <v>13500</v>
      </c>
      <c r="H14" s="19"/>
      <c r="I14" s="19"/>
      <c r="J14" s="19"/>
      <c r="K14" s="11"/>
      <c r="L14" s="1"/>
    </row>
    <row r="15" spans="1:12" ht="20.25" customHeight="1" x14ac:dyDescent="0.25">
      <c r="A15" s="1">
        <v>4</v>
      </c>
      <c r="B15" s="3" t="s">
        <v>30</v>
      </c>
      <c r="C15" s="12" t="s">
        <v>31</v>
      </c>
      <c r="D15" s="7" t="s">
        <v>34</v>
      </c>
      <c r="E15" s="19">
        <v>22500</v>
      </c>
      <c r="F15" s="19">
        <v>166500</v>
      </c>
      <c r="G15" s="19">
        <v>9000</v>
      </c>
      <c r="H15" s="19">
        <v>22500</v>
      </c>
      <c r="I15" s="9"/>
      <c r="J15" s="19">
        <f t="shared" ref="J15" si="0">SUM(H15:I15)</f>
        <v>22500</v>
      </c>
      <c r="K15" s="11" t="s">
        <v>86</v>
      </c>
      <c r="L15" s="38"/>
    </row>
    <row r="16" spans="1:12" ht="20.25" customHeight="1" x14ac:dyDescent="0.25">
      <c r="A16" s="1">
        <v>5</v>
      </c>
      <c r="B16" s="3" t="s">
        <v>33</v>
      </c>
      <c r="C16" s="12" t="s">
        <v>32</v>
      </c>
      <c r="D16" s="7"/>
      <c r="E16" s="19">
        <v>22500</v>
      </c>
      <c r="F16" s="19">
        <v>113750</v>
      </c>
      <c r="G16" s="19">
        <v>11250</v>
      </c>
      <c r="H16" s="19"/>
      <c r="I16" s="19"/>
      <c r="J16" s="19"/>
      <c r="K16" s="11"/>
      <c r="L16" s="38"/>
    </row>
    <row r="17" spans="1:12" ht="24.75" customHeight="1" x14ac:dyDescent="0.25">
      <c r="A17" s="75" t="s">
        <v>68</v>
      </c>
      <c r="B17" s="75"/>
      <c r="C17" s="75"/>
      <c r="D17" s="75"/>
      <c r="E17" s="19">
        <f>SUM(E12:E16)</f>
        <v>170000</v>
      </c>
      <c r="F17" s="19">
        <f>SUM(F12:F16)</f>
        <v>637500</v>
      </c>
      <c r="G17" s="19">
        <f>SUM(G12:G16)</f>
        <v>65000</v>
      </c>
      <c r="H17" s="19">
        <f t="shared" ref="H17:I17" si="1">SUM(H12:H16)</f>
        <v>102500</v>
      </c>
      <c r="I17" s="19">
        <f t="shared" si="1"/>
        <v>0</v>
      </c>
      <c r="J17" s="19">
        <f>SUM(J12:J16)</f>
        <v>102500</v>
      </c>
      <c r="K17" s="8" t="s">
        <v>89</v>
      </c>
      <c r="L17" s="33"/>
    </row>
    <row r="18" spans="1:12" ht="17.25" customHeight="1" x14ac:dyDescent="0.3">
      <c r="A18" s="73" t="s">
        <v>45</v>
      </c>
      <c r="B18" s="73"/>
      <c r="C18" s="73"/>
      <c r="D18" s="73"/>
      <c r="E18" s="73"/>
      <c r="F18" s="73"/>
      <c r="G18" s="73"/>
      <c r="H18" s="73"/>
      <c r="I18" s="73"/>
      <c r="J18" s="28">
        <v>10250</v>
      </c>
    </row>
    <row r="19" spans="1:12" ht="18.75" x14ac:dyDescent="0.3">
      <c r="A19" s="73" t="s">
        <v>46</v>
      </c>
      <c r="B19" s="73"/>
      <c r="C19" s="73"/>
      <c r="D19" s="73"/>
      <c r="E19" s="73"/>
      <c r="F19" s="73"/>
      <c r="G19" s="73"/>
      <c r="H19" s="73"/>
      <c r="I19" s="73"/>
      <c r="J19" s="28">
        <f>J17-J18</f>
        <v>92250</v>
      </c>
    </row>
    <row r="20" spans="1:12" x14ac:dyDescent="0.25">
      <c r="G20" s="77" t="s">
        <v>90</v>
      </c>
      <c r="H20" s="77"/>
      <c r="I20" s="77"/>
      <c r="J20" s="77"/>
      <c r="K20" s="77"/>
      <c r="L20" s="77"/>
    </row>
    <row r="21" spans="1:12" ht="15.75" customHeight="1" x14ac:dyDescent="0.25">
      <c r="A21" s="76" t="s">
        <v>30</v>
      </c>
      <c r="B21" s="76"/>
      <c r="C21" s="7" t="s">
        <v>85</v>
      </c>
      <c r="D21" s="46"/>
      <c r="E21" s="46"/>
    </row>
  </sheetData>
  <mergeCells count="11">
    <mergeCell ref="A21:B21"/>
    <mergeCell ref="A17:D17"/>
    <mergeCell ref="A18:I18"/>
    <mergeCell ref="A19:I19"/>
    <mergeCell ref="A4:L4"/>
    <mergeCell ref="C6:I6"/>
    <mergeCell ref="J6:K6"/>
    <mergeCell ref="F7:L7"/>
    <mergeCell ref="A9:L9"/>
    <mergeCell ref="K10:L10"/>
    <mergeCell ref="G20:L20"/>
  </mergeCells>
  <pageMargins left="0.31496062992125984" right="0.31496062992125984" top="0.35433070866141736" bottom="0.35433070866141736" header="0.31496062992125984" footer="0.31496062992125984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ETAT DES CAUTIONS</vt:lpstr>
      <vt:lpstr>JANV 17</vt:lpstr>
      <vt:lpstr>FEV 17 </vt:lpstr>
      <vt:lpstr>MARS 17</vt:lpstr>
      <vt:lpstr>AVRIL 17</vt:lpstr>
      <vt:lpstr>MAI 17 </vt:lpstr>
      <vt:lpstr>JUIN 17 </vt:lpstr>
      <vt:lpstr>JUILLET 17 </vt:lpstr>
      <vt:lpstr>AOUT 17 </vt:lpstr>
      <vt:lpstr>SEPTEMBRE 17</vt:lpstr>
      <vt:lpstr>OCTOBRE 17</vt:lpstr>
      <vt:lpstr>NOVEMBRE 17</vt:lpstr>
      <vt:lpstr>DECEMBRE 17 </vt:lpstr>
      <vt:lpstr>JANVIER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2017-12-30T07:32:04Z</cp:lastPrinted>
  <dcterms:created xsi:type="dcterms:W3CDTF">2013-02-10T07:37:00Z</dcterms:created>
  <dcterms:modified xsi:type="dcterms:W3CDTF">2018-03-14T09:18:44Z</dcterms:modified>
</cp:coreProperties>
</file>