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7\MEITE BRAHIMA\"/>
    </mc:Choice>
  </mc:AlternateContent>
  <bookViews>
    <workbookView xWindow="120" yWindow="255" windowWidth="20370" windowHeight="8040" firstSheet="9" activeTab="13"/>
  </bookViews>
  <sheets>
    <sheet name="DECEMBRE 16" sheetId="48" r:id="rId1"/>
    <sheet name="JANVIER 17" sheetId="49" r:id="rId2"/>
    <sheet name="FEVRIER 17" sheetId="50" r:id="rId3"/>
    <sheet name="MARS 17 " sheetId="51" r:id="rId4"/>
    <sheet name="AVRIL 17" sheetId="52" r:id="rId5"/>
    <sheet name="MAI 17 " sheetId="53" r:id="rId6"/>
    <sheet name="JUIN 17 " sheetId="54" r:id="rId7"/>
    <sheet name="JUILLET 17" sheetId="55" r:id="rId8"/>
    <sheet name="AOUT 17" sheetId="56" r:id="rId9"/>
    <sheet name="SEPTEMBRE 17 " sheetId="57" r:id="rId10"/>
    <sheet name="OCTOBRE 17" sheetId="58" r:id="rId11"/>
    <sheet name="NOVEMBRE 17" sheetId="60" r:id="rId12"/>
    <sheet name="DECEMBRE 17" sheetId="61" r:id="rId13"/>
    <sheet name="JANVIER 18" sheetId="62" r:id="rId14"/>
    <sheet name="CONTROLE BAUX" sheetId="59" r:id="rId15"/>
  </sheets>
  <calcPr calcId="152511"/>
</workbook>
</file>

<file path=xl/calcChain.xml><?xml version="1.0" encoding="utf-8"?>
<calcChain xmlns="http://schemas.openxmlformats.org/spreadsheetml/2006/main">
  <c r="G14" i="62" l="1"/>
  <c r="H13" i="62"/>
  <c r="G13" i="62"/>
  <c r="G12" i="62"/>
  <c r="G14" i="61"/>
  <c r="G13" i="61"/>
  <c r="H13" i="61" s="1"/>
  <c r="I12" i="61" s="1"/>
  <c r="G12" i="61"/>
  <c r="G15" i="61" s="1"/>
  <c r="G13" i="60"/>
  <c r="H13" i="60" s="1"/>
  <c r="I12" i="60" s="1"/>
  <c r="G14" i="60"/>
  <c r="G12" i="60"/>
  <c r="G15" i="60" s="1"/>
  <c r="I12" i="62" l="1"/>
  <c r="G15" i="62"/>
  <c r="G16" i="62" s="1"/>
  <c r="G16" i="61"/>
  <c r="G16" i="60"/>
  <c r="G10" i="59"/>
  <c r="G14" i="58" l="1"/>
  <c r="G15" i="58" l="1"/>
  <c r="G13" i="58"/>
  <c r="G16" i="58" s="1"/>
  <c r="G17" i="58" l="1"/>
  <c r="H14" i="58"/>
  <c r="I13" i="58" s="1"/>
  <c r="G17" i="57"/>
  <c r="H16" i="57" s="1"/>
  <c r="G16" i="57"/>
  <c r="G15" i="57"/>
  <c r="I15" i="57" l="1"/>
  <c r="G18" i="57"/>
  <c r="G19" i="57" s="1"/>
  <c r="G17" i="56"/>
  <c r="G16" i="56"/>
  <c r="H16" i="56" s="1"/>
  <c r="G15" i="56"/>
  <c r="I15" i="56" l="1"/>
  <c r="G18" i="56"/>
  <c r="G19" i="56" s="1"/>
  <c r="G17" i="55" l="1"/>
  <c r="G16" i="55"/>
  <c r="H16" i="55" s="1"/>
  <c r="G15" i="55"/>
  <c r="G18" i="55" s="1"/>
  <c r="I15" i="55" l="1"/>
  <c r="G19" i="55"/>
  <c r="G17" i="54"/>
  <c r="H16" i="54"/>
  <c r="G16" i="54"/>
  <c r="G15" i="54"/>
  <c r="I15" i="54" l="1"/>
  <c r="G18" i="54"/>
  <c r="G19" i="54" s="1"/>
  <c r="G16" i="53"/>
  <c r="G17" i="53"/>
  <c r="G15" i="53"/>
  <c r="H16" i="53" l="1"/>
  <c r="I15" i="53" s="1"/>
  <c r="G18" i="53"/>
  <c r="G19" i="53" s="1"/>
  <c r="G17" i="52" l="1"/>
  <c r="G16" i="52" l="1"/>
  <c r="G15" i="52"/>
  <c r="G15" i="51"/>
  <c r="G18" i="51" s="1"/>
  <c r="G17" i="51"/>
  <c r="G16" i="51"/>
  <c r="G19" i="51" l="1"/>
  <c r="G21" i="51" s="1"/>
  <c r="H16" i="51"/>
  <c r="G18" i="52"/>
  <c r="G20" i="52" s="1"/>
  <c r="G23" i="52" s="1"/>
  <c r="H16" i="52"/>
  <c r="I15" i="52" s="1"/>
  <c r="I15" i="51"/>
  <c r="G17" i="50"/>
  <c r="G16" i="50"/>
  <c r="H16" i="50" s="1"/>
  <c r="G15" i="50"/>
  <c r="I15" i="50" l="1"/>
  <c r="G18" i="50"/>
  <c r="G19" i="50" s="1"/>
  <c r="G21" i="50" s="1"/>
  <c r="G15" i="49"/>
  <c r="G17" i="49" l="1"/>
  <c r="G16" i="49"/>
  <c r="H16" i="49" l="1"/>
  <c r="I15" i="49" s="1"/>
  <c r="G18" i="49"/>
  <c r="G19" i="49" s="1"/>
  <c r="G21" i="49" s="1"/>
  <c r="G16" i="48"/>
  <c r="G15" i="48"/>
  <c r="G14" i="48"/>
  <c r="H15" i="48" l="1"/>
  <c r="I14" i="48" s="1"/>
  <c r="G17" i="48"/>
  <c r="G18" i="48" s="1"/>
</calcChain>
</file>

<file path=xl/sharedStrings.xml><?xml version="1.0" encoding="utf-8"?>
<sst xmlns="http://schemas.openxmlformats.org/spreadsheetml/2006/main" count="918" uniqueCount="99">
  <si>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</si>
  <si>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</si>
  <si>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</si>
  <si>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</si>
  <si>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</si>
  <si>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</si>
  <si>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</si>
  <si>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</si>
  <si>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CABINET CONSEILS  ET DE GESTION IMMOBILIERE  (CCGIM) </t>
  </si>
  <si>
    <t>07 85 65 28 - 03 32 59 24 - 04 92 79 51</t>
  </si>
  <si>
    <t>Email:amadasta@yahoo.fr</t>
  </si>
  <si>
    <t>BENEFICIAIRE: MEITE BRAHIMA</t>
  </si>
  <si>
    <t>LITIE VAGRE SAMECK A</t>
  </si>
  <si>
    <t>Cal</t>
  </si>
  <si>
    <t>1er BCP</t>
  </si>
  <si>
    <t>KASSI AKA BERNARD</t>
  </si>
  <si>
    <t>TOTAL DES BAUX</t>
  </si>
  <si>
    <t>COMMISSION CCGIM</t>
  </si>
  <si>
    <t>BIAO:0122020344651892</t>
  </si>
  <si>
    <t>YOP GESCO</t>
  </si>
  <si>
    <t>DOSSO SOULEYMANE</t>
  </si>
  <si>
    <t>ABOBO BC</t>
  </si>
  <si>
    <t>GNAHOUA GBALOU VICTOR</t>
  </si>
  <si>
    <t>1er BTON</t>
  </si>
  <si>
    <t>GUEHI KLEODROU BARTHELEMIE</t>
  </si>
  <si>
    <t>N° CC: 0222597T</t>
  </si>
  <si>
    <t>YAPO ARKUST MATHIAS DE JOSEPH</t>
  </si>
  <si>
    <t>MARINE NATIONALE</t>
  </si>
  <si>
    <t>0033/14</t>
  </si>
  <si>
    <t>05 78 46 65</t>
  </si>
  <si>
    <t>01 28 01 10</t>
  </si>
  <si>
    <t>BHCI BAGAYOGO AMADOU: 10775950016</t>
  </si>
  <si>
    <t>CC</t>
  </si>
  <si>
    <t>CONTACTS</t>
  </si>
  <si>
    <t>48 59 82 60</t>
  </si>
  <si>
    <t>QM1</t>
  </si>
  <si>
    <t>IMPOT PRELEVE DIRECTEMENT YOPOUGON</t>
  </si>
  <si>
    <t>IMPOT PRELEVE DIRECTEMENT ABOBO</t>
  </si>
  <si>
    <t>BAUX VIRES</t>
  </si>
  <si>
    <t>RELEVE MENSUEL DES BAUX : MOIS DE DECEMBRE 2016</t>
  </si>
  <si>
    <t>MONTANT VERSE DECEMBRE 2016</t>
  </si>
  <si>
    <t>DADI DESIRE</t>
  </si>
  <si>
    <t>SGT</t>
  </si>
  <si>
    <t>40439805-04481580</t>
  </si>
  <si>
    <t>POLICE NLE CRS1</t>
  </si>
  <si>
    <t>RELEVE MENSUEL DES BAUX : MOIS DE JANVIER 2017</t>
  </si>
  <si>
    <t xml:space="preserve">MONTANT VERSE </t>
  </si>
  <si>
    <t>YOBOUET KOUASSI FIRMIN</t>
  </si>
  <si>
    <t>4ième ARRONDISSEMENT MARCORY</t>
  </si>
  <si>
    <t>01323486-06034848</t>
  </si>
  <si>
    <t>UN BAIL DE LA POLICE PAYE LE 27/O1/2017SUR BHCI CCGIM POUR LE MOIS D'AOUT 2016</t>
  </si>
  <si>
    <t>BAUX POLICE PAYES PAR CHEQUES</t>
  </si>
  <si>
    <t>MONTANT TOTAL A VERSER</t>
  </si>
  <si>
    <t>RELEVE MENSUEL DES BAUX : MOIS DE FEVRIER 2017</t>
  </si>
  <si>
    <t>UN BAIL DE LA POLICE PAYE LE 03/O2/2017 SUR BHCI CCGIM POUR LE MOIS DE SEPTEMBRE 2016</t>
  </si>
  <si>
    <t>RELEVE MENSUEL DES BAUX : MOIS DE MARS 2017</t>
  </si>
  <si>
    <t>RELEVE MENSUEL DES BAUX : MOIS D'AVRIL 2017</t>
  </si>
  <si>
    <t xml:space="preserve">A LIBERE LA MAISON FIN FEVRIER 2107 ET S'EST FAIT REMPLACER PAR LE  QM1 BADIE KORE RODRIGUE DE LA MARINE </t>
  </si>
  <si>
    <t>BADIE KORE RODRIGUE</t>
  </si>
  <si>
    <t>0062/17</t>
  </si>
  <si>
    <t>07380891-55531010</t>
  </si>
  <si>
    <t>PAYE POUR RELEVEMENT DE TAUX DE BAIL DE DOSSO SOULEYMANE</t>
  </si>
  <si>
    <t>BAUX POLICE PAYES PAR CHEQUES AVRIL 2017</t>
  </si>
  <si>
    <t>COMMISSION CCGIM BAUX POLICE PAYES PAR CHEQUES</t>
  </si>
  <si>
    <t>LES DEUX BAUX DE LA POLICE SONT PAYES PAR VIREMENT A LA BHCI MOIS  DE MARS 2017</t>
  </si>
  <si>
    <t>JANVIER ET FEVRIER 2017 D4UN BAIL POLICIER ONT  ÉTÉ PAYES PAR CHEQUE (123 200)</t>
  </si>
  <si>
    <t>RELEVE MENSUEL DES BAUX : MOIS DE MAI 2017</t>
  </si>
  <si>
    <t>LES DEUX BAUX DE LA POLICE SONT PAYES PAR VIREMENT A LA BHCI MOIS  D'AVRIL 2017 LE 11/05/17</t>
  </si>
  <si>
    <t>RELEVE MENSUEL DES BAUX : MOIS DE JUIN 2017</t>
  </si>
  <si>
    <t>LES DEUX BAUX DE LA POLICE SONT PAYES PAR VIREMENT A LA BHCI MOIS  DE MAI 2017 LE 21/06/17</t>
  </si>
  <si>
    <t>RELEVE MENSUEL DES BAUX : MOIS DE JUILLET 2017</t>
  </si>
  <si>
    <t>LES DEUX BAUX DE LA POLICE SONT PAYES PAR VIREMENT A LA BHCI MOIS  DE JUIN 2017 LE 19/07/2017</t>
  </si>
  <si>
    <t>COMMISSION SUIVI ET RECOUVREMENT CCGIM 10%</t>
  </si>
  <si>
    <t>RELEVE MENSUEL DES BAUX : MOIS DE AOUT 2017</t>
  </si>
  <si>
    <t>LES DEUX BAUX DE LA POLICE SONT PAYES PAR VIREMENT A LA BHCI MOIS  DE JUILLET 2017 LE 17/08/2017</t>
  </si>
  <si>
    <t>RELEVE MENSUEL DES BAUX : MOIS DE SEPTEMBRE 2017</t>
  </si>
  <si>
    <t>LES DEUX BAUX DE LA POLICE SONT PAYES PAR VIREMENT A LA BHCI MOIS  D'AOUT 2017 LE 13/09/2017</t>
  </si>
  <si>
    <t>MONTANT REMIS LE 04/10/2017</t>
  </si>
  <si>
    <t>RELEVE MENSUEL DES BAUX : MOIS D'OCTOBRE 2017</t>
  </si>
  <si>
    <t>BAUX RESILIES LE 30/09/2017 AVEC ACCORD DE M MEITE BRAHIMA</t>
  </si>
  <si>
    <t>LES DEUX BAUX DE LA POLICE SONT PAYES PAR VIREMENT A LA BHCI MOIS  DE SEPTEMBRE 2017 LE 23/10/2017</t>
  </si>
  <si>
    <t>MONTANT REMIS LE……….. /11/2017</t>
  </si>
  <si>
    <t>RELEVE MENSUEL DES BAUX : MOIS DE NOVEMBRE 2017</t>
  </si>
  <si>
    <t>BIAO:MEITE BRAHIMA: 0122020344651892</t>
  </si>
  <si>
    <t>BAIL RESILIE LE 31 OCTOBRE 2017 AVEC L'ACCORD DE M MEITE</t>
  </si>
  <si>
    <t>MONTANT REMIS LE……….. /12/2017</t>
  </si>
  <si>
    <r>
      <rPr>
        <sz val="11"/>
        <rFont val="Calibri"/>
        <family val="2"/>
        <scheme val="minor"/>
      </rPr>
      <t>YOBOUET KOUASSI FIRMIN</t>
    </r>
    <r>
      <rPr>
        <sz val="12"/>
        <rFont val="Calibri"/>
        <family val="2"/>
        <scheme val="minor"/>
      </rPr>
      <t xml:space="preserve"> 13/11/17</t>
    </r>
  </si>
  <si>
    <t>DADI DESIRE 13/11/2017</t>
  </si>
  <si>
    <t>10/2017</t>
  </si>
  <si>
    <t>RELEVE MENSUEL DES BAUX : MOIS DE DECEMBRE 2017</t>
  </si>
  <si>
    <t>11/2017</t>
  </si>
  <si>
    <t>DADI DESIRE 08/12/2017</t>
  </si>
  <si>
    <r>
      <rPr>
        <sz val="11"/>
        <rFont val="Calibri"/>
        <family val="2"/>
        <scheme val="minor"/>
      </rPr>
      <t>YOBOUET KOUASSI FIRMIN</t>
    </r>
    <r>
      <rPr>
        <sz val="12"/>
        <rFont val="Calibri"/>
        <family val="2"/>
        <scheme val="minor"/>
      </rPr>
      <t xml:space="preserve"> 08/12/17</t>
    </r>
  </si>
  <si>
    <t>MONTANT REMIS LE……….. /….../201…….</t>
  </si>
  <si>
    <t>RELEVE MENSUEL DES BAUX : MOIS DE JANVIER 2018</t>
  </si>
  <si>
    <t>DADI DESIRE …./01/2018</t>
  </si>
  <si>
    <t>YOBOUET KOUASSI FIRMIN …./01/2018</t>
  </si>
  <si>
    <t>12/2017</t>
  </si>
  <si>
    <t>LES DEUX BAUX DE LA POLICE SONT PAYES PAR VIREMENT A LA BHCI MOIS  DE DECEMBRE 2017 LE …./01/2018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</si>
</sst>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3" fontId="2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0" fontId="1" fillId="0" borderId="1" xfId="0" applyFont="1" applyBorder="1"/>
    <xf numFmtId="3" fontId="6" fillId="0" borderId="1" xfId="0" applyNumberFormat="1" applyFon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wrapText="1"/>
    </xf>
    <xf numFmtId="3" fontId="6" fillId="0" borderId="1" xfId="0" applyNumberFormat="1" applyFont="1" applyBorder="1" applyAlignment="1">
      <alignment horizontal="right" vertical="center" wrapText="1"/>
    </xf>
    <xf numFmtId="3" fontId="1" fillId="0" borderId="5" xfId="0" applyNumberFormat="1" applyFont="1" applyBorder="1"/>
    <xf numFmtId="0" fontId="1" fillId="0" borderId="5" xfId="0" applyFont="1" applyBorder="1"/>
    <xf numFmtId="0" fontId="0" fillId="0" borderId="0" xfId="0" applyBorder="1"/>
    <xf numFmtId="49" fontId="0" fillId="0" borderId="0" xfId="0" applyNumberFormat="1"/>
    <xf numFmtId="0" fontId="0" fillId="0" borderId="0" xfId="0" applyAlignment="1">
      <alignment horizontal="center"/>
    </xf>
    <xf numFmtId="3" fontId="3" fillId="0" borderId="1" xfId="0" applyNumberFormat="1" applyFont="1" applyBorder="1"/>
    <xf numFmtId="3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/>
    <xf numFmtId="0" fontId="0" fillId="0" borderId="1" xfId="0" applyFont="1" applyBorder="1"/>
    <xf numFmtId="3" fontId="1" fillId="0" borderId="1" xfId="0" applyNumberFormat="1" applyFont="1" applyBorder="1" applyAlignment="1">
      <alignment vertical="center" wrapText="1"/>
    </xf>
    <xf numFmtId="164" fontId="7" fillId="0" borderId="1" xfId="0" applyNumberFormat="1" applyFont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0" fillId="0" borderId="1" xfId="0" applyNumberFormat="1" applyBorder="1"/>
    <xf numFmtId="0" fontId="0" fillId="0" borderId="0" xfId="0" applyAlignment="1">
      <alignment horizontal="center"/>
    </xf>
    <xf numFmtId="3" fontId="8" fillId="0" borderId="1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7" fillId="0" borderId="5" xfId="0" applyNumberFormat="1" applyFont="1" applyBorder="1"/>
    <xf numFmtId="0" fontId="1" fillId="0" borderId="0" xfId="0" applyFont="1" applyBorder="1"/>
    <xf numFmtId="3" fontId="1" fillId="0" borderId="1" xfId="0" applyNumberFormat="1" applyFont="1" applyBorder="1"/>
    <xf numFmtId="3" fontId="0" fillId="0" borderId="1" xfId="0" applyNumberFormat="1" applyFont="1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3" fontId="2" fillId="0" borderId="1" xfId="0" applyNumberFormat="1" applyFont="1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0" borderId="7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4" fillId="0" borderId="0" xfId="0" applyFont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10" fillId="0" borderId="0" xfId="0" applyFont="1" applyAlignment="1">
      <alignment horizontal="center"/>
    </xf>
    <xf numFmtId="0" fontId="7" fillId="0" borderId="7" xfId="0" applyFont="1" applyBorder="1" applyAlignment="1">
      <alignment horizontal="left"/>
    </xf>
    <xf numFmtId="3" fontId="9" fillId="0" borderId="1" xfId="0" applyNumberFormat="1" applyFont="1" applyBorder="1" applyAlignment="1">
      <alignment horizontal="left" vertical="center" wrapText="1"/>
    </xf>
    <xf numFmtId="3" fontId="3" fillId="0" borderId="0" xfId="0" applyNumberFormat="1" applyFont="1" applyBorder="1" applyAlignment="1">
      <alignment horizontal="center" vertical="center" wrapText="1"/>
    </xf>
    <xf numFmtId="3" fontId="6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center" vertical="center" wrapText="1"/>
    </xf>
    <xf numFmtId="3" fontId="6" fillId="0" borderId="0" xfId="0" applyNumberFormat="1" applyFont="1" applyBorder="1" applyAlignment="1">
      <alignment horizontal="right" vertical="center" wrapText="1"/>
    </xf>
    <xf numFmtId="3" fontId="3" fillId="2" borderId="0" xfId="0" applyNumberFormat="1" applyFont="1" applyFill="1" applyBorder="1" applyAlignment="1">
      <alignment horizontal="center" wrapText="1"/>
    </xf>
    <xf numFmtId="3" fontId="6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view="pageLayout" topLeftCell="A10" workbookViewId="0">
      <selection activeCell="D25" sqref="D25"/>
    </sheetView>
  </sheetViews>
  <sheetFormatPr baseColWidth="10" defaultRowHeight="15" x14ac:dyDescent="0.25"/>
  <cols>
    <col min="1" max="1" width="3.42578125" customWidth="1"/>
    <col min="2" max="2" width="37.5703125" customWidth="1"/>
    <col min="3" max="3" width="8.28515625" customWidth="1"/>
    <col min="4" max="4" width="9.5703125" customWidth="1"/>
    <col min="5" max="5" width="21.85546875" customWidth="1"/>
    <col min="6" max="6" width="15" customWidth="1"/>
    <col min="7" max="7" width="13.7109375" customWidth="1"/>
    <col min="8" max="8" width="11.5703125" customWidth="1"/>
    <col min="9" max="9" width="19.28515625" bestFit="1" customWidth="1"/>
  </cols>
  <sheetData>
    <row r="1" spans="1:9" x14ac:dyDescent="0.25">
      <c r="A1" s="3" t="s">
        <v>8</v>
      </c>
      <c r="D1" s="14"/>
      <c r="E1" t="s">
        <v>11</v>
      </c>
      <c r="G1" s="13" t="s">
        <v>29</v>
      </c>
    </row>
    <row r="2" spans="1:9" ht="22.5" customHeight="1" x14ac:dyDescent="0.25">
      <c r="A2" s="3" t="s">
        <v>9</v>
      </c>
      <c r="D2" s="14"/>
      <c r="E2" s="3" t="s">
        <v>25</v>
      </c>
      <c r="G2" s="13" t="s">
        <v>30</v>
      </c>
    </row>
    <row r="3" spans="1:9" ht="13.5" customHeight="1" x14ac:dyDescent="0.25">
      <c r="A3" s="3" t="s">
        <v>10</v>
      </c>
    </row>
    <row r="4" spans="1:9" ht="13.5" customHeight="1" x14ac:dyDescent="0.25">
      <c r="A4" s="3"/>
      <c r="C4" s="70" t="s">
        <v>39</v>
      </c>
      <c r="D4" s="70"/>
      <c r="E4" s="70"/>
      <c r="F4" s="70"/>
      <c r="G4" s="70"/>
      <c r="H4" s="70"/>
    </row>
    <row r="5" spans="1:9" ht="13.5" customHeight="1" x14ac:dyDescent="0.25">
      <c r="A5" s="3"/>
      <c r="C5" s="22"/>
      <c r="D5" s="22"/>
      <c r="E5" s="22"/>
      <c r="F5" s="22"/>
      <c r="G5" s="22"/>
      <c r="H5" s="22"/>
    </row>
    <row r="6" spans="1:9" ht="20.2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6" t="s">
        <v>33</v>
      </c>
    </row>
    <row r="7" spans="1:9" ht="21" customHeight="1" x14ac:dyDescent="0.25">
      <c r="A7" s="2">
        <v>1</v>
      </c>
      <c r="B7" s="5" t="s">
        <v>12</v>
      </c>
      <c r="C7" s="5" t="s">
        <v>13</v>
      </c>
      <c r="D7" s="5">
        <v>34879</v>
      </c>
      <c r="E7" s="5" t="s">
        <v>14</v>
      </c>
      <c r="F7" s="6">
        <v>811102</v>
      </c>
      <c r="G7" s="9">
        <v>70000</v>
      </c>
      <c r="H7" s="5" t="s">
        <v>19</v>
      </c>
      <c r="I7" s="17"/>
    </row>
    <row r="8" spans="1:9" ht="20.25" customHeight="1" x14ac:dyDescent="0.25">
      <c r="A8" s="2">
        <v>2</v>
      </c>
      <c r="B8" s="5" t="s">
        <v>15</v>
      </c>
      <c r="C8" s="5" t="s">
        <v>32</v>
      </c>
      <c r="D8" s="5">
        <v>34879</v>
      </c>
      <c r="E8" s="5" t="s">
        <v>14</v>
      </c>
      <c r="F8" s="6">
        <v>803502</v>
      </c>
      <c r="G8" s="9">
        <v>70000</v>
      </c>
      <c r="H8" s="5" t="s">
        <v>19</v>
      </c>
      <c r="I8" s="17"/>
    </row>
    <row r="9" spans="1:9" ht="15.75" x14ac:dyDescent="0.25">
      <c r="A9" s="6">
        <v>3</v>
      </c>
      <c r="B9" s="5" t="s">
        <v>20</v>
      </c>
      <c r="C9" s="5" t="s">
        <v>13</v>
      </c>
      <c r="D9" s="5">
        <v>34315</v>
      </c>
      <c r="E9" s="5"/>
      <c r="F9" s="6">
        <v>27803</v>
      </c>
      <c r="G9" s="9">
        <v>50000</v>
      </c>
      <c r="H9" s="5" t="s">
        <v>21</v>
      </c>
      <c r="I9" s="17"/>
    </row>
    <row r="10" spans="1:9" ht="17.25" customHeight="1" x14ac:dyDescent="0.25">
      <c r="A10" s="7">
        <v>4</v>
      </c>
      <c r="B10" s="5" t="s">
        <v>22</v>
      </c>
      <c r="C10" s="5" t="s">
        <v>13</v>
      </c>
      <c r="D10" s="5">
        <v>34368</v>
      </c>
      <c r="E10" s="5" t="s">
        <v>23</v>
      </c>
      <c r="F10" s="6">
        <v>27603</v>
      </c>
      <c r="G10" s="9">
        <v>70000</v>
      </c>
      <c r="H10" s="5" t="s">
        <v>21</v>
      </c>
      <c r="I10" s="17"/>
    </row>
    <row r="11" spans="1:9" ht="17.25" customHeight="1" x14ac:dyDescent="0.25">
      <c r="A11" s="7">
        <v>5</v>
      </c>
      <c r="B11" s="5" t="s">
        <v>26</v>
      </c>
      <c r="C11" s="5" t="s">
        <v>35</v>
      </c>
      <c r="D11" s="5">
        <v>57294</v>
      </c>
      <c r="E11" s="5" t="s">
        <v>27</v>
      </c>
      <c r="F11" s="6" t="s">
        <v>28</v>
      </c>
      <c r="G11" s="9">
        <v>70000</v>
      </c>
      <c r="H11" s="5" t="s">
        <v>19</v>
      </c>
      <c r="I11" s="18" t="s">
        <v>34</v>
      </c>
    </row>
    <row r="12" spans="1:9" ht="17.25" customHeight="1" x14ac:dyDescent="0.25">
      <c r="A12" s="8">
        <v>6</v>
      </c>
      <c r="B12" s="5" t="s">
        <v>24</v>
      </c>
      <c r="C12" s="5" t="s">
        <v>13</v>
      </c>
      <c r="D12" s="5">
        <v>37540</v>
      </c>
      <c r="E12" s="5" t="s">
        <v>23</v>
      </c>
      <c r="F12" s="6">
        <v>810702</v>
      </c>
      <c r="G12" s="9">
        <v>70000</v>
      </c>
      <c r="H12" s="5" t="s">
        <v>21</v>
      </c>
      <c r="I12" s="17"/>
    </row>
    <row r="13" spans="1:9" ht="17.25" customHeight="1" x14ac:dyDescent="0.25">
      <c r="A13" s="8">
        <v>7</v>
      </c>
      <c r="B13" s="5" t="s">
        <v>41</v>
      </c>
      <c r="C13" s="5" t="s">
        <v>42</v>
      </c>
      <c r="D13" s="5"/>
      <c r="E13" s="5" t="s">
        <v>44</v>
      </c>
      <c r="F13" s="6">
        <v>781230931</v>
      </c>
      <c r="G13" s="9">
        <v>70000</v>
      </c>
      <c r="H13" s="5" t="s">
        <v>21</v>
      </c>
      <c r="I13" s="24" t="s">
        <v>43</v>
      </c>
    </row>
    <row r="14" spans="1:9" ht="18.75" x14ac:dyDescent="0.3">
      <c r="A14" s="67" t="s">
        <v>16</v>
      </c>
      <c r="B14" s="68"/>
      <c r="C14" s="68"/>
      <c r="D14" s="68"/>
      <c r="E14" s="68"/>
      <c r="F14" s="69"/>
      <c r="G14" s="15">
        <f>SUM(G7:G13)</f>
        <v>470000</v>
      </c>
      <c r="H14" s="20" t="s">
        <v>38</v>
      </c>
      <c r="I14" s="21">
        <f>G14-H15</f>
        <v>413600</v>
      </c>
    </row>
    <row r="15" spans="1:9" ht="15.75" customHeight="1" x14ac:dyDescent="0.25">
      <c r="A15" s="67" t="s">
        <v>36</v>
      </c>
      <c r="B15" s="68"/>
      <c r="C15" s="68"/>
      <c r="D15" s="68"/>
      <c r="E15" s="68"/>
      <c r="F15" s="69"/>
      <c r="G15" s="19">
        <f>(G7+G8+G11)*0.12</f>
        <v>25200</v>
      </c>
      <c r="H15" s="71">
        <f>SUM(G15:G16)</f>
        <v>56400</v>
      </c>
      <c r="I15" s="17"/>
    </row>
    <row r="16" spans="1:9" ht="15.75" customHeight="1" x14ac:dyDescent="0.25">
      <c r="A16" s="67" t="s">
        <v>37</v>
      </c>
      <c r="B16" s="68"/>
      <c r="C16" s="68"/>
      <c r="D16" s="68"/>
      <c r="E16" s="68"/>
      <c r="F16" s="69"/>
      <c r="G16" s="19">
        <f>(G9+G10+G12+G13)*0.12</f>
        <v>31200</v>
      </c>
      <c r="H16" s="72"/>
      <c r="I16" s="17"/>
    </row>
    <row r="17" spans="1:9" x14ac:dyDescent="0.25">
      <c r="A17" s="67" t="s">
        <v>17</v>
      </c>
      <c r="B17" s="68"/>
      <c r="C17" s="68"/>
      <c r="D17" s="68"/>
      <c r="E17" s="68"/>
      <c r="F17" s="69"/>
      <c r="G17" s="19">
        <f>G14*0.05</f>
        <v>23500</v>
      </c>
      <c r="H17" s="4"/>
      <c r="I17" s="17"/>
    </row>
    <row r="18" spans="1:9" x14ac:dyDescent="0.25">
      <c r="A18" s="62" t="s">
        <v>40</v>
      </c>
      <c r="B18" s="62"/>
      <c r="C18" s="63"/>
      <c r="D18" s="63"/>
      <c r="E18" s="63"/>
      <c r="F18" s="63"/>
      <c r="G18" s="10">
        <f>G14-G15-G16-G17</f>
        <v>390100</v>
      </c>
      <c r="H18" s="11"/>
      <c r="I18" s="17"/>
    </row>
    <row r="19" spans="1:9" x14ac:dyDescent="0.25">
      <c r="A19" t="s">
        <v>18</v>
      </c>
      <c r="C19" s="64"/>
      <c r="D19" s="64"/>
      <c r="E19" s="64"/>
      <c r="F19" s="65"/>
      <c r="G19" s="65"/>
      <c r="H19" s="65"/>
    </row>
    <row r="20" spans="1:9" x14ac:dyDescent="0.25">
      <c r="A20" t="s">
        <v>31</v>
      </c>
      <c r="E20" s="12"/>
    </row>
    <row r="21" spans="1:9" x14ac:dyDescent="0.25">
      <c r="A21" s="66"/>
      <c r="B21" s="66"/>
    </row>
    <row r="22" spans="1:9" x14ac:dyDescent="0.25">
      <c r="A22" s="61"/>
      <c r="B22" s="61"/>
    </row>
    <row r="23" spans="1:9" x14ac:dyDescent="0.25">
      <c r="A23" s="61"/>
      <c r="B23" s="61"/>
    </row>
  </sheetData>
  <mergeCells count="12">
    <mergeCell ref="A17:F17"/>
    <mergeCell ref="C4:H4"/>
    <mergeCell ref="A14:F14"/>
    <mergeCell ref="A15:F15"/>
    <mergeCell ref="H15:H16"/>
    <mergeCell ref="A16:F16"/>
    <mergeCell ref="A22:B22"/>
    <mergeCell ref="A23:B23"/>
    <mergeCell ref="A18:F18"/>
    <mergeCell ref="C19:E19"/>
    <mergeCell ref="F19:H19"/>
    <mergeCell ref="A21:B21"/>
  </mergeCells>
  <pageMargins left="0.11811023622047245" right="0.11811023622047245" top="0.21875" bottom="0.74803149606299213" header="0.31496062992125984" footer="0.31496062992125984"/>
  <pageSetup paperSize="9" orientation="landscape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view="pageLayout" topLeftCell="A4" workbookViewId="0">
      <selection activeCell="A20" sqref="A20"/>
    </sheetView>
  </sheetViews>
  <sheetFormatPr baseColWidth="10" defaultRowHeight="15" x14ac:dyDescent="0.25"/>
  <cols>
    <col min="1" max="1" width="3.42578125" customWidth="1"/>
    <col min="2" max="2" width="34.140625" customWidth="1"/>
    <col min="3" max="3" width="8.28515625" customWidth="1"/>
    <col min="4" max="4" width="9.5703125" customWidth="1"/>
    <col min="5" max="5" width="28" customWidth="1"/>
    <col min="6" max="6" width="13.140625" customWidth="1"/>
    <col min="7" max="7" width="12.28515625" customWidth="1"/>
    <col min="8" max="8" width="11.5703125" customWidth="1"/>
    <col min="9" max="9" width="16.7109375" customWidth="1"/>
  </cols>
  <sheetData>
    <row r="1" spans="1:9" x14ac:dyDescent="0.25">
      <c r="A1" s="3" t="s">
        <v>8</v>
      </c>
      <c r="D1" s="47"/>
      <c r="E1" t="s">
        <v>11</v>
      </c>
      <c r="G1" s="13" t="s">
        <v>29</v>
      </c>
    </row>
    <row r="2" spans="1:9" ht="12.75" customHeight="1" x14ac:dyDescent="0.25">
      <c r="A2" s="3" t="s">
        <v>9</v>
      </c>
      <c r="D2" s="47"/>
      <c r="E2" s="3" t="s">
        <v>25</v>
      </c>
      <c r="G2" s="13" t="s">
        <v>30</v>
      </c>
    </row>
    <row r="3" spans="1:9" ht="13.5" customHeight="1" x14ac:dyDescent="0.25">
      <c r="A3" s="3" t="s">
        <v>10</v>
      </c>
    </row>
    <row r="4" spans="1:9" ht="13.5" customHeight="1" x14ac:dyDescent="0.25">
      <c r="A4" s="3"/>
      <c r="C4" s="70" t="s">
        <v>75</v>
      </c>
      <c r="D4" s="70"/>
      <c r="E4" s="70"/>
      <c r="F4" s="70"/>
      <c r="G4" s="70"/>
      <c r="H4" s="70"/>
    </row>
    <row r="5" spans="1:9" ht="7.5" customHeight="1" x14ac:dyDescent="0.25">
      <c r="A5" s="3"/>
      <c r="C5" s="46"/>
      <c r="D5" s="46"/>
      <c r="E5" s="46"/>
      <c r="F5" s="46"/>
      <c r="G5" s="46"/>
      <c r="H5" s="46"/>
    </row>
    <row r="6" spans="1:9" ht="20.2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6" t="s">
        <v>33</v>
      </c>
    </row>
    <row r="7" spans="1:9" ht="21" customHeight="1" x14ac:dyDescent="0.25">
      <c r="A7" s="2">
        <v>1</v>
      </c>
      <c r="B7" s="5" t="s">
        <v>12</v>
      </c>
      <c r="C7" s="5" t="s">
        <v>13</v>
      </c>
      <c r="D7" s="5">
        <v>34879</v>
      </c>
      <c r="E7" s="5" t="s">
        <v>14</v>
      </c>
      <c r="F7" s="6">
        <v>811102</v>
      </c>
      <c r="G7" s="9">
        <v>70000</v>
      </c>
      <c r="H7" s="5" t="s">
        <v>19</v>
      </c>
      <c r="I7" s="17"/>
    </row>
    <row r="8" spans="1:9" ht="20.25" customHeight="1" x14ac:dyDescent="0.25">
      <c r="A8" s="2">
        <v>2</v>
      </c>
      <c r="B8" s="5" t="s">
        <v>58</v>
      </c>
      <c r="C8" s="5" t="s">
        <v>35</v>
      </c>
      <c r="D8" s="5">
        <v>57326</v>
      </c>
      <c r="E8" s="5" t="s">
        <v>27</v>
      </c>
      <c r="F8" s="35" t="s">
        <v>59</v>
      </c>
      <c r="G8" s="9">
        <v>70000</v>
      </c>
      <c r="H8" s="5" t="s">
        <v>19</v>
      </c>
      <c r="I8" s="17" t="s">
        <v>60</v>
      </c>
    </row>
    <row r="9" spans="1:9" ht="15.75" x14ac:dyDescent="0.25">
      <c r="A9" s="6">
        <v>3</v>
      </c>
      <c r="B9" s="5" t="s">
        <v>20</v>
      </c>
      <c r="C9" s="5" t="s">
        <v>13</v>
      </c>
      <c r="D9" s="5">
        <v>34315</v>
      </c>
      <c r="E9" s="5"/>
      <c r="F9" s="6">
        <v>27803</v>
      </c>
      <c r="G9" s="9">
        <v>70000</v>
      </c>
      <c r="H9" s="5" t="s">
        <v>21</v>
      </c>
      <c r="I9" s="17"/>
    </row>
    <row r="10" spans="1:9" ht="17.25" customHeight="1" x14ac:dyDescent="0.25">
      <c r="A10" s="7">
        <v>4</v>
      </c>
      <c r="B10" s="5" t="s">
        <v>22</v>
      </c>
      <c r="C10" s="5" t="s">
        <v>13</v>
      </c>
      <c r="D10" s="5">
        <v>34368</v>
      </c>
      <c r="E10" s="5" t="s">
        <v>23</v>
      </c>
      <c r="F10" s="6">
        <v>27603</v>
      </c>
      <c r="G10" s="9">
        <v>70000</v>
      </c>
      <c r="H10" s="5" t="s">
        <v>21</v>
      </c>
      <c r="I10" s="17"/>
    </row>
    <row r="11" spans="1:9" ht="17.25" customHeight="1" x14ac:dyDescent="0.25">
      <c r="A11" s="7">
        <v>5</v>
      </c>
      <c r="B11" s="5" t="s">
        <v>26</v>
      </c>
      <c r="C11" s="5" t="s">
        <v>35</v>
      </c>
      <c r="D11" s="5">
        <v>57294</v>
      </c>
      <c r="E11" s="5" t="s">
        <v>27</v>
      </c>
      <c r="F11" s="6" t="s">
        <v>28</v>
      </c>
      <c r="G11" s="9">
        <v>70000</v>
      </c>
      <c r="H11" s="5" t="s">
        <v>19</v>
      </c>
      <c r="I11" s="18" t="s">
        <v>34</v>
      </c>
    </row>
    <row r="12" spans="1:9" ht="17.25" customHeight="1" x14ac:dyDescent="0.25">
      <c r="A12" s="8">
        <v>6</v>
      </c>
      <c r="B12" s="5" t="s">
        <v>24</v>
      </c>
      <c r="C12" s="5" t="s">
        <v>13</v>
      </c>
      <c r="D12" s="5">
        <v>37540</v>
      </c>
      <c r="E12" s="5" t="s">
        <v>23</v>
      </c>
      <c r="F12" s="6">
        <v>810702</v>
      </c>
      <c r="G12" s="9">
        <v>70000</v>
      </c>
      <c r="H12" s="5" t="s">
        <v>21</v>
      </c>
      <c r="I12" s="17"/>
    </row>
    <row r="13" spans="1:9" ht="17.25" customHeight="1" x14ac:dyDescent="0.25">
      <c r="A13" s="8">
        <v>7</v>
      </c>
      <c r="B13" s="5" t="s">
        <v>41</v>
      </c>
      <c r="C13" s="5" t="s">
        <v>42</v>
      </c>
      <c r="D13" s="5"/>
      <c r="E13" s="5" t="s">
        <v>44</v>
      </c>
      <c r="F13" s="6">
        <v>781230931</v>
      </c>
      <c r="G13" s="9">
        <v>70000</v>
      </c>
      <c r="H13" s="5" t="s">
        <v>21</v>
      </c>
      <c r="I13" s="24" t="s">
        <v>43</v>
      </c>
    </row>
    <row r="14" spans="1:9" ht="17.25" customHeight="1" x14ac:dyDescent="0.25">
      <c r="A14" s="8">
        <v>8</v>
      </c>
      <c r="B14" s="5" t="s">
        <v>47</v>
      </c>
      <c r="C14" s="5" t="s">
        <v>42</v>
      </c>
      <c r="D14" s="5"/>
      <c r="E14" s="26" t="s">
        <v>48</v>
      </c>
      <c r="F14" s="6">
        <v>781310757</v>
      </c>
      <c r="G14" s="9">
        <v>70000</v>
      </c>
      <c r="H14" s="5" t="s">
        <v>21</v>
      </c>
      <c r="I14" s="24" t="s">
        <v>49</v>
      </c>
    </row>
    <row r="15" spans="1:9" ht="18.75" x14ac:dyDescent="0.3">
      <c r="A15" s="67" t="s">
        <v>16</v>
      </c>
      <c r="B15" s="68"/>
      <c r="C15" s="68"/>
      <c r="D15" s="68"/>
      <c r="E15" s="68"/>
      <c r="F15" s="69"/>
      <c r="G15" s="39">
        <f>SUM(G7:G14)</f>
        <v>560000</v>
      </c>
      <c r="H15" s="20" t="s">
        <v>38</v>
      </c>
      <c r="I15" s="21">
        <f>G15-H16</f>
        <v>492800</v>
      </c>
    </row>
    <row r="16" spans="1:9" ht="15.75" customHeight="1" x14ac:dyDescent="0.25">
      <c r="A16" s="67" t="s">
        <v>36</v>
      </c>
      <c r="B16" s="68"/>
      <c r="C16" s="68"/>
      <c r="D16" s="68"/>
      <c r="E16" s="68"/>
      <c r="F16" s="68"/>
      <c r="G16" s="18">
        <f>(G7+G8+G11)*0.12</f>
        <v>25200</v>
      </c>
      <c r="H16" s="73">
        <f>SUM(G16:G17)</f>
        <v>67200</v>
      </c>
      <c r="I16" s="12"/>
    </row>
    <row r="17" spans="1:9" ht="15.75" customHeight="1" x14ac:dyDescent="0.25">
      <c r="A17" s="67" t="s">
        <v>37</v>
      </c>
      <c r="B17" s="68"/>
      <c r="C17" s="68"/>
      <c r="D17" s="68"/>
      <c r="E17" s="68"/>
      <c r="F17" s="68"/>
      <c r="G17" s="18">
        <f>(G9+G10+G12+G13+G14)*0.12</f>
        <v>42000</v>
      </c>
      <c r="H17" s="73"/>
      <c r="I17" s="12"/>
    </row>
    <row r="18" spans="1:9" x14ac:dyDescent="0.25">
      <c r="A18" s="67" t="s">
        <v>72</v>
      </c>
      <c r="B18" s="68"/>
      <c r="C18" s="68"/>
      <c r="D18" s="68"/>
      <c r="E18" s="68"/>
      <c r="F18" s="68"/>
      <c r="G18" s="19">
        <f>G15*0.1</f>
        <v>56000</v>
      </c>
      <c r="H18" s="30"/>
      <c r="I18" s="12"/>
    </row>
    <row r="19" spans="1:9" x14ac:dyDescent="0.25">
      <c r="A19" s="74" t="s">
        <v>77</v>
      </c>
      <c r="B19" s="74"/>
      <c r="C19" s="74"/>
      <c r="D19" s="74"/>
      <c r="E19" s="74"/>
      <c r="F19" s="74"/>
      <c r="G19" s="32">
        <f>G15-G16-G17-G18</f>
        <v>436800</v>
      </c>
      <c r="H19" s="30"/>
      <c r="I19" s="12"/>
    </row>
    <row r="20" spans="1:9" x14ac:dyDescent="0.25">
      <c r="A20" t="s">
        <v>18</v>
      </c>
      <c r="C20" s="75"/>
      <c r="D20" s="75"/>
      <c r="E20" s="75"/>
      <c r="F20" s="76"/>
      <c r="G20" s="76"/>
      <c r="H20" s="76"/>
    </row>
    <row r="21" spans="1:9" x14ac:dyDescent="0.25">
      <c r="A21" t="s">
        <v>31</v>
      </c>
      <c r="E21" s="12"/>
    </row>
    <row r="22" spans="1:9" ht="5.25" customHeight="1" x14ac:dyDescent="0.25">
      <c r="A22" s="66"/>
      <c r="B22" s="66"/>
    </row>
    <row r="23" spans="1:9" x14ac:dyDescent="0.25">
      <c r="A23" s="66" t="s">
        <v>76</v>
      </c>
      <c r="B23" s="66"/>
      <c r="C23" s="66"/>
      <c r="D23" s="66"/>
      <c r="E23" s="66"/>
      <c r="F23" s="66"/>
      <c r="G23" s="66"/>
      <c r="H23" s="66"/>
      <c r="I23" s="66"/>
    </row>
  </sheetData>
  <mergeCells count="11">
    <mergeCell ref="A19:F19"/>
    <mergeCell ref="C20:E20"/>
    <mergeCell ref="F20:H20"/>
    <mergeCell ref="A22:B22"/>
    <mergeCell ref="A23:I23"/>
    <mergeCell ref="A18:F18"/>
    <mergeCell ref="C4:H4"/>
    <mergeCell ref="A15:F15"/>
    <mergeCell ref="A16:F16"/>
    <mergeCell ref="H16:H17"/>
    <mergeCell ref="A17:F17"/>
  </mergeCells>
  <pageMargins left="0.11811023622047245" right="0.11811023622047245" top="0.21875" bottom="0.74803149606299213" header="0.31496062992125984" footer="0.31496062992125984"/>
  <pageSetup paperSize="9" orientation="landscape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view="pageLayout" topLeftCell="A10" workbookViewId="0">
      <selection activeCell="G17" sqref="G17"/>
    </sheetView>
  </sheetViews>
  <sheetFormatPr baseColWidth="10" defaultRowHeight="15" x14ac:dyDescent="0.25"/>
  <cols>
    <col min="1" max="1" width="3.42578125" customWidth="1"/>
    <col min="2" max="2" width="34.140625" customWidth="1"/>
    <col min="3" max="3" width="8.28515625" customWidth="1"/>
    <col min="4" max="4" width="9.5703125" customWidth="1"/>
    <col min="5" max="5" width="28" customWidth="1"/>
    <col min="6" max="6" width="13.140625" customWidth="1"/>
    <col min="7" max="7" width="12.28515625" customWidth="1"/>
    <col min="8" max="8" width="11.5703125" customWidth="1"/>
    <col min="9" max="9" width="16.7109375" customWidth="1"/>
  </cols>
  <sheetData>
    <row r="1" spans="1:9" x14ac:dyDescent="0.25">
      <c r="A1" s="3" t="s">
        <v>8</v>
      </c>
      <c r="D1" s="49"/>
      <c r="E1" t="s">
        <v>11</v>
      </c>
      <c r="G1" s="13" t="s">
        <v>29</v>
      </c>
    </row>
    <row r="2" spans="1:9" ht="12.75" customHeight="1" x14ac:dyDescent="0.25">
      <c r="A2" s="3" t="s">
        <v>9</v>
      </c>
      <c r="D2" s="49"/>
      <c r="E2" s="3" t="s">
        <v>25</v>
      </c>
      <c r="G2" s="13" t="s">
        <v>30</v>
      </c>
    </row>
    <row r="3" spans="1:9" ht="13.5" customHeight="1" x14ac:dyDescent="0.25">
      <c r="A3" s="3" t="s">
        <v>10</v>
      </c>
    </row>
    <row r="4" spans="1:9" ht="13.5" customHeight="1" x14ac:dyDescent="0.25">
      <c r="A4" s="3"/>
      <c r="C4" s="70" t="s">
        <v>78</v>
      </c>
      <c r="D4" s="70"/>
      <c r="E4" s="70"/>
      <c r="F4" s="70"/>
      <c r="G4" s="70"/>
      <c r="H4" s="70"/>
    </row>
    <row r="5" spans="1:9" ht="7.5" customHeight="1" x14ac:dyDescent="0.25">
      <c r="A5" s="3"/>
      <c r="C5" s="48"/>
      <c r="D5" s="48"/>
      <c r="E5" s="48"/>
      <c r="F5" s="48"/>
      <c r="G5" s="48"/>
      <c r="H5" s="48"/>
    </row>
    <row r="6" spans="1:9" ht="20.2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6" t="s">
        <v>33</v>
      </c>
    </row>
    <row r="7" spans="1:9" ht="21" customHeight="1" x14ac:dyDescent="0.25">
      <c r="A7" s="2">
        <v>1</v>
      </c>
      <c r="B7" s="5" t="s">
        <v>12</v>
      </c>
      <c r="C7" s="5" t="s">
        <v>13</v>
      </c>
      <c r="D7" s="5">
        <v>34879</v>
      </c>
      <c r="E7" s="5" t="s">
        <v>14</v>
      </c>
      <c r="F7" s="6">
        <v>811102</v>
      </c>
      <c r="G7" s="9">
        <v>70000</v>
      </c>
      <c r="H7" s="5" t="s">
        <v>19</v>
      </c>
      <c r="I7" s="17"/>
    </row>
    <row r="8" spans="1:9" ht="15.75" x14ac:dyDescent="0.25">
      <c r="A8" s="2">
        <v>2</v>
      </c>
      <c r="B8" s="5" t="s">
        <v>20</v>
      </c>
      <c r="C8" s="5" t="s">
        <v>13</v>
      </c>
      <c r="D8" s="5">
        <v>34315</v>
      </c>
      <c r="E8" s="5" t="s">
        <v>23</v>
      </c>
      <c r="F8" s="6">
        <v>27803</v>
      </c>
      <c r="G8" s="9">
        <v>70000</v>
      </c>
      <c r="H8" s="5" t="s">
        <v>21</v>
      </c>
      <c r="I8" s="17"/>
    </row>
    <row r="9" spans="1:9" ht="17.25" customHeight="1" x14ac:dyDescent="0.25">
      <c r="A9" s="2">
        <v>3</v>
      </c>
      <c r="B9" s="5" t="s">
        <v>22</v>
      </c>
      <c r="C9" s="5" t="s">
        <v>13</v>
      </c>
      <c r="D9" s="5">
        <v>34368</v>
      </c>
      <c r="E9" s="5" t="s">
        <v>23</v>
      </c>
      <c r="F9" s="6">
        <v>27603</v>
      </c>
      <c r="G9" s="9">
        <v>70000</v>
      </c>
      <c r="H9" s="5" t="s">
        <v>21</v>
      </c>
      <c r="I9" s="17"/>
    </row>
    <row r="10" spans="1:9" ht="17.25" customHeight="1" x14ac:dyDescent="0.25">
      <c r="A10" s="2">
        <v>4</v>
      </c>
      <c r="B10" s="5" t="s">
        <v>26</v>
      </c>
      <c r="C10" s="5" t="s">
        <v>35</v>
      </c>
      <c r="D10" s="5">
        <v>57294</v>
      </c>
      <c r="E10" s="5" t="s">
        <v>27</v>
      </c>
      <c r="F10" s="6" t="s">
        <v>28</v>
      </c>
      <c r="G10" s="9">
        <v>70000</v>
      </c>
      <c r="H10" s="5" t="s">
        <v>19</v>
      </c>
      <c r="I10" s="18" t="s">
        <v>34</v>
      </c>
    </row>
    <row r="11" spans="1:9" ht="17.25" customHeight="1" x14ac:dyDescent="0.25">
      <c r="A11" s="2">
        <v>5</v>
      </c>
      <c r="B11" s="5" t="s">
        <v>41</v>
      </c>
      <c r="C11" s="5" t="s">
        <v>42</v>
      </c>
      <c r="D11" s="5"/>
      <c r="E11" s="5" t="s">
        <v>44</v>
      </c>
      <c r="F11" s="6">
        <v>781230931</v>
      </c>
      <c r="G11" s="9">
        <v>70000</v>
      </c>
      <c r="H11" s="5" t="s">
        <v>21</v>
      </c>
      <c r="I11" s="24" t="s">
        <v>43</v>
      </c>
    </row>
    <row r="12" spans="1:9" ht="17.25" customHeight="1" x14ac:dyDescent="0.25">
      <c r="A12" s="2">
        <v>6</v>
      </c>
      <c r="B12" s="5" t="s">
        <v>47</v>
      </c>
      <c r="C12" s="5" t="s">
        <v>42</v>
      </c>
      <c r="D12" s="5"/>
      <c r="E12" s="26" t="s">
        <v>48</v>
      </c>
      <c r="F12" s="6">
        <v>781310757</v>
      </c>
      <c r="G12" s="9">
        <v>70000</v>
      </c>
      <c r="H12" s="5" t="s">
        <v>21</v>
      </c>
      <c r="I12" s="24" t="s">
        <v>49</v>
      </c>
    </row>
    <row r="13" spans="1:9" ht="18.75" x14ac:dyDescent="0.3">
      <c r="A13" s="67" t="s">
        <v>16</v>
      </c>
      <c r="B13" s="68"/>
      <c r="C13" s="68"/>
      <c r="D13" s="68"/>
      <c r="E13" s="68"/>
      <c r="F13" s="69"/>
      <c r="G13" s="39">
        <f>SUM(G7:G12)</f>
        <v>420000</v>
      </c>
      <c r="H13" s="20" t="s">
        <v>38</v>
      </c>
      <c r="I13" s="21">
        <f>G13-H14</f>
        <v>369600</v>
      </c>
    </row>
    <row r="14" spans="1:9" ht="15.75" customHeight="1" x14ac:dyDescent="0.25">
      <c r="A14" s="67" t="s">
        <v>36</v>
      </c>
      <c r="B14" s="68"/>
      <c r="C14" s="68"/>
      <c r="D14" s="68"/>
      <c r="E14" s="68"/>
      <c r="F14" s="68"/>
      <c r="G14" s="18">
        <f>(G7+G10)*0.12</f>
        <v>16800</v>
      </c>
      <c r="H14" s="73">
        <f>SUM(G14:G15)</f>
        <v>50400</v>
      </c>
      <c r="I14" s="12"/>
    </row>
    <row r="15" spans="1:9" ht="15.75" customHeight="1" x14ac:dyDescent="0.25">
      <c r="A15" s="67" t="s">
        <v>37</v>
      </c>
      <c r="B15" s="68"/>
      <c r="C15" s="68"/>
      <c r="D15" s="68"/>
      <c r="E15" s="68"/>
      <c r="F15" s="68"/>
      <c r="G15" s="18">
        <f>(G8+G9+G11+G12)*0.12</f>
        <v>33600</v>
      </c>
      <c r="H15" s="73"/>
      <c r="I15" s="12"/>
    </row>
    <row r="16" spans="1:9" x14ac:dyDescent="0.25">
      <c r="A16" s="67" t="s">
        <v>72</v>
      </c>
      <c r="B16" s="68"/>
      <c r="C16" s="68"/>
      <c r="D16" s="68"/>
      <c r="E16" s="68"/>
      <c r="F16" s="68"/>
      <c r="G16" s="19">
        <f>G13*0.1</f>
        <v>42000</v>
      </c>
      <c r="H16" s="30"/>
      <c r="I16" s="12"/>
    </row>
    <row r="17" spans="1:9" x14ac:dyDescent="0.25">
      <c r="A17" s="74" t="s">
        <v>81</v>
      </c>
      <c r="B17" s="74"/>
      <c r="C17" s="74"/>
      <c r="D17" s="74"/>
      <c r="E17" s="74"/>
      <c r="F17" s="74"/>
      <c r="G17" s="32">
        <f>G13-G14-G15-G16</f>
        <v>327600</v>
      </c>
      <c r="H17" s="30"/>
      <c r="I17" s="12"/>
    </row>
    <row r="18" spans="1:9" x14ac:dyDescent="0.25">
      <c r="A18" t="s">
        <v>18</v>
      </c>
      <c r="C18" s="75"/>
      <c r="D18" s="75"/>
      <c r="E18" s="75"/>
      <c r="F18" s="76"/>
      <c r="G18" s="76"/>
      <c r="H18" s="76"/>
    </row>
    <row r="19" spans="1:9" x14ac:dyDescent="0.25">
      <c r="A19" t="s">
        <v>31</v>
      </c>
      <c r="E19" s="12"/>
    </row>
    <row r="20" spans="1:9" ht="5.25" customHeight="1" x14ac:dyDescent="0.25">
      <c r="A20" s="66"/>
      <c r="B20" s="66"/>
    </row>
    <row r="21" spans="1:9" x14ac:dyDescent="0.25">
      <c r="A21" s="66" t="s">
        <v>80</v>
      </c>
      <c r="B21" s="66"/>
      <c r="C21" s="66"/>
      <c r="D21" s="66"/>
      <c r="E21" s="66"/>
      <c r="F21" s="66"/>
      <c r="G21" s="66"/>
      <c r="H21" s="66"/>
      <c r="I21" s="66"/>
    </row>
    <row r="22" spans="1:9" ht="16.5" customHeight="1" x14ac:dyDescent="0.25">
      <c r="A22" s="2">
        <v>2</v>
      </c>
      <c r="B22" s="5" t="s">
        <v>58</v>
      </c>
      <c r="C22" s="5" t="s">
        <v>35</v>
      </c>
      <c r="D22" s="5">
        <v>57326</v>
      </c>
      <c r="E22" s="5" t="s">
        <v>27</v>
      </c>
      <c r="F22" s="35" t="s">
        <v>59</v>
      </c>
      <c r="G22" s="9">
        <v>70000</v>
      </c>
      <c r="H22" s="5" t="s">
        <v>19</v>
      </c>
      <c r="I22" s="17" t="s">
        <v>60</v>
      </c>
    </row>
    <row r="23" spans="1:9" ht="15.75" x14ac:dyDescent="0.25">
      <c r="A23" s="8">
        <v>6</v>
      </c>
      <c r="B23" s="5" t="s">
        <v>24</v>
      </c>
      <c r="C23" s="5" t="s">
        <v>13</v>
      </c>
      <c r="D23" s="5">
        <v>37540</v>
      </c>
      <c r="E23" s="5" t="s">
        <v>23</v>
      </c>
      <c r="F23" s="6">
        <v>810702</v>
      </c>
      <c r="G23" s="9">
        <v>70000</v>
      </c>
      <c r="H23" s="5" t="s">
        <v>21</v>
      </c>
      <c r="I23" s="17"/>
    </row>
    <row r="24" spans="1:9" x14ac:dyDescent="0.25">
      <c r="A24" s="78" t="s">
        <v>79</v>
      </c>
      <c r="B24" s="78"/>
      <c r="C24" s="78"/>
      <c r="D24" s="78"/>
      <c r="E24" s="78"/>
      <c r="F24" s="78"/>
      <c r="G24" s="78"/>
      <c r="H24" s="78"/>
      <c r="I24" s="78"/>
    </row>
  </sheetData>
  <mergeCells count="12">
    <mergeCell ref="A24:I24"/>
    <mergeCell ref="C4:H4"/>
    <mergeCell ref="A13:F13"/>
    <mergeCell ref="A14:F14"/>
    <mergeCell ref="H14:H15"/>
    <mergeCell ref="A15:F15"/>
    <mergeCell ref="A16:F16"/>
    <mergeCell ref="A17:F17"/>
    <mergeCell ref="C18:E18"/>
    <mergeCell ref="F18:H18"/>
    <mergeCell ref="A20:B20"/>
    <mergeCell ref="A21:I21"/>
  </mergeCells>
  <pageMargins left="0.11811023622047245" right="0.11811023622047245" top="0.21875" bottom="0.74803149606299213" header="0.31496062992125984" footer="0.31496062992125984"/>
  <pageSetup paperSize="9" orientation="landscape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view="pageLayout" topLeftCell="A13" workbookViewId="0">
      <selection activeCell="D10" sqref="D10"/>
    </sheetView>
  </sheetViews>
  <sheetFormatPr baseColWidth="10" defaultRowHeight="15" x14ac:dyDescent="0.25"/>
  <cols>
    <col min="1" max="1" width="3.42578125" customWidth="1"/>
    <col min="2" max="2" width="34.140625" customWidth="1"/>
    <col min="3" max="3" width="8.28515625" customWidth="1"/>
    <col min="4" max="4" width="9.5703125" customWidth="1"/>
    <col min="5" max="5" width="28" customWidth="1"/>
    <col min="6" max="6" width="13.140625" customWidth="1"/>
    <col min="7" max="7" width="12.28515625" customWidth="1"/>
    <col min="8" max="8" width="11.5703125" customWidth="1"/>
    <col min="9" max="9" width="16.7109375" customWidth="1"/>
  </cols>
  <sheetData>
    <row r="1" spans="1:9" ht="21" x14ac:dyDescent="0.35">
      <c r="A1" s="3" t="s">
        <v>8</v>
      </c>
      <c r="D1" s="53"/>
      <c r="E1" s="79" t="s">
        <v>11</v>
      </c>
      <c r="F1" s="79"/>
      <c r="G1" s="13" t="s">
        <v>29</v>
      </c>
    </row>
    <row r="2" spans="1:9" ht="16.5" customHeight="1" x14ac:dyDescent="0.3">
      <c r="A2" s="3" t="s">
        <v>9</v>
      </c>
      <c r="D2" s="53"/>
      <c r="E2" s="55" t="s">
        <v>25</v>
      </c>
      <c r="G2" s="13" t="s">
        <v>30</v>
      </c>
    </row>
    <row r="3" spans="1:9" ht="13.5" customHeight="1" x14ac:dyDescent="0.25">
      <c r="A3" s="3" t="s">
        <v>10</v>
      </c>
    </row>
    <row r="4" spans="1:9" ht="13.5" customHeight="1" x14ac:dyDescent="0.25">
      <c r="A4" s="3"/>
      <c r="C4" s="70" t="s">
        <v>82</v>
      </c>
      <c r="D4" s="70"/>
      <c r="E4" s="70"/>
      <c r="F4" s="70"/>
      <c r="G4" s="70"/>
      <c r="H4" s="70"/>
    </row>
    <row r="5" spans="1:9" ht="7.5" customHeight="1" x14ac:dyDescent="0.25">
      <c r="A5" s="3"/>
      <c r="C5" s="52"/>
      <c r="D5" s="52"/>
      <c r="E5" s="52"/>
      <c r="F5" s="52"/>
      <c r="G5" s="52"/>
      <c r="H5" s="52"/>
    </row>
    <row r="6" spans="1:9" ht="20.2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6" t="s">
        <v>33</v>
      </c>
    </row>
    <row r="7" spans="1:9" ht="15.75" x14ac:dyDescent="0.25">
      <c r="A7" s="2">
        <v>1</v>
      </c>
      <c r="B7" s="5" t="s">
        <v>20</v>
      </c>
      <c r="C7" s="5" t="s">
        <v>13</v>
      </c>
      <c r="D7" s="5">
        <v>34315</v>
      </c>
      <c r="E7" s="5" t="s">
        <v>23</v>
      </c>
      <c r="F7" s="6">
        <v>27803</v>
      </c>
      <c r="G7" s="9">
        <v>70000</v>
      </c>
      <c r="H7" s="5" t="s">
        <v>21</v>
      </c>
      <c r="I7" s="17"/>
    </row>
    <row r="8" spans="1:9" ht="17.25" customHeight="1" x14ac:dyDescent="0.25">
      <c r="A8" s="2">
        <v>2</v>
      </c>
      <c r="B8" s="5" t="s">
        <v>22</v>
      </c>
      <c r="C8" s="5" t="s">
        <v>13</v>
      </c>
      <c r="D8" s="5">
        <v>34368</v>
      </c>
      <c r="E8" s="5" t="s">
        <v>23</v>
      </c>
      <c r="F8" s="6">
        <v>27603</v>
      </c>
      <c r="G8" s="9">
        <v>70000</v>
      </c>
      <c r="H8" s="5" t="s">
        <v>21</v>
      </c>
      <c r="I8" s="17"/>
    </row>
    <row r="9" spans="1:9" ht="17.25" customHeight="1" x14ac:dyDescent="0.25">
      <c r="A9" s="2">
        <v>3</v>
      </c>
      <c r="B9" s="5" t="s">
        <v>26</v>
      </c>
      <c r="C9" s="5" t="s">
        <v>35</v>
      </c>
      <c r="D9" s="5">
        <v>57294</v>
      </c>
      <c r="E9" s="5" t="s">
        <v>27</v>
      </c>
      <c r="F9" s="6" t="s">
        <v>28</v>
      </c>
      <c r="G9" s="9">
        <v>70000</v>
      </c>
      <c r="H9" s="5" t="s">
        <v>19</v>
      </c>
      <c r="I9" s="18" t="s">
        <v>34</v>
      </c>
    </row>
    <row r="10" spans="1:9" ht="17.25" customHeight="1" x14ac:dyDescent="0.25">
      <c r="A10" s="2">
        <v>4</v>
      </c>
      <c r="B10" s="5" t="s">
        <v>87</v>
      </c>
      <c r="C10" s="5" t="s">
        <v>42</v>
      </c>
      <c r="D10" s="58" t="s">
        <v>88</v>
      </c>
      <c r="E10" s="5" t="s">
        <v>44</v>
      </c>
      <c r="F10" s="6">
        <v>781230931</v>
      </c>
      <c r="G10" s="9">
        <v>70000</v>
      </c>
      <c r="H10" s="5" t="s">
        <v>21</v>
      </c>
      <c r="I10" s="24" t="s">
        <v>43</v>
      </c>
    </row>
    <row r="11" spans="1:9" ht="17.25" customHeight="1" x14ac:dyDescent="0.25">
      <c r="A11" s="2">
        <v>5</v>
      </c>
      <c r="B11" s="5" t="s">
        <v>86</v>
      </c>
      <c r="C11" s="5" t="s">
        <v>42</v>
      </c>
      <c r="D11" s="58" t="s">
        <v>88</v>
      </c>
      <c r="E11" s="26" t="s">
        <v>48</v>
      </c>
      <c r="F11" s="6">
        <v>781310757</v>
      </c>
      <c r="G11" s="9">
        <v>70000</v>
      </c>
      <c r="H11" s="5" t="s">
        <v>21</v>
      </c>
      <c r="I11" s="24" t="s">
        <v>49</v>
      </c>
    </row>
    <row r="12" spans="1:9" ht="18.75" x14ac:dyDescent="0.3">
      <c r="A12" s="67" t="s">
        <v>16</v>
      </c>
      <c r="B12" s="68"/>
      <c r="C12" s="68"/>
      <c r="D12" s="68"/>
      <c r="E12" s="68"/>
      <c r="F12" s="69"/>
      <c r="G12" s="39">
        <f>SUM(G7:G11)</f>
        <v>350000</v>
      </c>
      <c r="H12" s="20" t="s">
        <v>38</v>
      </c>
      <c r="I12" s="21">
        <f>G12-H13</f>
        <v>308000</v>
      </c>
    </row>
    <row r="13" spans="1:9" ht="15.75" customHeight="1" x14ac:dyDescent="0.25">
      <c r="A13" s="67" t="s">
        <v>36</v>
      </c>
      <c r="B13" s="68"/>
      <c r="C13" s="68"/>
      <c r="D13" s="68"/>
      <c r="E13" s="68"/>
      <c r="F13" s="68"/>
      <c r="G13" s="18">
        <f>G9*0.12</f>
        <v>8400</v>
      </c>
      <c r="H13" s="73">
        <f>SUM(G13:G14)</f>
        <v>42000</v>
      </c>
      <c r="I13" s="12"/>
    </row>
    <row r="14" spans="1:9" ht="15.75" customHeight="1" x14ac:dyDescent="0.25">
      <c r="A14" s="67" t="s">
        <v>37</v>
      </c>
      <c r="B14" s="68"/>
      <c r="C14" s="68"/>
      <c r="D14" s="68"/>
      <c r="E14" s="68"/>
      <c r="F14" s="68"/>
      <c r="G14" s="18">
        <f>(G7+G8+G10+G11)*0.12</f>
        <v>33600</v>
      </c>
      <c r="H14" s="73"/>
      <c r="I14" s="12"/>
    </row>
    <row r="15" spans="1:9" x14ac:dyDescent="0.25">
      <c r="A15" s="67" t="s">
        <v>72</v>
      </c>
      <c r="B15" s="68"/>
      <c r="C15" s="68"/>
      <c r="D15" s="68"/>
      <c r="E15" s="68"/>
      <c r="F15" s="68"/>
      <c r="G15" s="19">
        <f>G12*0.1</f>
        <v>35000</v>
      </c>
      <c r="H15" s="30"/>
      <c r="I15" s="12"/>
    </row>
    <row r="16" spans="1:9" x14ac:dyDescent="0.25">
      <c r="A16" s="62" t="s">
        <v>85</v>
      </c>
      <c r="B16" s="62"/>
      <c r="C16" s="62"/>
      <c r="D16" s="62"/>
      <c r="E16" s="62"/>
      <c r="F16" s="62"/>
      <c r="G16" s="31">
        <f>G12-G13-G14-G15</f>
        <v>273000</v>
      </c>
      <c r="H16" s="30"/>
      <c r="I16" s="12"/>
    </row>
    <row r="17" spans="1:9" x14ac:dyDescent="0.25">
      <c r="A17" t="s">
        <v>18</v>
      </c>
      <c r="C17" s="75"/>
      <c r="D17" s="75"/>
      <c r="E17" s="75"/>
      <c r="F17" s="76"/>
      <c r="G17" s="76"/>
      <c r="H17" s="76"/>
    </row>
    <row r="18" spans="1:9" x14ac:dyDescent="0.25">
      <c r="A18" t="s">
        <v>31</v>
      </c>
      <c r="E18" s="12"/>
    </row>
    <row r="19" spans="1:9" ht="5.25" customHeight="1" x14ac:dyDescent="0.25">
      <c r="A19" s="66"/>
      <c r="B19" s="66"/>
    </row>
    <row r="20" spans="1:9" x14ac:dyDescent="0.25">
      <c r="A20" s="66" t="s">
        <v>80</v>
      </c>
      <c r="B20" s="66"/>
      <c r="C20" s="66"/>
      <c r="D20" s="66"/>
      <c r="E20" s="66"/>
      <c r="F20" s="66"/>
      <c r="G20" s="66"/>
      <c r="H20" s="66"/>
      <c r="I20" s="66"/>
    </row>
    <row r="21" spans="1:9" ht="16.5" customHeight="1" x14ac:dyDescent="0.25">
      <c r="A21" s="2">
        <v>2</v>
      </c>
      <c r="B21" s="5" t="s">
        <v>58</v>
      </c>
      <c r="C21" s="5" t="s">
        <v>35</v>
      </c>
      <c r="D21" s="5">
        <v>57326</v>
      </c>
      <c r="E21" s="5" t="s">
        <v>27</v>
      </c>
      <c r="F21" s="35" t="s">
        <v>59</v>
      </c>
      <c r="G21" s="9">
        <v>70000</v>
      </c>
      <c r="H21" s="5" t="s">
        <v>19</v>
      </c>
      <c r="I21" s="17" t="s">
        <v>60</v>
      </c>
    </row>
    <row r="22" spans="1:9" ht="15.75" x14ac:dyDescent="0.25">
      <c r="A22" s="8">
        <v>6</v>
      </c>
      <c r="B22" s="5" t="s">
        <v>24</v>
      </c>
      <c r="C22" s="5" t="s">
        <v>13</v>
      </c>
      <c r="D22" s="5">
        <v>37540</v>
      </c>
      <c r="E22" s="5" t="s">
        <v>23</v>
      </c>
      <c r="F22" s="6">
        <v>810702</v>
      </c>
      <c r="G22" s="9">
        <v>70000</v>
      </c>
      <c r="H22" s="5" t="s">
        <v>21</v>
      </c>
      <c r="I22" s="17"/>
    </row>
    <row r="23" spans="1:9" x14ac:dyDescent="0.25">
      <c r="A23" s="78" t="s">
        <v>79</v>
      </c>
      <c r="B23" s="78"/>
      <c r="C23" s="78"/>
      <c r="D23" s="78"/>
      <c r="E23" s="78"/>
      <c r="F23" s="78"/>
      <c r="G23" s="78"/>
      <c r="H23" s="78"/>
      <c r="I23" s="78"/>
    </row>
    <row r="24" spans="1:9" ht="9" customHeight="1" x14ac:dyDescent="0.25"/>
    <row r="25" spans="1:9" ht="18" customHeight="1" x14ac:dyDescent="0.25">
      <c r="A25" s="2">
        <v>1</v>
      </c>
      <c r="B25" s="5" t="s">
        <v>12</v>
      </c>
      <c r="C25" s="5" t="s">
        <v>13</v>
      </c>
      <c r="D25" s="5">
        <v>34879</v>
      </c>
      <c r="E25" s="5" t="s">
        <v>14</v>
      </c>
      <c r="F25" s="6">
        <v>811102</v>
      </c>
      <c r="G25" s="9">
        <v>70000</v>
      </c>
      <c r="H25" s="5" t="s">
        <v>19</v>
      </c>
      <c r="I25" s="17"/>
    </row>
    <row r="26" spans="1:9" x14ac:dyDescent="0.25">
      <c r="A26" s="78" t="s">
        <v>84</v>
      </c>
      <c r="B26" s="78"/>
      <c r="C26" s="78"/>
      <c r="D26" s="78"/>
      <c r="E26" s="78"/>
      <c r="F26" s="78"/>
      <c r="G26" s="78"/>
      <c r="H26" s="78"/>
      <c r="I26" s="78"/>
    </row>
  </sheetData>
  <mergeCells count="14">
    <mergeCell ref="A26:I26"/>
    <mergeCell ref="E1:F1"/>
    <mergeCell ref="A16:F16"/>
    <mergeCell ref="C17:E17"/>
    <mergeCell ref="F17:H17"/>
    <mergeCell ref="A19:B19"/>
    <mergeCell ref="A20:I20"/>
    <mergeCell ref="A23:I23"/>
    <mergeCell ref="C4:H4"/>
    <mergeCell ref="A12:F12"/>
    <mergeCell ref="A13:F13"/>
    <mergeCell ref="H13:H14"/>
    <mergeCell ref="A14:F14"/>
    <mergeCell ref="A15:F15"/>
  </mergeCells>
  <pageMargins left="0.11811023622047245" right="0.11811023622047245" top="0.21875" bottom="0.74803149606299213" header="0.31496062992125984" footer="0.31496062992125984"/>
  <pageSetup paperSize="9" orientation="landscape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view="pageLayout" workbookViewId="0">
      <selection activeCell="G16" sqref="G16"/>
    </sheetView>
  </sheetViews>
  <sheetFormatPr baseColWidth="10" defaultRowHeight="15" x14ac:dyDescent="0.25"/>
  <cols>
    <col min="1" max="1" width="3.42578125" customWidth="1"/>
    <col min="2" max="2" width="34.140625" customWidth="1"/>
    <col min="3" max="3" width="8.28515625" customWidth="1"/>
    <col min="4" max="4" width="9.5703125" customWidth="1"/>
    <col min="5" max="5" width="28" customWidth="1"/>
    <col min="6" max="6" width="13.140625" customWidth="1"/>
    <col min="7" max="7" width="12.28515625" customWidth="1"/>
    <col min="8" max="8" width="11.5703125" customWidth="1"/>
    <col min="9" max="9" width="16.7109375" customWidth="1"/>
  </cols>
  <sheetData>
    <row r="1" spans="1:9" ht="21" x14ac:dyDescent="0.35">
      <c r="A1" s="3" t="s">
        <v>8</v>
      </c>
      <c r="D1" s="56"/>
      <c r="E1" s="79" t="s">
        <v>11</v>
      </c>
      <c r="F1" s="79"/>
      <c r="G1" s="13" t="s">
        <v>29</v>
      </c>
    </row>
    <row r="2" spans="1:9" ht="16.5" customHeight="1" x14ac:dyDescent="0.3">
      <c r="A2" s="3" t="s">
        <v>9</v>
      </c>
      <c r="D2" s="56"/>
      <c r="E2" s="55" t="s">
        <v>25</v>
      </c>
      <c r="G2" s="13" t="s">
        <v>30</v>
      </c>
    </row>
    <row r="3" spans="1:9" ht="13.5" customHeight="1" x14ac:dyDescent="0.25">
      <c r="A3" s="3" t="s">
        <v>10</v>
      </c>
    </row>
    <row r="4" spans="1:9" ht="13.5" customHeight="1" x14ac:dyDescent="0.25">
      <c r="A4" s="3"/>
      <c r="C4" s="70" t="s">
        <v>89</v>
      </c>
      <c r="D4" s="70"/>
      <c r="E4" s="70"/>
      <c r="F4" s="70"/>
      <c r="G4" s="70"/>
      <c r="H4" s="70"/>
    </row>
    <row r="5" spans="1:9" ht="7.5" customHeight="1" x14ac:dyDescent="0.25">
      <c r="A5" s="3"/>
      <c r="C5" s="57"/>
      <c r="D5" s="57"/>
      <c r="E5" s="57"/>
      <c r="F5" s="57"/>
      <c r="G5" s="57"/>
      <c r="H5" s="57"/>
    </row>
    <row r="6" spans="1:9" ht="20.2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6" t="s">
        <v>33</v>
      </c>
    </row>
    <row r="7" spans="1:9" ht="15.75" x14ac:dyDescent="0.25">
      <c r="A7" s="2">
        <v>1</v>
      </c>
      <c r="B7" s="5" t="s">
        <v>20</v>
      </c>
      <c r="C7" s="5" t="s">
        <v>13</v>
      </c>
      <c r="D7" s="5">
        <v>34315</v>
      </c>
      <c r="E7" s="5" t="s">
        <v>23</v>
      </c>
      <c r="F7" s="6">
        <v>27803</v>
      </c>
      <c r="G7" s="9">
        <v>70000</v>
      </c>
      <c r="H7" s="5" t="s">
        <v>21</v>
      </c>
      <c r="I7" s="17"/>
    </row>
    <row r="8" spans="1:9" ht="17.25" customHeight="1" x14ac:dyDescent="0.25">
      <c r="A8" s="2">
        <v>2</v>
      </c>
      <c r="B8" s="5" t="s">
        <v>22</v>
      </c>
      <c r="C8" s="5" t="s">
        <v>13</v>
      </c>
      <c r="D8" s="5">
        <v>34368</v>
      </c>
      <c r="E8" s="5" t="s">
        <v>23</v>
      </c>
      <c r="F8" s="6">
        <v>27603</v>
      </c>
      <c r="G8" s="9">
        <v>70000</v>
      </c>
      <c r="H8" s="5" t="s">
        <v>21</v>
      </c>
      <c r="I8" s="17"/>
    </row>
    <row r="9" spans="1:9" ht="17.25" customHeight="1" x14ac:dyDescent="0.25">
      <c r="A9" s="2">
        <v>3</v>
      </c>
      <c r="B9" s="5" t="s">
        <v>26</v>
      </c>
      <c r="C9" s="5" t="s">
        <v>35</v>
      </c>
      <c r="D9" s="5">
        <v>57294</v>
      </c>
      <c r="E9" s="5" t="s">
        <v>27</v>
      </c>
      <c r="F9" s="6" t="s">
        <v>28</v>
      </c>
      <c r="G9" s="9">
        <v>70000</v>
      </c>
      <c r="H9" s="5" t="s">
        <v>19</v>
      </c>
      <c r="I9" s="18" t="s">
        <v>34</v>
      </c>
    </row>
    <row r="10" spans="1:9" ht="17.25" customHeight="1" x14ac:dyDescent="0.25">
      <c r="A10" s="2">
        <v>4</v>
      </c>
      <c r="B10" s="5" t="s">
        <v>91</v>
      </c>
      <c r="C10" s="5" t="s">
        <v>42</v>
      </c>
      <c r="D10" s="58" t="s">
        <v>90</v>
      </c>
      <c r="E10" s="5" t="s">
        <v>44</v>
      </c>
      <c r="F10" s="6">
        <v>781230931</v>
      </c>
      <c r="G10" s="9">
        <v>70000</v>
      </c>
      <c r="H10" s="5" t="s">
        <v>21</v>
      </c>
      <c r="I10" s="24" t="s">
        <v>43</v>
      </c>
    </row>
    <row r="11" spans="1:9" ht="17.25" customHeight="1" x14ac:dyDescent="0.25">
      <c r="A11" s="2">
        <v>5</v>
      </c>
      <c r="B11" s="5" t="s">
        <v>92</v>
      </c>
      <c r="C11" s="5" t="s">
        <v>42</v>
      </c>
      <c r="D11" s="58" t="s">
        <v>90</v>
      </c>
      <c r="E11" s="26" t="s">
        <v>48</v>
      </c>
      <c r="F11" s="6">
        <v>781310757</v>
      </c>
      <c r="G11" s="9">
        <v>70000</v>
      </c>
      <c r="H11" s="5" t="s">
        <v>21</v>
      </c>
      <c r="I11" s="24" t="s">
        <v>49</v>
      </c>
    </row>
    <row r="12" spans="1:9" ht="18.75" x14ac:dyDescent="0.3">
      <c r="A12" s="67" t="s">
        <v>16</v>
      </c>
      <c r="B12" s="68"/>
      <c r="C12" s="68"/>
      <c r="D12" s="68"/>
      <c r="E12" s="68"/>
      <c r="F12" s="69"/>
      <c r="G12" s="39">
        <f>SUM(G7:G11)</f>
        <v>350000</v>
      </c>
      <c r="H12" s="20" t="s">
        <v>38</v>
      </c>
      <c r="I12" s="21">
        <f>G12-H13</f>
        <v>308000</v>
      </c>
    </row>
    <row r="13" spans="1:9" ht="15.75" customHeight="1" x14ac:dyDescent="0.25">
      <c r="A13" s="67" t="s">
        <v>36</v>
      </c>
      <c r="B13" s="68"/>
      <c r="C13" s="68"/>
      <c r="D13" s="68"/>
      <c r="E13" s="68"/>
      <c r="F13" s="68"/>
      <c r="G13" s="18">
        <f>G9*0.12</f>
        <v>8400</v>
      </c>
      <c r="H13" s="73">
        <f>SUM(G13:G14)</f>
        <v>42000</v>
      </c>
      <c r="I13" s="12"/>
    </row>
    <row r="14" spans="1:9" ht="15.75" customHeight="1" x14ac:dyDescent="0.25">
      <c r="A14" s="67" t="s">
        <v>37</v>
      </c>
      <c r="B14" s="68"/>
      <c r="C14" s="68"/>
      <c r="D14" s="68"/>
      <c r="E14" s="68"/>
      <c r="F14" s="68"/>
      <c r="G14" s="18">
        <f>(G7+G8+G10+G11)*0.12</f>
        <v>33600</v>
      </c>
      <c r="H14" s="73"/>
      <c r="I14" s="12"/>
    </row>
    <row r="15" spans="1:9" x14ac:dyDescent="0.25">
      <c r="A15" s="67" t="s">
        <v>72</v>
      </c>
      <c r="B15" s="68"/>
      <c r="C15" s="68"/>
      <c r="D15" s="68"/>
      <c r="E15" s="68"/>
      <c r="F15" s="68"/>
      <c r="G15" s="19">
        <f>G12*0.1</f>
        <v>35000</v>
      </c>
      <c r="H15" s="30"/>
      <c r="I15" s="12"/>
    </row>
    <row r="16" spans="1:9" x14ac:dyDescent="0.25">
      <c r="A16" s="62" t="s">
        <v>93</v>
      </c>
      <c r="B16" s="62"/>
      <c r="C16" s="62"/>
      <c r="D16" s="62"/>
      <c r="E16" s="62"/>
      <c r="F16" s="62"/>
      <c r="G16" s="31">
        <f>G12-G13-G14-G15</f>
        <v>273000</v>
      </c>
      <c r="H16" s="30"/>
      <c r="I16" s="12"/>
    </row>
    <row r="17" spans="1:9" x14ac:dyDescent="0.25">
      <c r="A17" t="s">
        <v>18</v>
      </c>
      <c r="C17" s="75"/>
      <c r="D17" s="75"/>
      <c r="E17" s="75"/>
      <c r="F17" s="76"/>
      <c r="G17" s="76"/>
      <c r="H17" s="76"/>
    </row>
    <row r="18" spans="1:9" x14ac:dyDescent="0.25">
      <c r="A18" t="s">
        <v>31</v>
      </c>
      <c r="E18" s="12"/>
    </row>
    <row r="19" spans="1:9" ht="5.25" customHeight="1" x14ac:dyDescent="0.25">
      <c r="A19" s="66"/>
      <c r="B19" s="66"/>
    </row>
    <row r="20" spans="1:9" x14ac:dyDescent="0.25">
      <c r="A20" s="66" t="s">
        <v>80</v>
      </c>
      <c r="B20" s="66"/>
      <c r="C20" s="66"/>
      <c r="D20" s="66"/>
      <c r="E20" s="66"/>
      <c r="F20" s="66"/>
      <c r="G20" s="66"/>
      <c r="H20" s="66"/>
      <c r="I20" s="66"/>
    </row>
    <row r="21" spans="1:9" ht="16.5" customHeight="1" x14ac:dyDescent="0.25">
      <c r="A21" s="2">
        <v>2</v>
      </c>
      <c r="B21" s="5" t="s">
        <v>58</v>
      </c>
      <c r="C21" s="5" t="s">
        <v>35</v>
      </c>
      <c r="D21" s="5">
        <v>57326</v>
      </c>
      <c r="E21" s="5" t="s">
        <v>27</v>
      </c>
      <c r="F21" s="35" t="s">
        <v>59</v>
      </c>
      <c r="G21" s="9">
        <v>70000</v>
      </c>
      <c r="H21" s="5" t="s">
        <v>19</v>
      </c>
      <c r="I21" s="17" t="s">
        <v>60</v>
      </c>
    </row>
    <row r="22" spans="1:9" ht="15.75" x14ac:dyDescent="0.25">
      <c r="A22" s="8">
        <v>6</v>
      </c>
      <c r="B22" s="5" t="s">
        <v>24</v>
      </c>
      <c r="C22" s="5" t="s">
        <v>13</v>
      </c>
      <c r="D22" s="5">
        <v>37540</v>
      </c>
      <c r="E22" s="5" t="s">
        <v>23</v>
      </c>
      <c r="F22" s="6">
        <v>810702</v>
      </c>
      <c r="G22" s="9">
        <v>70000</v>
      </c>
      <c r="H22" s="5" t="s">
        <v>21</v>
      </c>
      <c r="I22" s="17"/>
    </row>
    <row r="23" spans="1:9" x14ac:dyDescent="0.25">
      <c r="A23" s="78" t="s">
        <v>79</v>
      </c>
      <c r="B23" s="78"/>
      <c r="C23" s="78"/>
      <c r="D23" s="78"/>
      <c r="E23" s="78"/>
      <c r="F23" s="78"/>
      <c r="G23" s="78"/>
      <c r="H23" s="78"/>
      <c r="I23" s="78"/>
    </row>
    <row r="24" spans="1:9" ht="9" customHeight="1" x14ac:dyDescent="0.25"/>
    <row r="25" spans="1:9" ht="18" customHeight="1" x14ac:dyDescent="0.25">
      <c r="A25" s="2">
        <v>1</v>
      </c>
      <c r="B25" s="5" t="s">
        <v>12</v>
      </c>
      <c r="C25" s="5" t="s">
        <v>13</v>
      </c>
      <c r="D25" s="5">
        <v>34879</v>
      </c>
      <c r="E25" s="5" t="s">
        <v>14</v>
      </c>
      <c r="F25" s="6">
        <v>811102</v>
      </c>
      <c r="G25" s="9">
        <v>70000</v>
      </c>
      <c r="H25" s="5" t="s">
        <v>19</v>
      </c>
      <c r="I25" s="17"/>
    </row>
    <row r="26" spans="1:9" x14ac:dyDescent="0.25">
      <c r="A26" s="78" t="s">
        <v>84</v>
      </c>
      <c r="B26" s="78"/>
      <c r="C26" s="78"/>
      <c r="D26" s="78"/>
      <c r="E26" s="78"/>
      <c r="F26" s="78"/>
      <c r="G26" s="78"/>
      <c r="H26" s="78"/>
      <c r="I26" s="78"/>
    </row>
  </sheetData>
  <mergeCells count="14">
    <mergeCell ref="E1:F1"/>
    <mergeCell ref="C4:H4"/>
    <mergeCell ref="A12:F12"/>
    <mergeCell ref="A13:F13"/>
    <mergeCell ref="H13:H14"/>
    <mergeCell ref="A14:F14"/>
    <mergeCell ref="A23:I23"/>
    <mergeCell ref="A26:I26"/>
    <mergeCell ref="A15:F15"/>
    <mergeCell ref="A16:F16"/>
    <mergeCell ref="C17:E17"/>
    <mergeCell ref="F17:H17"/>
    <mergeCell ref="A19:B19"/>
    <mergeCell ref="A20:I20"/>
  </mergeCells>
  <pageMargins left="0.11811023622047245" right="0.11811023622047245" top="0.21875" bottom="0.74803149606299213" header="0.31496062992125984" footer="0.31496062992125984"/>
  <pageSetup paperSize="9" orientation="landscape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view="pageLayout" workbookViewId="0">
      <selection activeCell="A21" sqref="A21"/>
    </sheetView>
  </sheetViews>
  <sheetFormatPr baseColWidth="10" defaultRowHeight="15" x14ac:dyDescent="0.25"/>
  <cols>
    <col min="1" max="1" width="3.42578125" customWidth="1"/>
    <col min="2" max="2" width="34.140625" customWidth="1"/>
    <col min="3" max="3" width="8.28515625" customWidth="1"/>
    <col min="4" max="4" width="9.5703125" customWidth="1"/>
    <col min="5" max="5" width="28" customWidth="1"/>
    <col min="6" max="6" width="13.140625" customWidth="1"/>
    <col min="7" max="7" width="12.28515625" customWidth="1"/>
    <col min="8" max="8" width="11.5703125" customWidth="1"/>
    <col min="9" max="9" width="16.7109375" customWidth="1"/>
  </cols>
  <sheetData>
    <row r="1" spans="1:9" ht="21" x14ac:dyDescent="0.35">
      <c r="A1" s="3" t="s">
        <v>8</v>
      </c>
      <c r="D1" s="60"/>
      <c r="E1" s="79" t="s">
        <v>11</v>
      </c>
      <c r="F1" s="79"/>
      <c r="G1" s="13" t="s">
        <v>29</v>
      </c>
    </row>
    <row r="2" spans="1:9" ht="16.5" customHeight="1" x14ac:dyDescent="0.3">
      <c r="A2" s="3" t="s">
        <v>9</v>
      </c>
      <c r="D2" s="60"/>
      <c r="E2" s="55" t="s">
        <v>25</v>
      </c>
      <c r="G2" s="13" t="s">
        <v>30</v>
      </c>
    </row>
    <row r="3" spans="1:9" ht="13.5" customHeight="1" x14ac:dyDescent="0.25">
      <c r="A3" s="3" t="s">
        <v>10</v>
      </c>
    </row>
    <row r="4" spans="1:9" ht="13.5" customHeight="1" x14ac:dyDescent="0.25">
      <c r="A4" s="3"/>
      <c r="C4" s="70" t="s">
        <v>94</v>
      </c>
      <c r="D4" s="70"/>
      <c r="E4" s="70"/>
      <c r="F4" s="70"/>
      <c r="G4" s="70"/>
      <c r="H4" s="70"/>
    </row>
    <row r="5" spans="1:9" ht="7.5" customHeight="1" x14ac:dyDescent="0.25">
      <c r="A5" s="3"/>
      <c r="C5" s="59"/>
      <c r="D5" s="59"/>
      <c r="E5" s="59"/>
      <c r="F5" s="59"/>
      <c r="G5" s="59"/>
      <c r="H5" s="59"/>
    </row>
    <row r="6" spans="1:9" ht="20.2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6" t="s">
        <v>33</v>
      </c>
    </row>
    <row r="7" spans="1:9" ht="15.75" x14ac:dyDescent="0.25">
      <c r="A7" s="2">
        <v>1</v>
      </c>
      <c r="B7" s="5" t="s">
        <v>20</v>
      </c>
      <c r="C7" s="5" t="s">
        <v>13</v>
      </c>
      <c r="D7" s="5">
        <v>34315</v>
      </c>
      <c r="E7" s="5" t="s">
        <v>23</v>
      </c>
      <c r="F7" s="6">
        <v>27803</v>
      </c>
      <c r="G7" s="9">
        <v>70000</v>
      </c>
      <c r="H7" s="5" t="s">
        <v>21</v>
      </c>
      <c r="I7" s="17"/>
    </row>
    <row r="8" spans="1:9" ht="17.25" customHeight="1" x14ac:dyDescent="0.25">
      <c r="A8" s="2">
        <v>2</v>
      </c>
      <c r="B8" s="5" t="s">
        <v>22</v>
      </c>
      <c r="C8" s="5" t="s">
        <v>13</v>
      </c>
      <c r="D8" s="5">
        <v>34368</v>
      </c>
      <c r="E8" s="5" t="s">
        <v>23</v>
      </c>
      <c r="F8" s="6">
        <v>27603</v>
      </c>
      <c r="G8" s="9">
        <v>70000</v>
      </c>
      <c r="H8" s="5" t="s">
        <v>21</v>
      </c>
      <c r="I8" s="17"/>
    </row>
    <row r="9" spans="1:9" ht="17.25" customHeight="1" x14ac:dyDescent="0.25">
      <c r="A9" s="2">
        <v>3</v>
      </c>
      <c r="B9" s="5" t="s">
        <v>26</v>
      </c>
      <c r="C9" s="5" t="s">
        <v>35</v>
      </c>
      <c r="D9" s="5">
        <v>57294</v>
      </c>
      <c r="E9" s="5" t="s">
        <v>27</v>
      </c>
      <c r="F9" s="6" t="s">
        <v>28</v>
      </c>
      <c r="G9" s="9">
        <v>70000</v>
      </c>
      <c r="H9" s="5" t="s">
        <v>19</v>
      </c>
      <c r="I9" s="18" t="s">
        <v>34</v>
      </c>
    </row>
    <row r="10" spans="1:9" ht="17.25" customHeight="1" x14ac:dyDescent="0.25">
      <c r="A10" s="2">
        <v>4</v>
      </c>
      <c r="B10" s="5" t="s">
        <v>95</v>
      </c>
      <c r="C10" s="5" t="s">
        <v>42</v>
      </c>
      <c r="D10" s="58" t="s">
        <v>97</v>
      </c>
      <c r="E10" s="5" t="s">
        <v>44</v>
      </c>
      <c r="F10" s="6">
        <v>781230931</v>
      </c>
      <c r="G10" s="9">
        <v>70000</v>
      </c>
      <c r="H10" s="5" t="s">
        <v>21</v>
      </c>
      <c r="I10" s="24" t="s">
        <v>43</v>
      </c>
    </row>
    <row r="11" spans="1:9" ht="17.25" customHeight="1" x14ac:dyDescent="0.25">
      <c r="A11" s="2">
        <v>5</v>
      </c>
      <c r="B11" s="81" t="s">
        <v>96</v>
      </c>
      <c r="C11" s="5" t="s">
        <v>42</v>
      </c>
      <c r="D11" s="58" t="s">
        <v>97</v>
      </c>
      <c r="E11" s="26" t="s">
        <v>48</v>
      </c>
      <c r="F11" s="6">
        <v>781310757</v>
      </c>
      <c r="G11" s="9">
        <v>70000</v>
      </c>
      <c r="H11" s="5" t="s">
        <v>21</v>
      </c>
      <c r="I11" s="24" t="s">
        <v>49</v>
      </c>
    </row>
    <row r="12" spans="1:9" ht="18.75" x14ac:dyDescent="0.3">
      <c r="A12" s="67" t="s">
        <v>16</v>
      </c>
      <c r="B12" s="68"/>
      <c r="C12" s="68"/>
      <c r="D12" s="68"/>
      <c r="E12" s="68"/>
      <c r="F12" s="69"/>
      <c r="G12" s="39">
        <f>SUM(G7:G11)</f>
        <v>350000</v>
      </c>
      <c r="H12" s="20" t="s">
        <v>38</v>
      </c>
      <c r="I12" s="21">
        <f>G12-H13</f>
        <v>308000</v>
      </c>
    </row>
    <row r="13" spans="1:9" ht="15.75" customHeight="1" x14ac:dyDescent="0.25">
      <c r="A13" s="67" t="s">
        <v>36</v>
      </c>
      <c r="B13" s="68"/>
      <c r="C13" s="68"/>
      <c r="D13" s="68"/>
      <c r="E13" s="68"/>
      <c r="F13" s="68"/>
      <c r="G13" s="18">
        <f>G9*0.12</f>
        <v>8400</v>
      </c>
      <c r="H13" s="73">
        <f>SUM(G13:G14)</f>
        <v>42000</v>
      </c>
      <c r="I13" s="12"/>
    </row>
    <row r="14" spans="1:9" ht="15.75" customHeight="1" x14ac:dyDescent="0.25">
      <c r="A14" s="67" t="s">
        <v>37</v>
      </c>
      <c r="B14" s="68"/>
      <c r="C14" s="68"/>
      <c r="D14" s="68"/>
      <c r="E14" s="68"/>
      <c r="F14" s="68"/>
      <c r="G14" s="18">
        <f>(G7+G8+G10+G11)*0.12</f>
        <v>33600</v>
      </c>
      <c r="H14" s="73"/>
      <c r="I14" s="12"/>
    </row>
    <row r="15" spans="1:9" x14ac:dyDescent="0.25">
      <c r="A15" s="67" t="s">
        <v>72</v>
      </c>
      <c r="B15" s="68"/>
      <c r="C15" s="68"/>
      <c r="D15" s="68"/>
      <c r="E15" s="68"/>
      <c r="F15" s="68"/>
      <c r="G15" s="19">
        <f>G12*0.1</f>
        <v>35000</v>
      </c>
      <c r="H15" s="30"/>
      <c r="I15" s="12"/>
    </row>
    <row r="16" spans="1:9" x14ac:dyDescent="0.25">
      <c r="A16" s="62" t="s">
        <v>93</v>
      </c>
      <c r="B16" s="62"/>
      <c r="C16" s="62"/>
      <c r="D16" s="62"/>
      <c r="E16" s="62"/>
      <c r="F16" s="62"/>
      <c r="G16" s="31">
        <f>G12-G13-G14-G15</f>
        <v>273000</v>
      </c>
      <c r="H16" s="30"/>
      <c r="I16" s="12"/>
    </row>
    <row r="17" spans="1:9" x14ac:dyDescent="0.25">
      <c r="A17" t="s">
        <v>18</v>
      </c>
      <c r="C17" s="75"/>
      <c r="D17" s="75"/>
      <c r="E17" s="75"/>
      <c r="F17" s="76"/>
      <c r="G17" s="76"/>
      <c r="H17" s="76"/>
    </row>
    <row r="18" spans="1:9" x14ac:dyDescent="0.25">
      <c r="A18" t="s">
        <v>31</v>
      </c>
      <c r="E18" s="12"/>
    </row>
    <row r="19" spans="1:9" ht="5.25" customHeight="1" x14ac:dyDescent="0.25">
      <c r="A19" s="66"/>
      <c r="B19" s="66"/>
    </row>
    <row r="20" spans="1:9" x14ac:dyDescent="0.25">
      <c r="A20" s="66" t="s">
        <v>98</v>
      </c>
      <c r="B20" s="66"/>
      <c r="C20" s="66"/>
      <c r="D20" s="66"/>
      <c r="E20" s="66"/>
      <c r="F20" s="66"/>
      <c r="G20" s="66"/>
      <c r="H20" s="66"/>
      <c r="I20" s="66"/>
    </row>
    <row r="21" spans="1:9" ht="16.5" customHeight="1" x14ac:dyDescent="0.25">
      <c r="A21" s="82"/>
      <c r="B21" s="83"/>
      <c r="C21" s="83"/>
      <c r="D21" s="83"/>
      <c r="E21" s="83"/>
      <c r="F21" s="84"/>
      <c r="G21" s="85"/>
      <c r="H21" s="83"/>
      <c r="I21" s="12"/>
    </row>
    <row r="22" spans="1:9" ht="15.75" x14ac:dyDescent="0.25">
      <c r="A22" s="86"/>
      <c r="B22" s="83"/>
      <c r="C22" s="83"/>
      <c r="D22" s="83"/>
      <c r="E22" s="83"/>
      <c r="F22" s="87"/>
      <c r="G22" s="85"/>
      <c r="H22" s="83"/>
      <c r="I22" s="12"/>
    </row>
    <row r="23" spans="1:9" x14ac:dyDescent="0.25">
      <c r="A23" s="88"/>
      <c r="B23" s="88"/>
      <c r="C23" s="88"/>
      <c r="D23" s="88"/>
      <c r="E23" s="88"/>
      <c r="F23" s="88"/>
      <c r="G23" s="88"/>
      <c r="H23" s="88"/>
      <c r="I23" s="88"/>
    </row>
    <row r="24" spans="1:9" ht="9" customHeight="1" x14ac:dyDescent="0.25">
      <c r="A24" s="12"/>
      <c r="B24" s="12"/>
      <c r="C24" s="12"/>
      <c r="D24" s="12"/>
      <c r="E24" s="12"/>
      <c r="F24" s="12"/>
      <c r="G24" s="12"/>
      <c r="H24" s="12"/>
      <c r="I24" s="12"/>
    </row>
    <row r="25" spans="1:9" ht="18" customHeight="1" x14ac:dyDescent="0.25">
      <c r="A25" s="82"/>
      <c r="B25" s="83"/>
      <c r="C25" s="83"/>
      <c r="D25" s="83"/>
      <c r="E25" s="83"/>
      <c r="F25" s="87"/>
      <c r="G25" s="85"/>
      <c r="H25" s="83"/>
      <c r="I25" s="12"/>
    </row>
    <row r="26" spans="1:9" x14ac:dyDescent="0.25">
      <c r="A26" s="88"/>
      <c r="B26" s="88"/>
      <c r="C26" s="88"/>
      <c r="D26" s="88"/>
      <c r="E26" s="88"/>
      <c r="F26" s="88"/>
      <c r="G26" s="88"/>
      <c r="H26" s="88"/>
      <c r="I26" s="88"/>
    </row>
  </sheetData>
  <mergeCells count="14">
    <mergeCell ref="A23:I23"/>
    <mergeCell ref="A26:I26"/>
    <mergeCell ref="A15:F15"/>
    <mergeCell ref="A16:F16"/>
    <mergeCell ref="C17:E17"/>
    <mergeCell ref="F17:H17"/>
    <mergeCell ref="A19:B19"/>
    <mergeCell ref="A20:I20"/>
    <mergeCell ref="E1:F1"/>
    <mergeCell ref="C4:H4"/>
    <mergeCell ref="A12:F12"/>
    <mergeCell ref="A13:F13"/>
    <mergeCell ref="H13:H14"/>
    <mergeCell ref="A14:F14"/>
  </mergeCells>
  <pageMargins left="0.11811023622047245" right="0.11811023622047245" top="0.21875" bottom="0.74803149606299213" header="0.31496062992125984" footer="0.31496062992125984"/>
  <pageSetup paperSize="9" orientation="landscape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view="pageLayout" workbookViewId="0">
      <selection activeCell="I10" sqref="I10"/>
    </sheetView>
  </sheetViews>
  <sheetFormatPr baseColWidth="10" defaultRowHeight="15" x14ac:dyDescent="0.25"/>
  <cols>
    <col min="1" max="1" width="3.42578125" customWidth="1"/>
    <col min="2" max="2" width="34.140625" customWidth="1"/>
    <col min="3" max="3" width="8.28515625" customWidth="1"/>
    <col min="4" max="4" width="9.5703125" customWidth="1"/>
    <col min="5" max="5" width="28" customWidth="1"/>
    <col min="6" max="6" width="13.140625" customWidth="1"/>
    <col min="7" max="7" width="12.28515625" customWidth="1"/>
    <col min="8" max="8" width="11.5703125" customWidth="1"/>
    <col min="9" max="9" width="16.7109375" customWidth="1"/>
  </cols>
  <sheetData>
    <row r="1" spans="1:9" ht="18.75" x14ac:dyDescent="0.3">
      <c r="A1" s="3" t="s">
        <v>8</v>
      </c>
      <c r="D1" s="50"/>
      <c r="E1" s="54" t="s">
        <v>11</v>
      </c>
      <c r="G1" s="13" t="s">
        <v>29</v>
      </c>
    </row>
    <row r="2" spans="1:9" ht="19.5" customHeight="1" x14ac:dyDescent="0.3">
      <c r="A2" s="3" t="s">
        <v>9</v>
      </c>
      <c r="D2" s="50"/>
      <c r="E2" s="55" t="s">
        <v>25</v>
      </c>
      <c r="G2" s="13" t="s">
        <v>30</v>
      </c>
    </row>
    <row r="3" spans="1:9" ht="13.5" customHeight="1" x14ac:dyDescent="0.25">
      <c r="A3" s="3" t="s">
        <v>10</v>
      </c>
    </row>
    <row r="4" spans="1:9" ht="13.5" customHeight="1" x14ac:dyDescent="0.25">
      <c r="A4" s="3"/>
      <c r="C4" s="70" t="s">
        <v>82</v>
      </c>
      <c r="D4" s="70"/>
      <c r="E4" s="70"/>
      <c r="F4" s="70"/>
      <c r="G4" s="70"/>
      <c r="H4" s="70"/>
    </row>
    <row r="5" spans="1:9" ht="7.5" customHeight="1" x14ac:dyDescent="0.25">
      <c r="A5" s="3"/>
      <c r="C5" s="51"/>
      <c r="D5" s="51"/>
      <c r="E5" s="51"/>
      <c r="F5" s="51"/>
      <c r="G5" s="51"/>
      <c r="H5" s="51"/>
    </row>
    <row r="6" spans="1:9" ht="20.2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6" t="s">
        <v>33</v>
      </c>
    </row>
    <row r="7" spans="1:9" ht="21" customHeight="1" x14ac:dyDescent="0.25">
      <c r="A7" s="2">
        <v>1</v>
      </c>
      <c r="B7" s="5" t="s">
        <v>12</v>
      </c>
      <c r="C7" s="5" t="s">
        <v>13</v>
      </c>
      <c r="D7" s="5">
        <v>34879</v>
      </c>
      <c r="E7" s="5" t="s">
        <v>14</v>
      </c>
      <c r="F7" s="6">
        <v>811102</v>
      </c>
      <c r="G7" s="9">
        <v>61600</v>
      </c>
      <c r="H7" s="5" t="s">
        <v>19</v>
      </c>
      <c r="I7" s="17"/>
    </row>
    <row r="8" spans="1:9" ht="15.75" x14ac:dyDescent="0.25">
      <c r="A8" s="2">
        <v>2</v>
      </c>
      <c r="B8" s="5" t="s">
        <v>20</v>
      </c>
      <c r="C8" s="5" t="s">
        <v>13</v>
      </c>
      <c r="D8" s="5">
        <v>34315</v>
      </c>
      <c r="E8" s="5" t="s">
        <v>23</v>
      </c>
      <c r="F8" s="6">
        <v>27803</v>
      </c>
      <c r="G8" s="9">
        <v>61600</v>
      </c>
      <c r="H8" s="5" t="s">
        <v>21</v>
      </c>
      <c r="I8" s="17"/>
    </row>
    <row r="9" spans="1:9" ht="17.25" customHeight="1" x14ac:dyDescent="0.25">
      <c r="A9" s="2">
        <v>3</v>
      </c>
      <c r="B9" s="5" t="s">
        <v>22</v>
      </c>
      <c r="C9" s="5" t="s">
        <v>13</v>
      </c>
      <c r="D9" s="5">
        <v>34368</v>
      </c>
      <c r="E9" s="5" t="s">
        <v>23</v>
      </c>
      <c r="F9" s="6">
        <v>27603</v>
      </c>
      <c r="G9" s="9">
        <v>61600</v>
      </c>
      <c r="H9" s="5" t="s">
        <v>21</v>
      </c>
      <c r="I9" s="17"/>
    </row>
    <row r="10" spans="1:9" ht="18.75" x14ac:dyDescent="0.3">
      <c r="A10" s="67" t="s">
        <v>16</v>
      </c>
      <c r="B10" s="68"/>
      <c r="C10" s="68"/>
      <c r="D10" s="68"/>
      <c r="E10" s="68"/>
      <c r="F10" s="69"/>
      <c r="G10" s="39">
        <f>SUM(G7:G9)</f>
        <v>184800</v>
      </c>
      <c r="H10" s="20" t="s">
        <v>38</v>
      </c>
      <c r="I10" s="21"/>
    </row>
    <row r="11" spans="1:9" ht="18.75" x14ac:dyDescent="0.3">
      <c r="A11" s="80" t="s">
        <v>83</v>
      </c>
      <c r="B11" s="80"/>
      <c r="C11" s="80"/>
      <c r="D11" s="80"/>
      <c r="E11" s="80"/>
      <c r="F11" s="76"/>
      <c r="G11" s="76"/>
      <c r="H11" s="76"/>
    </row>
    <row r="12" spans="1:9" ht="18.75" x14ac:dyDescent="0.3">
      <c r="A12" s="55" t="s">
        <v>31</v>
      </c>
      <c r="B12" s="55"/>
      <c r="E12" s="12"/>
    </row>
    <row r="13" spans="1:9" ht="5.25" customHeight="1" x14ac:dyDescent="0.25">
      <c r="A13" s="66"/>
      <c r="B13" s="66"/>
    </row>
  </sheetData>
  <mergeCells count="5">
    <mergeCell ref="F11:H11"/>
    <mergeCell ref="A13:B13"/>
    <mergeCell ref="A11:E11"/>
    <mergeCell ref="C4:H4"/>
    <mergeCell ref="A10:F10"/>
  </mergeCells>
  <pageMargins left="0.11811023622047245" right="0.11811023622047245" top="0.21875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view="pageLayout" workbookViewId="0">
      <selection activeCell="A25" sqref="A25:I25"/>
    </sheetView>
  </sheetViews>
  <sheetFormatPr baseColWidth="10" defaultRowHeight="15" x14ac:dyDescent="0.25"/>
  <cols>
    <col min="1" max="1" width="3.42578125" customWidth="1"/>
    <col min="2" max="2" width="34.140625" customWidth="1"/>
    <col min="3" max="3" width="8.28515625" customWidth="1"/>
    <col min="4" max="4" width="9.5703125" customWidth="1"/>
    <col min="5" max="5" width="28" customWidth="1"/>
    <col min="6" max="6" width="13.140625" customWidth="1"/>
    <col min="7" max="7" width="12.28515625" customWidth="1"/>
    <col min="8" max="8" width="11.5703125" customWidth="1"/>
    <col min="9" max="9" width="16.7109375" customWidth="1"/>
  </cols>
  <sheetData>
    <row r="1" spans="1:9" x14ac:dyDescent="0.25">
      <c r="A1" s="3" t="s">
        <v>8</v>
      </c>
      <c r="D1" s="25"/>
      <c r="E1" t="s">
        <v>11</v>
      </c>
      <c r="G1" s="13" t="s">
        <v>29</v>
      </c>
    </row>
    <row r="2" spans="1:9" ht="22.5" customHeight="1" x14ac:dyDescent="0.25">
      <c r="A2" s="3" t="s">
        <v>9</v>
      </c>
      <c r="D2" s="25"/>
      <c r="E2" s="3" t="s">
        <v>25</v>
      </c>
      <c r="G2" s="13" t="s">
        <v>30</v>
      </c>
    </row>
    <row r="3" spans="1:9" ht="13.5" customHeight="1" x14ac:dyDescent="0.25">
      <c r="A3" s="3" t="s">
        <v>10</v>
      </c>
    </row>
    <row r="4" spans="1:9" ht="13.5" customHeight="1" x14ac:dyDescent="0.25">
      <c r="A4" s="3"/>
      <c r="C4" s="70" t="s">
        <v>45</v>
      </c>
      <c r="D4" s="70"/>
      <c r="E4" s="70"/>
      <c r="F4" s="70"/>
      <c r="G4" s="70"/>
      <c r="H4" s="70"/>
    </row>
    <row r="5" spans="1:9" ht="13.5" customHeight="1" x14ac:dyDescent="0.25">
      <c r="A5" s="3"/>
      <c r="C5" s="23"/>
      <c r="D5" s="23"/>
      <c r="E5" s="23"/>
      <c r="F5" s="23"/>
      <c r="G5" s="23"/>
      <c r="H5" s="23"/>
    </row>
    <row r="6" spans="1:9" ht="20.2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6" t="s">
        <v>33</v>
      </c>
    </row>
    <row r="7" spans="1:9" ht="21" customHeight="1" x14ac:dyDescent="0.25">
      <c r="A7" s="2">
        <v>1</v>
      </c>
      <c r="B7" s="5" t="s">
        <v>12</v>
      </c>
      <c r="C7" s="5" t="s">
        <v>13</v>
      </c>
      <c r="D7" s="5">
        <v>34879</v>
      </c>
      <c r="E7" s="5" t="s">
        <v>14</v>
      </c>
      <c r="F7" s="6">
        <v>811102</v>
      </c>
      <c r="G7" s="9">
        <v>70000</v>
      </c>
      <c r="H7" s="5" t="s">
        <v>19</v>
      </c>
      <c r="I7" s="17"/>
    </row>
    <row r="8" spans="1:9" ht="20.25" customHeight="1" x14ac:dyDescent="0.25">
      <c r="A8" s="2">
        <v>2</v>
      </c>
      <c r="B8" s="5" t="s">
        <v>15</v>
      </c>
      <c r="C8" s="5" t="s">
        <v>32</v>
      </c>
      <c r="D8" s="5">
        <v>34879</v>
      </c>
      <c r="E8" s="5" t="s">
        <v>14</v>
      </c>
      <c r="F8" s="6">
        <v>803502</v>
      </c>
      <c r="G8" s="9">
        <v>70000</v>
      </c>
      <c r="H8" s="5" t="s">
        <v>19</v>
      </c>
      <c r="I8" s="17"/>
    </row>
    <row r="9" spans="1:9" ht="15.75" x14ac:dyDescent="0.25">
      <c r="A9" s="6">
        <v>3</v>
      </c>
      <c r="B9" s="5" t="s">
        <v>20</v>
      </c>
      <c r="C9" s="5" t="s">
        <v>13</v>
      </c>
      <c r="D9" s="5">
        <v>34315</v>
      </c>
      <c r="E9" s="5"/>
      <c r="F9" s="6">
        <v>27803</v>
      </c>
      <c r="G9" s="9">
        <v>50000</v>
      </c>
      <c r="H9" s="5" t="s">
        <v>21</v>
      </c>
      <c r="I9" s="17"/>
    </row>
    <row r="10" spans="1:9" ht="17.25" customHeight="1" x14ac:dyDescent="0.25">
      <c r="A10" s="7">
        <v>4</v>
      </c>
      <c r="B10" s="5" t="s">
        <v>22</v>
      </c>
      <c r="C10" s="5" t="s">
        <v>13</v>
      </c>
      <c r="D10" s="5">
        <v>34368</v>
      </c>
      <c r="E10" s="5" t="s">
        <v>23</v>
      </c>
      <c r="F10" s="6">
        <v>27603</v>
      </c>
      <c r="G10" s="9">
        <v>70000</v>
      </c>
      <c r="H10" s="5" t="s">
        <v>21</v>
      </c>
      <c r="I10" s="17"/>
    </row>
    <row r="11" spans="1:9" ht="17.25" customHeight="1" x14ac:dyDescent="0.25">
      <c r="A11" s="7">
        <v>5</v>
      </c>
      <c r="B11" s="5" t="s">
        <v>26</v>
      </c>
      <c r="C11" s="5" t="s">
        <v>35</v>
      </c>
      <c r="D11" s="5">
        <v>57294</v>
      </c>
      <c r="E11" s="5" t="s">
        <v>27</v>
      </c>
      <c r="F11" s="6" t="s">
        <v>28</v>
      </c>
      <c r="G11" s="9">
        <v>70000</v>
      </c>
      <c r="H11" s="5" t="s">
        <v>19</v>
      </c>
      <c r="I11" s="18" t="s">
        <v>34</v>
      </c>
    </row>
    <row r="12" spans="1:9" ht="17.25" customHeight="1" x14ac:dyDescent="0.25">
      <c r="A12" s="8">
        <v>6</v>
      </c>
      <c r="B12" s="5" t="s">
        <v>24</v>
      </c>
      <c r="C12" s="5" t="s">
        <v>13</v>
      </c>
      <c r="D12" s="5">
        <v>37540</v>
      </c>
      <c r="E12" s="5" t="s">
        <v>23</v>
      </c>
      <c r="F12" s="6">
        <v>810702</v>
      </c>
      <c r="G12" s="9">
        <v>70000</v>
      </c>
      <c r="H12" s="5" t="s">
        <v>21</v>
      </c>
      <c r="I12" s="17"/>
    </row>
    <row r="13" spans="1:9" ht="17.25" customHeight="1" x14ac:dyDescent="0.25">
      <c r="A13" s="8">
        <v>7</v>
      </c>
      <c r="B13" s="5" t="s">
        <v>41</v>
      </c>
      <c r="C13" s="5" t="s">
        <v>42</v>
      </c>
      <c r="D13" s="5"/>
      <c r="E13" s="5" t="s">
        <v>44</v>
      </c>
      <c r="F13" s="6">
        <v>781230931</v>
      </c>
      <c r="G13" s="9">
        <v>70000</v>
      </c>
      <c r="H13" s="5" t="s">
        <v>21</v>
      </c>
      <c r="I13" s="24" t="s">
        <v>43</v>
      </c>
    </row>
    <row r="14" spans="1:9" ht="17.25" customHeight="1" x14ac:dyDescent="0.25">
      <c r="A14" s="8">
        <v>8</v>
      </c>
      <c r="B14" s="5" t="s">
        <v>47</v>
      </c>
      <c r="C14" s="5" t="s">
        <v>42</v>
      </c>
      <c r="D14" s="5"/>
      <c r="E14" s="26" t="s">
        <v>48</v>
      </c>
      <c r="F14" s="6">
        <v>781310757</v>
      </c>
      <c r="G14" s="9"/>
      <c r="H14" s="5" t="s">
        <v>21</v>
      </c>
      <c r="I14" s="24" t="s">
        <v>49</v>
      </c>
    </row>
    <row r="15" spans="1:9" ht="18.75" x14ac:dyDescent="0.3">
      <c r="A15" s="67" t="s">
        <v>16</v>
      </c>
      <c r="B15" s="68"/>
      <c r="C15" s="68"/>
      <c r="D15" s="68"/>
      <c r="E15" s="68"/>
      <c r="F15" s="69"/>
      <c r="G15" s="15">
        <f>SUM(G7:G14)</f>
        <v>470000</v>
      </c>
      <c r="H15" s="20" t="s">
        <v>38</v>
      </c>
      <c r="I15" s="29">
        <f>G15-H16</f>
        <v>413600</v>
      </c>
    </row>
    <row r="16" spans="1:9" ht="15.75" customHeight="1" x14ac:dyDescent="0.25">
      <c r="A16" s="67" t="s">
        <v>36</v>
      </c>
      <c r="B16" s="68"/>
      <c r="C16" s="68"/>
      <c r="D16" s="68"/>
      <c r="E16" s="68"/>
      <c r="F16" s="68"/>
      <c r="G16" s="18">
        <f>(G7+G8+G11)*0.12</f>
        <v>25200</v>
      </c>
      <c r="H16" s="73">
        <f>SUM(G16:G17)</f>
        <v>56400</v>
      </c>
      <c r="I16" s="12"/>
    </row>
    <row r="17" spans="1:9" ht="15.75" customHeight="1" x14ac:dyDescent="0.25">
      <c r="A17" s="67" t="s">
        <v>37</v>
      </c>
      <c r="B17" s="68"/>
      <c r="C17" s="68"/>
      <c r="D17" s="68"/>
      <c r="E17" s="68"/>
      <c r="F17" s="68"/>
      <c r="G17" s="18">
        <f>(G9+G10+G12+G13)*0.12</f>
        <v>31200</v>
      </c>
      <c r="H17" s="73"/>
      <c r="I17" s="12"/>
    </row>
    <row r="18" spans="1:9" x14ac:dyDescent="0.25">
      <c r="A18" s="67" t="s">
        <v>17</v>
      </c>
      <c r="B18" s="68"/>
      <c r="C18" s="68"/>
      <c r="D18" s="68"/>
      <c r="E18" s="68"/>
      <c r="F18" s="68"/>
      <c r="G18" s="19">
        <f>G15*0.05</f>
        <v>23500</v>
      </c>
      <c r="H18" s="30"/>
      <c r="I18" s="12"/>
    </row>
    <row r="19" spans="1:9" x14ac:dyDescent="0.25">
      <c r="A19" s="74" t="s">
        <v>46</v>
      </c>
      <c r="B19" s="74"/>
      <c r="C19" s="74"/>
      <c r="D19" s="74"/>
      <c r="E19" s="74"/>
      <c r="F19" s="74"/>
      <c r="G19" s="32">
        <f>G15-G16-G17-G18</f>
        <v>390100</v>
      </c>
      <c r="H19" s="30"/>
      <c r="I19" s="12"/>
    </row>
    <row r="20" spans="1:9" x14ac:dyDescent="0.25">
      <c r="A20" s="74" t="s">
        <v>51</v>
      </c>
      <c r="B20" s="74"/>
      <c r="C20" s="74"/>
      <c r="D20" s="74"/>
      <c r="E20" s="74"/>
      <c r="F20" s="74"/>
      <c r="G20" s="32">
        <v>163800</v>
      </c>
      <c r="H20" s="30"/>
      <c r="I20" s="12"/>
    </row>
    <row r="21" spans="1:9" x14ac:dyDescent="0.25">
      <c r="A21" s="77" t="s">
        <v>52</v>
      </c>
      <c r="B21" s="77"/>
      <c r="C21" s="77"/>
      <c r="D21" s="77"/>
      <c r="E21" s="77"/>
      <c r="F21" s="77"/>
      <c r="G21" s="31">
        <f>SUM(G19:G20)</f>
        <v>553900</v>
      </c>
      <c r="H21" s="30"/>
      <c r="I21" s="12"/>
    </row>
    <row r="22" spans="1:9" x14ac:dyDescent="0.25">
      <c r="A22" t="s">
        <v>18</v>
      </c>
      <c r="C22" s="75"/>
      <c r="D22" s="75"/>
      <c r="E22" s="75"/>
      <c r="F22" s="76"/>
      <c r="G22" s="76"/>
      <c r="H22" s="76"/>
    </row>
    <row r="23" spans="1:9" x14ac:dyDescent="0.25">
      <c r="A23" t="s">
        <v>31</v>
      </c>
      <c r="E23" s="12"/>
    </row>
    <row r="24" spans="1:9" ht="5.25" customHeight="1" x14ac:dyDescent="0.25">
      <c r="A24" s="66"/>
      <c r="B24" s="66"/>
    </row>
    <row r="25" spans="1:9" x14ac:dyDescent="0.25">
      <c r="A25" s="66" t="s">
        <v>50</v>
      </c>
      <c r="B25" s="66"/>
      <c r="C25" s="66"/>
      <c r="D25" s="66"/>
      <c r="E25" s="66"/>
      <c r="F25" s="66"/>
      <c r="G25" s="66"/>
      <c r="H25" s="66"/>
      <c r="I25" s="66"/>
    </row>
    <row r="26" spans="1:9" x14ac:dyDescent="0.25">
      <c r="A26" s="61"/>
      <c r="B26" s="61"/>
    </row>
  </sheetData>
  <mergeCells count="14">
    <mergeCell ref="A26:B26"/>
    <mergeCell ref="C4:H4"/>
    <mergeCell ref="A15:F15"/>
    <mergeCell ref="A16:F16"/>
    <mergeCell ref="H16:H17"/>
    <mergeCell ref="A17:F17"/>
    <mergeCell ref="A18:F18"/>
    <mergeCell ref="A19:F19"/>
    <mergeCell ref="C22:E22"/>
    <mergeCell ref="F22:H22"/>
    <mergeCell ref="A24:B24"/>
    <mergeCell ref="A25:I25"/>
    <mergeCell ref="A20:F20"/>
    <mergeCell ref="A21:F21"/>
  </mergeCells>
  <pageMargins left="0.11811023622047245" right="0.11811023622047245" top="0.21875" bottom="0.74803149606299213" header="0.31496062992125984" footer="0.31496062992125984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view="pageLayout" topLeftCell="A4" workbookViewId="0">
      <selection activeCell="E26" sqref="E26"/>
    </sheetView>
  </sheetViews>
  <sheetFormatPr baseColWidth="10" defaultRowHeight="15" x14ac:dyDescent="0.25"/>
  <cols>
    <col min="1" max="1" width="3.42578125" customWidth="1"/>
    <col min="2" max="2" width="34.140625" customWidth="1"/>
    <col min="3" max="3" width="8.28515625" customWidth="1"/>
    <col min="4" max="4" width="9.5703125" customWidth="1"/>
    <col min="5" max="5" width="28" customWidth="1"/>
    <col min="6" max="6" width="13.140625" customWidth="1"/>
    <col min="7" max="7" width="12.28515625" customWidth="1"/>
    <col min="8" max="8" width="11.5703125" customWidth="1"/>
    <col min="9" max="9" width="16.7109375" customWidth="1"/>
  </cols>
  <sheetData>
    <row r="1" spans="1:9" x14ac:dyDescent="0.25">
      <c r="A1" s="3" t="s">
        <v>8</v>
      </c>
      <c r="D1" s="28"/>
      <c r="E1" t="s">
        <v>11</v>
      </c>
      <c r="G1" s="13" t="s">
        <v>29</v>
      </c>
    </row>
    <row r="2" spans="1:9" ht="12.75" customHeight="1" x14ac:dyDescent="0.25">
      <c r="A2" s="3" t="s">
        <v>9</v>
      </c>
      <c r="D2" s="28"/>
      <c r="E2" s="3" t="s">
        <v>25</v>
      </c>
      <c r="G2" s="13" t="s">
        <v>30</v>
      </c>
    </row>
    <row r="3" spans="1:9" ht="13.5" customHeight="1" x14ac:dyDescent="0.25">
      <c r="A3" s="3" t="s">
        <v>10</v>
      </c>
    </row>
    <row r="4" spans="1:9" ht="13.5" customHeight="1" x14ac:dyDescent="0.25">
      <c r="A4" s="3"/>
      <c r="C4" s="70" t="s">
        <v>53</v>
      </c>
      <c r="D4" s="70"/>
      <c r="E4" s="70"/>
      <c r="F4" s="70"/>
      <c r="G4" s="70"/>
      <c r="H4" s="70"/>
    </row>
    <row r="5" spans="1:9" ht="7.5" customHeight="1" x14ac:dyDescent="0.25">
      <c r="A5" s="3"/>
      <c r="C5" s="27"/>
      <c r="D5" s="27"/>
      <c r="E5" s="27"/>
      <c r="F5" s="27"/>
      <c r="G5" s="27"/>
      <c r="H5" s="27"/>
    </row>
    <row r="6" spans="1:9" ht="20.2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6" t="s">
        <v>33</v>
      </c>
    </row>
    <row r="7" spans="1:9" ht="21" customHeight="1" x14ac:dyDescent="0.25">
      <c r="A7" s="2">
        <v>1</v>
      </c>
      <c r="B7" s="5" t="s">
        <v>12</v>
      </c>
      <c r="C7" s="5" t="s">
        <v>13</v>
      </c>
      <c r="D7" s="5">
        <v>34879</v>
      </c>
      <c r="E7" s="5" t="s">
        <v>14</v>
      </c>
      <c r="F7" s="6">
        <v>811102</v>
      </c>
      <c r="G7" s="9">
        <v>70000</v>
      </c>
      <c r="H7" s="5" t="s">
        <v>19</v>
      </c>
      <c r="I7" s="17"/>
    </row>
    <row r="8" spans="1:9" ht="20.25" customHeight="1" x14ac:dyDescent="0.25">
      <c r="A8" s="2">
        <v>2</v>
      </c>
      <c r="B8" s="5" t="s">
        <v>15</v>
      </c>
      <c r="C8" s="5" t="s">
        <v>32</v>
      </c>
      <c r="D8" s="5">
        <v>34879</v>
      </c>
      <c r="E8" s="5" t="s">
        <v>14</v>
      </c>
      <c r="F8" s="6">
        <v>803502</v>
      </c>
      <c r="G8" s="9">
        <v>70000</v>
      </c>
      <c r="H8" s="5" t="s">
        <v>19</v>
      </c>
      <c r="I8" s="17"/>
    </row>
    <row r="9" spans="1:9" ht="15.75" x14ac:dyDescent="0.25">
      <c r="A9" s="6">
        <v>3</v>
      </c>
      <c r="B9" s="5" t="s">
        <v>20</v>
      </c>
      <c r="C9" s="5" t="s">
        <v>13</v>
      </c>
      <c r="D9" s="5">
        <v>34315</v>
      </c>
      <c r="E9" s="5"/>
      <c r="F9" s="6">
        <v>27803</v>
      </c>
      <c r="G9" s="9">
        <v>50000</v>
      </c>
      <c r="H9" s="5" t="s">
        <v>21</v>
      </c>
      <c r="I9" s="17"/>
    </row>
    <row r="10" spans="1:9" ht="17.25" customHeight="1" x14ac:dyDescent="0.25">
      <c r="A10" s="7">
        <v>4</v>
      </c>
      <c r="B10" s="5" t="s">
        <v>22</v>
      </c>
      <c r="C10" s="5" t="s">
        <v>13</v>
      </c>
      <c r="D10" s="5">
        <v>34368</v>
      </c>
      <c r="E10" s="5" t="s">
        <v>23</v>
      </c>
      <c r="F10" s="6">
        <v>27603</v>
      </c>
      <c r="G10" s="9">
        <v>70000</v>
      </c>
      <c r="H10" s="5" t="s">
        <v>21</v>
      </c>
      <c r="I10" s="17"/>
    </row>
    <row r="11" spans="1:9" ht="17.25" customHeight="1" x14ac:dyDescent="0.25">
      <c r="A11" s="7">
        <v>5</v>
      </c>
      <c r="B11" s="5" t="s">
        <v>26</v>
      </c>
      <c r="C11" s="5" t="s">
        <v>35</v>
      </c>
      <c r="D11" s="5">
        <v>57294</v>
      </c>
      <c r="E11" s="5" t="s">
        <v>27</v>
      </c>
      <c r="F11" s="6" t="s">
        <v>28</v>
      </c>
      <c r="G11" s="9">
        <v>70000</v>
      </c>
      <c r="H11" s="5" t="s">
        <v>19</v>
      </c>
      <c r="I11" s="18" t="s">
        <v>34</v>
      </c>
    </row>
    <row r="12" spans="1:9" ht="17.25" customHeight="1" x14ac:dyDescent="0.25">
      <c r="A12" s="8">
        <v>6</v>
      </c>
      <c r="B12" s="5" t="s">
        <v>24</v>
      </c>
      <c r="C12" s="5" t="s">
        <v>13</v>
      </c>
      <c r="D12" s="5">
        <v>37540</v>
      </c>
      <c r="E12" s="5" t="s">
        <v>23</v>
      </c>
      <c r="F12" s="6">
        <v>810702</v>
      </c>
      <c r="G12" s="9">
        <v>70000</v>
      </c>
      <c r="H12" s="5" t="s">
        <v>21</v>
      </c>
      <c r="I12" s="17"/>
    </row>
    <row r="13" spans="1:9" ht="17.25" customHeight="1" x14ac:dyDescent="0.25">
      <c r="A13" s="8">
        <v>7</v>
      </c>
      <c r="B13" s="5" t="s">
        <v>41</v>
      </c>
      <c r="C13" s="5" t="s">
        <v>42</v>
      </c>
      <c r="D13" s="5"/>
      <c r="E13" s="5" t="s">
        <v>44</v>
      </c>
      <c r="F13" s="6">
        <v>781230931</v>
      </c>
      <c r="G13" s="9">
        <v>70000</v>
      </c>
      <c r="H13" s="5" t="s">
        <v>21</v>
      </c>
      <c r="I13" s="24" t="s">
        <v>43</v>
      </c>
    </row>
    <row r="14" spans="1:9" ht="17.25" customHeight="1" x14ac:dyDescent="0.25">
      <c r="A14" s="8">
        <v>8</v>
      </c>
      <c r="B14" s="5" t="s">
        <v>47</v>
      </c>
      <c r="C14" s="5" t="s">
        <v>42</v>
      </c>
      <c r="D14" s="5"/>
      <c r="E14" s="26" t="s">
        <v>48</v>
      </c>
      <c r="F14" s="6">
        <v>781310757</v>
      </c>
      <c r="G14" s="9"/>
      <c r="H14" s="5" t="s">
        <v>21</v>
      </c>
      <c r="I14" s="24" t="s">
        <v>49</v>
      </c>
    </row>
    <row r="15" spans="1:9" ht="18.75" x14ac:dyDescent="0.3">
      <c r="A15" s="67" t="s">
        <v>16</v>
      </c>
      <c r="B15" s="68"/>
      <c r="C15" s="68"/>
      <c r="D15" s="68"/>
      <c r="E15" s="68"/>
      <c r="F15" s="69"/>
      <c r="G15" s="15">
        <f>SUM(G7:G14)</f>
        <v>470000</v>
      </c>
      <c r="H15" s="20" t="s">
        <v>38</v>
      </c>
      <c r="I15" s="29">
        <f>G15-H16</f>
        <v>413600</v>
      </c>
    </row>
    <row r="16" spans="1:9" ht="15.75" customHeight="1" x14ac:dyDescent="0.25">
      <c r="A16" s="67" t="s">
        <v>36</v>
      </c>
      <c r="B16" s="68"/>
      <c r="C16" s="68"/>
      <c r="D16" s="68"/>
      <c r="E16" s="68"/>
      <c r="F16" s="68"/>
      <c r="G16" s="18">
        <f>(G7+G8+G11)*0.12</f>
        <v>25200</v>
      </c>
      <c r="H16" s="73">
        <f>SUM(G16:G17)</f>
        <v>56400</v>
      </c>
      <c r="I16" s="12"/>
    </row>
    <row r="17" spans="1:9" ht="15.75" customHeight="1" x14ac:dyDescent="0.25">
      <c r="A17" s="67" t="s">
        <v>37</v>
      </c>
      <c r="B17" s="68"/>
      <c r="C17" s="68"/>
      <c r="D17" s="68"/>
      <c r="E17" s="68"/>
      <c r="F17" s="68"/>
      <c r="G17" s="18">
        <f>(G9+G10+G12+G13)*0.12</f>
        <v>31200</v>
      </c>
      <c r="H17" s="73"/>
      <c r="I17" s="12"/>
    </row>
    <row r="18" spans="1:9" x14ac:dyDescent="0.25">
      <c r="A18" s="67" t="s">
        <v>17</v>
      </c>
      <c r="B18" s="68"/>
      <c r="C18" s="68"/>
      <c r="D18" s="68"/>
      <c r="E18" s="68"/>
      <c r="F18" s="68"/>
      <c r="G18" s="19">
        <f>G15*0.05</f>
        <v>23500</v>
      </c>
      <c r="H18" s="30"/>
      <c r="I18" s="12"/>
    </row>
    <row r="19" spans="1:9" x14ac:dyDescent="0.25">
      <c r="A19" s="74" t="s">
        <v>46</v>
      </c>
      <c r="B19" s="74"/>
      <c r="C19" s="74"/>
      <c r="D19" s="74"/>
      <c r="E19" s="74"/>
      <c r="F19" s="74"/>
      <c r="G19" s="32">
        <f>G15-G16-G17-G18</f>
        <v>390100</v>
      </c>
      <c r="H19" s="30"/>
      <c r="I19" s="12"/>
    </row>
    <row r="20" spans="1:9" x14ac:dyDescent="0.25">
      <c r="A20" s="74" t="s">
        <v>51</v>
      </c>
      <c r="B20" s="74"/>
      <c r="C20" s="74"/>
      <c r="D20" s="74"/>
      <c r="E20" s="74"/>
      <c r="F20" s="74"/>
      <c r="G20" s="32"/>
      <c r="H20" s="30"/>
      <c r="I20" s="12"/>
    </row>
    <row r="21" spans="1:9" x14ac:dyDescent="0.25">
      <c r="A21" s="77" t="s">
        <v>52</v>
      </c>
      <c r="B21" s="77"/>
      <c r="C21" s="77"/>
      <c r="D21" s="77"/>
      <c r="E21" s="77"/>
      <c r="F21" s="77"/>
      <c r="G21" s="31">
        <f>SUM(G19:G20)</f>
        <v>390100</v>
      </c>
      <c r="H21" s="30"/>
      <c r="I21" s="12"/>
    </row>
    <row r="22" spans="1:9" x14ac:dyDescent="0.25">
      <c r="A22" t="s">
        <v>18</v>
      </c>
      <c r="C22" s="75"/>
      <c r="D22" s="75"/>
      <c r="E22" s="75"/>
      <c r="F22" s="76"/>
      <c r="G22" s="76"/>
      <c r="H22" s="76"/>
    </row>
    <row r="23" spans="1:9" x14ac:dyDescent="0.25">
      <c r="A23" t="s">
        <v>31</v>
      </c>
      <c r="E23" s="12"/>
    </row>
    <row r="24" spans="1:9" ht="5.25" customHeight="1" x14ac:dyDescent="0.25">
      <c r="A24" s="66"/>
      <c r="B24" s="66"/>
    </row>
    <row r="25" spans="1:9" x14ac:dyDescent="0.25">
      <c r="A25" s="66" t="s">
        <v>54</v>
      </c>
      <c r="B25" s="66"/>
      <c r="C25" s="66"/>
      <c r="D25" s="66"/>
      <c r="E25" s="66"/>
      <c r="F25" s="66"/>
      <c r="G25" s="66"/>
      <c r="H25" s="66"/>
      <c r="I25" s="66"/>
    </row>
    <row r="26" spans="1:9" x14ac:dyDescent="0.25">
      <c r="A26" s="61"/>
      <c r="B26" s="61"/>
    </row>
  </sheetData>
  <mergeCells count="14">
    <mergeCell ref="A25:I25"/>
    <mergeCell ref="A26:B26"/>
    <mergeCell ref="A19:F19"/>
    <mergeCell ref="A20:F20"/>
    <mergeCell ref="A21:F21"/>
    <mergeCell ref="C22:E22"/>
    <mergeCell ref="F22:H22"/>
    <mergeCell ref="A24:B24"/>
    <mergeCell ref="A18:F18"/>
    <mergeCell ref="C4:H4"/>
    <mergeCell ref="A15:F15"/>
    <mergeCell ref="A16:F16"/>
    <mergeCell ref="H16:H17"/>
    <mergeCell ref="A17:F17"/>
  </mergeCells>
  <pageMargins left="0.11811023622047245" right="0.11811023622047245" top="0.21875" bottom="0.74803149606299213" header="0.31496062992125984" footer="0.31496062992125984"/>
  <pageSetup paperSize="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view="pageLayout" topLeftCell="A4" workbookViewId="0">
      <selection activeCell="G21" sqref="G21"/>
    </sheetView>
  </sheetViews>
  <sheetFormatPr baseColWidth="10" defaultRowHeight="15" x14ac:dyDescent="0.25"/>
  <cols>
    <col min="1" max="1" width="3.42578125" customWidth="1"/>
    <col min="2" max="2" width="34.140625" customWidth="1"/>
    <col min="3" max="3" width="8.28515625" customWidth="1"/>
    <col min="4" max="4" width="9.5703125" customWidth="1"/>
    <col min="5" max="5" width="28" customWidth="1"/>
    <col min="6" max="6" width="13.140625" customWidth="1"/>
    <col min="7" max="7" width="12.28515625" customWidth="1"/>
    <col min="8" max="8" width="11.5703125" customWidth="1"/>
    <col min="9" max="9" width="16.7109375" customWidth="1"/>
  </cols>
  <sheetData>
    <row r="1" spans="1:9" x14ac:dyDescent="0.25">
      <c r="A1" s="3" t="s">
        <v>8</v>
      </c>
      <c r="D1" s="33"/>
      <c r="E1" t="s">
        <v>11</v>
      </c>
      <c r="G1" s="13" t="s">
        <v>29</v>
      </c>
    </row>
    <row r="2" spans="1:9" ht="12.75" customHeight="1" x14ac:dyDescent="0.25">
      <c r="A2" s="3" t="s">
        <v>9</v>
      </c>
      <c r="D2" s="33"/>
      <c r="E2" s="3" t="s">
        <v>25</v>
      </c>
      <c r="G2" s="13" t="s">
        <v>30</v>
      </c>
    </row>
    <row r="3" spans="1:9" ht="13.5" customHeight="1" x14ac:dyDescent="0.25">
      <c r="A3" s="3" t="s">
        <v>10</v>
      </c>
    </row>
    <row r="4" spans="1:9" ht="13.5" customHeight="1" x14ac:dyDescent="0.25">
      <c r="A4" s="3"/>
      <c r="C4" s="70" t="s">
        <v>55</v>
      </c>
      <c r="D4" s="70"/>
      <c r="E4" s="70"/>
      <c r="F4" s="70"/>
      <c r="G4" s="70"/>
      <c r="H4" s="70"/>
    </row>
    <row r="5" spans="1:9" ht="7.5" customHeight="1" x14ac:dyDescent="0.25">
      <c r="A5" s="3"/>
      <c r="C5" s="34"/>
      <c r="D5" s="34"/>
      <c r="E5" s="34"/>
      <c r="F5" s="34"/>
      <c r="G5" s="34"/>
      <c r="H5" s="34"/>
    </row>
    <row r="6" spans="1:9" ht="20.2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6" t="s">
        <v>33</v>
      </c>
    </row>
    <row r="7" spans="1:9" ht="21" customHeight="1" x14ac:dyDescent="0.25">
      <c r="A7" s="2">
        <v>1</v>
      </c>
      <c r="B7" s="5" t="s">
        <v>12</v>
      </c>
      <c r="C7" s="5" t="s">
        <v>13</v>
      </c>
      <c r="D7" s="5">
        <v>34879</v>
      </c>
      <c r="E7" s="5" t="s">
        <v>14</v>
      </c>
      <c r="F7" s="6">
        <v>811102</v>
      </c>
      <c r="G7" s="9">
        <v>70000</v>
      </c>
      <c r="H7" s="5" t="s">
        <v>19</v>
      </c>
      <c r="I7" s="17"/>
    </row>
    <row r="8" spans="1:9" ht="20.25" customHeight="1" x14ac:dyDescent="0.25">
      <c r="A8" s="2">
        <v>2</v>
      </c>
      <c r="B8" s="5" t="s">
        <v>15</v>
      </c>
      <c r="C8" s="5" t="s">
        <v>32</v>
      </c>
      <c r="D8" s="5">
        <v>34879</v>
      </c>
      <c r="E8" s="5" t="s">
        <v>14</v>
      </c>
      <c r="F8" s="6">
        <v>803502</v>
      </c>
      <c r="G8" s="9"/>
      <c r="H8" s="5" t="s">
        <v>19</v>
      </c>
      <c r="I8" s="17"/>
    </row>
    <row r="9" spans="1:9" ht="15.75" x14ac:dyDescent="0.25">
      <c r="A9" s="6">
        <v>3</v>
      </c>
      <c r="B9" s="5" t="s">
        <v>20</v>
      </c>
      <c r="C9" s="5" t="s">
        <v>13</v>
      </c>
      <c r="D9" s="5">
        <v>34315</v>
      </c>
      <c r="E9" s="5"/>
      <c r="F9" s="6">
        <v>27803</v>
      </c>
      <c r="G9" s="9">
        <v>50000</v>
      </c>
      <c r="H9" s="5" t="s">
        <v>21</v>
      </c>
      <c r="I9" s="17"/>
    </row>
    <row r="10" spans="1:9" ht="17.25" customHeight="1" x14ac:dyDescent="0.25">
      <c r="A10" s="7">
        <v>4</v>
      </c>
      <c r="B10" s="5" t="s">
        <v>22</v>
      </c>
      <c r="C10" s="5" t="s">
        <v>13</v>
      </c>
      <c r="D10" s="5">
        <v>34368</v>
      </c>
      <c r="E10" s="5" t="s">
        <v>23</v>
      </c>
      <c r="F10" s="6">
        <v>27603</v>
      </c>
      <c r="G10" s="9">
        <v>70000</v>
      </c>
      <c r="H10" s="5" t="s">
        <v>21</v>
      </c>
      <c r="I10" s="17"/>
    </row>
    <row r="11" spans="1:9" ht="17.25" customHeight="1" x14ac:dyDescent="0.25">
      <c r="A11" s="7">
        <v>5</v>
      </c>
      <c r="B11" s="5" t="s">
        <v>26</v>
      </c>
      <c r="C11" s="5" t="s">
        <v>35</v>
      </c>
      <c r="D11" s="5">
        <v>57294</v>
      </c>
      <c r="E11" s="5" t="s">
        <v>27</v>
      </c>
      <c r="F11" s="6" t="s">
        <v>28</v>
      </c>
      <c r="G11" s="9">
        <v>70000</v>
      </c>
      <c r="H11" s="5" t="s">
        <v>19</v>
      </c>
      <c r="I11" s="18" t="s">
        <v>34</v>
      </c>
    </row>
    <row r="12" spans="1:9" ht="17.25" customHeight="1" x14ac:dyDescent="0.25">
      <c r="A12" s="8">
        <v>6</v>
      </c>
      <c r="B12" s="5" t="s">
        <v>24</v>
      </c>
      <c r="C12" s="5" t="s">
        <v>13</v>
      </c>
      <c r="D12" s="5">
        <v>37540</v>
      </c>
      <c r="E12" s="5" t="s">
        <v>23</v>
      </c>
      <c r="F12" s="6">
        <v>810702</v>
      </c>
      <c r="G12" s="9">
        <v>70000</v>
      </c>
      <c r="H12" s="5" t="s">
        <v>21</v>
      </c>
      <c r="I12" s="17"/>
    </row>
    <row r="13" spans="1:9" ht="17.25" customHeight="1" x14ac:dyDescent="0.25">
      <c r="A13" s="8">
        <v>7</v>
      </c>
      <c r="B13" s="5" t="s">
        <v>41</v>
      </c>
      <c r="C13" s="5" t="s">
        <v>42</v>
      </c>
      <c r="D13" s="5"/>
      <c r="E13" s="5" t="s">
        <v>44</v>
      </c>
      <c r="F13" s="6">
        <v>781230931</v>
      </c>
      <c r="G13" s="9">
        <v>70000</v>
      </c>
      <c r="H13" s="5" t="s">
        <v>21</v>
      </c>
      <c r="I13" s="24" t="s">
        <v>43</v>
      </c>
    </row>
    <row r="14" spans="1:9" ht="17.25" customHeight="1" x14ac:dyDescent="0.25">
      <c r="A14" s="8">
        <v>8</v>
      </c>
      <c r="B14" s="5" t="s">
        <v>47</v>
      </c>
      <c r="C14" s="5" t="s">
        <v>42</v>
      </c>
      <c r="D14" s="5"/>
      <c r="E14" s="26" t="s">
        <v>48</v>
      </c>
      <c r="F14" s="6">
        <v>781310757</v>
      </c>
      <c r="G14" s="9"/>
      <c r="H14" s="5" t="s">
        <v>21</v>
      </c>
      <c r="I14" s="24" t="s">
        <v>49</v>
      </c>
    </row>
    <row r="15" spans="1:9" ht="18.75" x14ac:dyDescent="0.3">
      <c r="A15" s="67" t="s">
        <v>16</v>
      </c>
      <c r="B15" s="68"/>
      <c r="C15" s="68"/>
      <c r="D15" s="68"/>
      <c r="E15" s="68"/>
      <c r="F15" s="69"/>
      <c r="G15" s="15">
        <f>SUM(G7:G14)</f>
        <v>400000</v>
      </c>
      <c r="H15" s="20" t="s">
        <v>38</v>
      </c>
      <c r="I15" s="21">
        <f>G15-H16</f>
        <v>352000</v>
      </c>
    </row>
    <row r="16" spans="1:9" ht="15.75" customHeight="1" x14ac:dyDescent="0.25">
      <c r="A16" s="67" t="s">
        <v>36</v>
      </c>
      <c r="B16" s="68"/>
      <c r="C16" s="68"/>
      <c r="D16" s="68"/>
      <c r="E16" s="68"/>
      <c r="F16" s="68"/>
      <c r="G16" s="18">
        <f>(G7+G8+G11)*0.12</f>
        <v>16800</v>
      </c>
      <c r="H16" s="73">
        <f>SUM(G16:G17)</f>
        <v>48000</v>
      </c>
      <c r="I16" s="12"/>
    </row>
    <row r="17" spans="1:9" ht="15.75" customHeight="1" x14ac:dyDescent="0.25">
      <c r="A17" s="67" t="s">
        <v>37</v>
      </c>
      <c r="B17" s="68"/>
      <c r="C17" s="68"/>
      <c r="D17" s="68"/>
      <c r="E17" s="68"/>
      <c r="F17" s="68"/>
      <c r="G17" s="18">
        <f>(G9+G10+G12+G13)*0.12</f>
        <v>31200</v>
      </c>
      <c r="H17" s="73"/>
      <c r="I17" s="12"/>
    </row>
    <row r="18" spans="1:9" x14ac:dyDescent="0.25">
      <c r="A18" s="67" t="s">
        <v>17</v>
      </c>
      <c r="B18" s="68"/>
      <c r="C18" s="68"/>
      <c r="D18" s="68"/>
      <c r="E18" s="68"/>
      <c r="F18" s="68"/>
      <c r="G18" s="19">
        <f>G15*0.05</f>
        <v>20000</v>
      </c>
      <c r="H18" s="30"/>
      <c r="I18" s="12"/>
    </row>
    <row r="19" spans="1:9" x14ac:dyDescent="0.25">
      <c r="A19" s="74" t="s">
        <v>46</v>
      </c>
      <c r="B19" s="74"/>
      <c r="C19" s="74"/>
      <c r="D19" s="74"/>
      <c r="E19" s="74"/>
      <c r="F19" s="74"/>
      <c r="G19" s="32">
        <f>G15-G16-G17-G18</f>
        <v>332000</v>
      </c>
      <c r="H19" s="30"/>
      <c r="I19" s="12"/>
    </row>
    <row r="20" spans="1:9" x14ac:dyDescent="0.25">
      <c r="A20" s="74" t="s">
        <v>51</v>
      </c>
      <c r="B20" s="74"/>
      <c r="C20" s="74"/>
      <c r="D20" s="74"/>
      <c r="E20" s="74"/>
      <c r="F20" s="74"/>
      <c r="G20" s="32">
        <v>109200</v>
      </c>
      <c r="H20" s="30"/>
      <c r="I20" s="12"/>
    </row>
    <row r="21" spans="1:9" x14ac:dyDescent="0.25">
      <c r="A21" s="77" t="s">
        <v>52</v>
      </c>
      <c r="B21" s="77"/>
      <c r="C21" s="77"/>
      <c r="D21" s="77"/>
      <c r="E21" s="77"/>
      <c r="F21" s="77"/>
      <c r="G21" s="31">
        <f>SUM(G19:G20)</f>
        <v>441200</v>
      </c>
      <c r="H21" s="30"/>
      <c r="I21" s="12"/>
    </row>
    <row r="22" spans="1:9" x14ac:dyDescent="0.25">
      <c r="A22" t="s">
        <v>18</v>
      </c>
      <c r="C22" s="75"/>
      <c r="D22" s="75"/>
      <c r="E22" s="75"/>
      <c r="F22" s="76"/>
      <c r="G22" s="76"/>
      <c r="H22" s="76"/>
    </row>
    <row r="23" spans="1:9" x14ac:dyDescent="0.25">
      <c r="A23" t="s">
        <v>31</v>
      </c>
      <c r="E23" s="12"/>
    </row>
    <row r="24" spans="1:9" ht="5.25" customHeight="1" x14ac:dyDescent="0.25">
      <c r="A24" s="66"/>
      <c r="B24" s="66"/>
    </row>
    <row r="25" spans="1:9" x14ac:dyDescent="0.25">
      <c r="A25" s="66" t="s">
        <v>54</v>
      </c>
      <c r="B25" s="66"/>
      <c r="C25" s="66"/>
      <c r="D25" s="66"/>
      <c r="E25" s="66"/>
      <c r="F25" s="66"/>
      <c r="G25" s="66"/>
      <c r="H25" s="66"/>
      <c r="I25" s="66"/>
    </row>
    <row r="26" spans="1:9" x14ac:dyDescent="0.25">
      <c r="A26" s="61"/>
      <c r="B26" s="61"/>
    </row>
  </sheetData>
  <mergeCells count="14">
    <mergeCell ref="A18:F18"/>
    <mergeCell ref="C4:H4"/>
    <mergeCell ref="A15:F15"/>
    <mergeCell ref="A16:F16"/>
    <mergeCell ref="H16:H17"/>
    <mergeCell ref="A17:F17"/>
    <mergeCell ref="A25:I25"/>
    <mergeCell ref="A26:B26"/>
    <mergeCell ref="A19:F19"/>
    <mergeCell ref="A20:F20"/>
    <mergeCell ref="A21:F21"/>
    <mergeCell ref="C22:E22"/>
    <mergeCell ref="F22:H22"/>
    <mergeCell ref="A24:B24"/>
  </mergeCells>
  <pageMargins left="0.11811023622047245" right="0.11811023622047245" top="0.21875" bottom="0.74803149606299213" header="0.31496062992125984" footer="0.31496062992125984"/>
  <pageSetup paperSize="9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view="pageLayout" topLeftCell="A4" workbookViewId="0">
      <selection activeCell="A28" sqref="A28:G28"/>
    </sheetView>
  </sheetViews>
  <sheetFormatPr baseColWidth="10" defaultRowHeight="15" x14ac:dyDescent="0.25"/>
  <cols>
    <col min="1" max="1" width="3.42578125" customWidth="1"/>
    <col min="2" max="2" width="34.140625" customWidth="1"/>
    <col min="3" max="3" width="8.28515625" customWidth="1"/>
    <col min="4" max="4" width="9.5703125" customWidth="1"/>
    <col min="5" max="5" width="28" customWidth="1"/>
    <col min="6" max="6" width="13.140625" customWidth="1"/>
    <col min="7" max="7" width="12.28515625" customWidth="1"/>
    <col min="8" max="8" width="11.5703125" customWidth="1"/>
    <col min="9" max="9" width="16.7109375" customWidth="1"/>
  </cols>
  <sheetData>
    <row r="1" spans="1:9" x14ac:dyDescent="0.25">
      <c r="A1" s="3" t="s">
        <v>8</v>
      </c>
      <c r="D1" s="33"/>
      <c r="E1" t="s">
        <v>11</v>
      </c>
      <c r="G1" s="13" t="s">
        <v>29</v>
      </c>
    </row>
    <row r="2" spans="1:9" ht="12.75" customHeight="1" x14ac:dyDescent="0.25">
      <c r="A2" s="3" t="s">
        <v>9</v>
      </c>
      <c r="D2" s="33"/>
      <c r="E2" s="3" t="s">
        <v>25</v>
      </c>
      <c r="G2" s="13" t="s">
        <v>30</v>
      </c>
    </row>
    <row r="3" spans="1:9" ht="13.5" customHeight="1" x14ac:dyDescent="0.25">
      <c r="A3" s="3" t="s">
        <v>10</v>
      </c>
    </row>
    <row r="4" spans="1:9" ht="13.5" customHeight="1" x14ac:dyDescent="0.25">
      <c r="A4" s="3"/>
      <c r="C4" s="70" t="s">
        <v>56</v>
      </c>
      <c r="D4" s="70"/>
      <c r="E4" s="70"/>
      <c r="F4" s="70"/>
      <c r="G4" s="70"/>
      <c r="H4" s="70"/>
    </row>
    <row r="5" spans="1:9" ht="7.5" customHeight="1" x14ac:dyDescent="0.25">
      <c r="A5" s="3"/>
      <c r="C5" s="34"/>
      <c r="D5" s="34"/>
      <c r="E5" s="34"/>
      <c r="F5" s="34"/>
      <c r="G5" s="34"/>
      <c r="H5" s="34"/>
    </row>
    <row r="6" spans="1:9" ht="20.2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6" t="s">
        <v>33</v>
      </c>
    </row>
    <row r="7" spans="1:9" ht="21" customHeight="1" x14ac:dyDescent="0.25">
      <c r="A7" s="2">
        <v>1</v>
      </c>
      <c r="B7" s="5" t="s">
        <v>12</v>
      </c>
      <c r="C7" s="5" t="s">
        <v>13</v>
      </c>
      <c r="D7" s="5">
        <v>34879</v>
      </c>
      <c r="E7" s="5" t="s">
        <v>14</v>
      </c>
      <c r="F7" s="6">
        <v>811102</v>
      </c>
      <c r="G7" s="9">
        <v>70000</v>
      </c>
      <c r="H7" s="5" t="s">
        <v>19</v>
      </c>
      <c r="I7" s="17"/>
    </row>
    <row r="8" spans="1:9" ht="20.25" customHeight="1" x14ac:dyDescent="0.25">
      <c r="A8" s="2">
        <v>2</v>
      </c>
      <c r="B8" s="5" t="s">
        <v>58</v>
      </c>
      <c r="C8" s="5" t="s">
        <v>35</v>
      </c>
      <c r="D8" s="5">
        <v>57326</v>
      </c>
      <c r="E8" s="5" t="s">
        <v>27</v>
      </c>
      <c r="F8" s="35" t="s">
        <v>59</v>
      </c>
      <c r="G8" s="9">
        <v>70000</v>
      </c>
      <c r="H8" s="5" t="s">
        <v>19</v>
      </c>
      <c r="I8" s="17" t="s">
        <v>60</v>
      </c>
    </row>
    <row r="9" spans="1:9" ht="15.75" x14ac:dyDescent="0.25">
      <c r="A9" s="6">
        <v>3</v>
      </c>
      <c r="B9" s="5" t="s">
        <v>20</v>
      </c>
      <c r="C9" s="5" t="s">
        <v>13</v>
      </c>
      <c r="D9" s="5">
        <v>34315</v>
      </c>
      <c r="E9" s="5"/>
      <c r="F9" s="6">
        <v>27803</v>
      </c>
      <c r="G9" s="9">
        <v>70000</v>
      </c>
      <c r="H9" s="5" t="s">
        <v>21</v>
      </c>
      <c r="I9" s="17"/>
    </row>
    <row r="10" spans="1:9" ht="17.25" customHeight="1" x14ac:dyDescent="0.25">
      <c r="A10" s="7">
        <v>4</v>
      </c>
      <c r="B10" s="5" t="s">
        <v>22</v>
      </c>
      <c r="C10" s="5" t="s">
        <v>13</v>
      </c>
      <c r="D10" s="5">
        <v>34368</v>
      </c>
      <c r="E10" s="5" t="s">
        <v>23</v>
      </c>
      <c r="F10" s="6">
        <v>27603</v>
      </c>
      <c r="G10" s="9">
        <v>70000</v>
      </c>
      <c r="H10" s="5" t="s">
        <v>21</v>
      </c>
      <c r="I10" s="17"/>
    </row>
    <row r="11" spans="1:9" ht="17.25" customHeight="1" x14ac:dyDescent="0.25">
      <c r="A11" s="7">
        <v>5</v>
      </c>
      <c r="B11" s="5" t="s">
        <v>26</v>
      </c>
      <c r="C11" s="5" t="s">
        <v>35</v>
      </c>
      <c r="D11" s="5">
        <v>57294</v>
      </c>
      <c r="E11" s="5" t="s">
        <v>27</v>
      </c>
      <c r="F11" s="6" t="s">
        <v>28</v>
      </c>
      <c r="G11" s="9">
        <v>70000</v>
      </c>
      <c r="H11" s="5" t="s">
        <v>19</v>
      </c>
      <c r="I11" s="18" t="s">
        <v>34</v>
      </c>
    </row>
    <row r="12" spans="1:9" ht="17.25" customHeight="1" x14ac:dyDescent="0.25">
      <c r="A12" s="8">
        <v>6</v>
      </c>
      <c r="B12" s="5" t="s">
        <v>24</v>
      </c>
      <c r="C12" s="5" t="s">
        <v>13</v>
      </c>
      <c r="D12" s="5">
        <v>37540</v>
      </c>
      <c r="E12" s="5" t="s">
        <v>23</v>
      </c>
      <c r="F12" s="6">
        <v>810702</v>
      </c>
      <c r="G12" s="9">
        <v>70000</v>
      </c>
      <c r="H12" s="5" t="s">
        <v>21</v>
      </c>
      <c r="I12" s="17"/>
    </row>
    <row r="13" spans="1:9" ht="17.25" customHeight="1" x14ac:dyDescent="0.25">
      <c r="A13" s="8">
        <v>7</v>
      </c>
      <c r="B13" s="5" t="s">
        <v>41</v>
      </c>
      <c r="C13" s="5" t="s">
        <v>42</v>
      </c>
      <c r="D13" s="5"/>
      <c r="E13" s="5" t="s">
        <v>44</v>
      </c>
      <c r="F13" s="6">
        <v>781230931</v>
      </c>
      <c r="G13" s="9">
        <v>70000</v>
      </c>
      <c r="H13" s="5" t="s">
        <v>21</v>
      </c>
      <c r="I13" s="24" t="s">
        <v>43</v>
      </c>
    </row>
    <row r="14" spans="1:9" ht="17.25" customHeight="1" x14ac:dyDescent="0.25">
      <c r="A14" s="8">
        <v>8</v>
      </c>
      <c r="B14" s="5" t="s">
        <v>47</v>
      </c>
      <c r="C14" s="5" t="s">
        <v>42</v>
      </c>
      <c r="D14" s="5"/>
      <c r="E14" s="26" t="s">
        <v>48</v>
      </c>
      <c r="F14" s="6">
        <v>781310757</v>
      </c>
      <c r="G14" s="9">
        <v>70000</v>
      </c>
      <c r="H14" s="5" t="s">
        <v>21</v>
      </c>
      <c r="I14" s="24" t="s">
        <v>49</v>
      </c>
    </row>
    <row r="15" spans="1:9" ht="18.75" x14ac:dyDescent="0.3">
      <c r="A15" s="67" t="s">
        <v>16</v>
      </c>
      <c r="B15" s="68"/>
      <c r="C15" s="68"/>
      <c r="D15" s="68"/>
      <c r="E15" s="68"/>
      <c r="F15" s="69"/>
      <c r="G15" s="39">
        <f>SUM(G7:G14)</f>
        <v>560000</v>
      </c>
      <c r="H15" s="20" t="s">
        <v>38</v>
      </c>
      <c r="I15" s="21">
        <f>G15-H16</f>
        <v>492800</v>
      </c>
    </row>
    <row r="16" spans="1:9" ht="15.75" customHeight="1" x14ac:dyDescent="0.25">
      <c r="A16" s="67" t="s">
        <v>36</v>
      </c>
      <c r="B16" s="68"/>
      <c r="C16" s="68"/>
      <c r="D16" s="68"/>
      <c r="E16" s="68"/>
      <c r="F16" s="68"/>
      <c r="G16" s="18">
        <f>(G7+G8+G11)*0.12</f>
        <v>25200</v>
      </c>
      <c r="H16" s="73">
        <f>SUM(G16:G17)</f>
        <v>67200</v>
      </c>
      <c r="I16" s="12"/>
    </row>
    <row r="17" spans="1:9" ht="15.75" customHeight="1" x14ac:dyDescent="0.25">
      <c r="A17" s="67" t="s">
        <v>37</v>
      </c>
      <c r="B17" s="68"/>
      <c r="C17" s="68"/>
      <c r="D17" s="68"/>
      <c r="E17" s="68"/>
      <c r="F17" s="68"/>
      <c r="G17" s="18">
        <f>(G9+G10+G12+G13+G14)*0.12</f>
        <v>42000</v>
      </c>
      <c r="H17" s="73"/>
      <c r="I17" s="12"/>
    </row>
    <row r="18" spans="1:9" x14ac:dyDescent="0.25">
      <c r="A18" s="67" t="s">
        <v>17</v>
      </c>
      <c r="B18" s="68"/>
      <c r="C18" s="68"/>
      <c r="D18" s="68"/>
      <c r="E18" s="68"/>
      <c r="F18" s="68"/>
      <c r="G18" s="19">
        <f>G15*0.05</f>
        <v>28000</v>
      </c>
      <c r="H18" s="30"/>
      <c r="I18" s="12"/>
    </row>
    <row r="19" spans="1:9" x14ac:dyDescent="0.25">
      <c r="A19" s="67" t="s">
        <v>61</v>
      </c>
      <c r="B19" s="68"/>
      <c r="C19" s="68"/>
      <c r="D19" s="68"/>
      <c r="E19" s="68"/>
      <c r="F19" s="69"/>
      <c r="G19" s="19">
        <v>20000</v>
      </c>
      <c r="H19" s="30"/>
      <c r="I19" s="12"/>
    </row>
    <row r="20" spans="1:9" x14ac:dyDescent="0.25">
      <c r="A20" s="74" t="s">
        <v>46</v>
      </c>
      <c r="B20" s="74"/>
      <c r="C20" s="74"/>
      <c r="D20" s="74"/>
      <c r="E20" s="74"/>
      <c r="F20" s="74"/>
      <c r="G20" s="32">
        <f>G15-G16-G17-G18-G19</f>
        <v>444800</v>
      </c>
      <c r="H20" s="30"/>
      <c r="I20" s="12"/>
    </row>
    <row r="21" spans="1:9" x14ac:dyDescent="0.25">
      <c r="A21" s="74" t="s">
        <v>62</v>
      </c>
      <c r="B21" s="74"/>
      <c r="C21" s="74"/>
      <c r="D21" s="74"/>
      <c r="E21" s="74"/>
      <c r="F21" s="74"/>
      <c r="G21" s="32">
        <v>123200</v>
      </c>
      <c r="H21" s="30"/>
      <c r="I21" s="12"/>
    </row>
    <row r="22" spans="1:9" x14ac:dyDescent="0.25">
      <c r="A22" s="67" t="s">
        <v>63</v>
      </c>
      <c r="B22" s="68"/>
      <c r="C22" s="68"/>
      <c r="D22" s="68"/>
      <c r="E22" s="68"/>
      <c r="F22" s="69"/>
      <c r="G22" s="32">
        <v>-14000</v>
      </c>
      <c r="H22" s="30"/>
      <c r="I22" s="12"/>
    </row>
    <row r="23" spans="1:9" x14ac:dyDescent="0.25">
      <c r="A23" s="77" t="s">
        <v>52</v>
      </c>
      <c r="B23" s="77"/>
      <c r="C23" s="77"/>
      <c r="D23" s="77"/>
      <c r="E23" s="77"/>
      <c r="F23" s="77"/>
      <c r="G23" s="31">
        <f>SUM(G20:G22)</f>
        <v>554000</v>
      </c>
      <c r="H23" s="30"/>
      <c r="I23" s="12"/>
    </row>
    <row r="24" spans="1:9" x14ac:dyDescent="0.25">
      <c r="A24" t="s">
        <v>18</v>
      </c>
      <c r="C24" s="75"/>
      <c r="D24" s="75"/>
      <c r="E24" s="75"/>
      <c r="F24" s="76"/>
      <c r="G24" s="76"/>
      <c r="H24" s="76"/>
    </row>
    <row r="25" spans="1:9" x14ac:dyDescent="0.25">
      <c r="A25" t="s">
        <v>31</v>
      </c>
      <c r="E25" s="12"/>
    </row>
    <row r="26" spans="1:9" ht="5.25" customHeight="1" x14ac:dyDescent="0.25">
      <c r="A26" s="66"/>
      <c r="B26" s="66"/>
    </row>
    <row r="27" spans="1:9" x14ac:dyDescent="0.25">
      <c r="A27" s="66" t="s">
        <v>64</v>
      </c>
      <c r="B27" s="66"/>
      <c r="C27" s="66"/>
      <c r="D27" s="66"/>
      <c r="E27" s="66"/>
      <c r="F27" s="66"/>
      <c r="G27" s="66"/>
      <c r="H27" s="66"/>
      <c r="I27" s="66"/>
    </row>
    <row r="28" spans="1:9" x14ac:dyDescent="0.25">
      <c r="A28" s="66" t="s">
        <v>65</v>
      </c>
      <c r="B28" s="66"/>
      <c r="C28" s="66"/>
      <c r="D28" s="66"/>
      <c r="E28" s="66"/>
      <c r="F28" s="66"/>
      <c r="G28" s="66"/>
      <c r="H28" s="36"/>
      <c r="I28" s="36"/>
    </row>
    <row r="29" spans="1:9" x14ac:dyDescent="0.25">
      <c r="A29" s="61"/>
      <c r="B29" s="61"/>
    </row>
    <row r="30" spans="1:9" ht="14.25" customHeight="1" x14ac:dyDescent="0.25">
      <c r="A30" s="2">
        <v>2</v>
      </c>
      <c r="B30" s="5" t="s">
        <v>15</v>
      </c>
      <c r="C30" s="5" t="s">
        <v>32</v>
      </c>
      <c r="D30" s="5">
        <v>34879</v>
      </c>
      <c r="E30" s="5" t="s">
        <v>14</v>
      </c>
      <c r="F30" s="6">
        <v>803502</v>
      </c>
      <c r="G30" s="9"/>
      <c r="H30" s="5" t="s">
        <v>19</v>
      </c>
      <c r="I30" s="17"/>
    </row>
    <row r="31" spans="1:9" x14ac:dyDescent="0.25">
      <c r="A31" s="78" t="s">
        <v>57</v>
      </c>
      <c r="B31" s="78"/>
      <c r="C31" s="78"/>
      <c r="D31" s="78"/>
      <c r="E31" s="78"/>
      <c r="F31" s="78"/>
      <c r="G31" s="78"/>
      <c r="H31" s="78"/>
      <c r="I31" s="78"/>
    </row>
  </sheetData>
  <mergeCells count="18">
    <mergeCell ref="A18:F18"/>
    <mergeCell ref="A19:F19"/>
    <mergeCell ref="C4:H4"/>
    <mergeCell ref="A15:F15"/>
    <mergeCell ref="A16:F16"/>
    <mergeCell ref="H16:H17"/>
    <mergeCell ref="A17:F17"/>
    <mergeCell ref="A27:I27"/>
    <mergeCell ref="A29:B29"/>
    <mergeCell ref="A31:I31"/>
    <mergeCell ref="A20:F20"/>
    <mergeCell ref="A21:F21"/>
    <mergeCell ref="A23:F23"/>
    <mergeCell ref="C24:E24"/>
    <mergeCell ref="F24:H24"/>
    <mergeCell ref="A26:B26"/>
    <mergeCell ref="A22:F22"/>
    <mergeCell ref="A28:G28"/>
  </mergeCells>
  <pageMargins left="0.11811023622047245" right="0.11811023622047245" top="0.21875" bottom="0.74803149606299213" header="0.31496062992125984" footer="0.31496062992125984"/>
  <pageSetup paperSize="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view="pageLayout" topLeftCell="A4" workbookViewId="0">
      <selection activeCell="F27" sqref="F27"/>
    </sheetView>
  </sheetViews>
  <sheetFormatPr baseColWidth="10" defaultRowHeight="15" x14ac:dyDescent="0.25"/>
  <cols>
    <col min="1" max="1" width="3.42578125" customWidth="1"/>
    <col min="2" max="2" width="34.140625" customWidth="1"/>
    <col min="3" max="3" width="8.28515625" customWidth="1"/>
    <col min="4" max="4" width="9.5703125" customWidth="1"/>
    <col min="5" max="5" width="28" customWidth="1"/>
    <col min="6" max="6" width="13.140625" customWidth="1"/>
    <col min="7" max="7" width="12.28515625" customWidth="1"/>
    <col min="8" max="8" width="11.5703125" customWidth="1"/>
    <col min="9" max="9" width="16.7109375" customWidth="1"/>
  </cols>
  <sheetData>
    <row r="1" spans="1:9" x14ac:dyDescent="0.25">
      <c r="A1" s="3" t="s">
        <v>8</v>
      </c>
      <c r="D1" s="38"/>
      <c r="E1" t="s">
        <v>11</v>
      </c>
      <c r="G1" s="13" t="s">
        <v>29</v>
      </c>
    </row>
    <row r="2" spans="1:9" ht="12.75" customHeight="1" x14ac:dyDescent="0.25">
      <c r="A2" s="3" t="s">
        <v>9</v>
      </c>
      <c r="D2" s="38"/>
      <c r="E2" s="3" t="s">
        <v>25</v>
      </c>
      <c r="G2" s="13" t="s">
        <v>30</v>
      </c>
    </row>
    <row r="3" spans="1:9" ht="13.5" customHeight="1" x14ac:dyDescent="0.25">
      <c r="A3" s="3" t="s">
        <v>10</v>
      </c>
    </row>
    <row r="4" spans="1:9" ht="13.5" customHeight="1" x14ac:dyDescent="0.25">
      <c r="A4" s="3"/>
      <c r="C4" s="70" t="s">
        <v>66</v>
      </c>
      <c r="D4" s="70"/>
      <c r="E4" s="70"/>
      <c r="F4" s="70"/>
      <c r="G4" s="70"/>
      <c r="H4" s="70"/>
    </row>
    <row r="5" spans="1:9" ht="7.5" customHeight="1" x14ac:dyDescent="0.25">
      <c r="A5" s="3"/>
      <c r="C5" s="37"/>
      <c r="D5" s="37"/>
      <c r="E5" s="37"/>
      <c r="F5" s="37"/>
      <c r="G5" s="37"/>
      <c r="H5" s="37"/>
    </row>
    <row r="6" spans="1:9" ht="20.2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6" t="s">
        <v>33</v>
      </c>
    </row>
    <row r="7" spans="1:9" ht="21" customHeight="1" x14ac:dyDescent="0.25">
      <c r="A7" s="2">
        <v>1</v>
      </c>
      <c r="B7" s="5" t="s">
        <v>12</v>
      </c>
      <c r="C7" s="5" t="s">
        <v>13</v>
      </c>
      <c r="D7" s="5">
        <v>34879</v>
      </c>
      <c r="E7" s="5" t="s">
        <v>14</v>
      </c>
      <c r="F7" s="6">
        <v>811102</v>
      </c>
      <c r="G7" s="9">
        <v>70000</v>
      </c>
      <c r="H7" s="5" t="s">
        <v>19</v>
      </c>
      <c r="I7" s="17"/>
    </row>
    <row r="8" spans="1:9" ht="20.25" customHeight="1" x14ac:dyDescent="0.25">
      <c r="A8" s="2">
        <v>2</v>
      </c>
      <c r="B8" s="5" t="s">
        <v>58</v>
      </c>
      <c r="C8" s="5" t="s">
        <v>35</v>
      </c>
      <c r="D8" s="5">
        <v>57326</v>
      </c>
      <c r="E8" s="5" t="s">
        <v>27</v>
      </c>
      <c r="F8" s="35" t="s">
        <v>59</v>
      </c>
      <c r="G8" s="9">
        <v>70000</v>
      </c>
      <c r="H8" s="5" t="s">
        <v>19</v>
      </c>
      <c r="I8" s="17" t="s">
        <v>60</v>
      </c>
    </row>
    <row r="9" spans="1:9" ht="15.75" x14ac:dyDescent="0.25">
      <c r="A9" s="6">
        <v>3</v>
      </c>
      <c r="B9" s="5" t="s">
        <v>20</v>
      </c>
      <c r="C9" s="5" t="s">
        <v>13</v>
      </c>
      <c r="D9" s="5">
        <v>34315</v>
      </c>
      <c r="E9" s="5"/>
      <c r="F9" s="6">
        <v>27803</v>
      </c>
      <c r="G9" s="9">
        <v>70000</v>
      </c>
      <c r="H9" s="5" t="s">
        <v>21</v>
      </c>
      <c r="I9" s="17"/>
    </row>
    <row r="10" spans="1:9" ht="17.25" customHeight="1" x14ac:dyDescent="0.25">
      <c r="A10" s="7">
        <v>4</v>
      </c>
      <c r="B10" s="5" t="s">
        <v>22</v>
      </c>
      <c r="C10" s="5" t="s">
        <v>13</v>
      </c>
      <c r="D10" s="5">
        <v>34368</v>
      </c>
      <c r="E10" s="5" t="s">
        <v>23</v>
      </c>
      <c r="F10" s="6">
        <v>27603</v>
      </c>
      <c r="G10" s="9">
        <v>70000</v>
      </c>
      <c r="H10" s="5" t="s">
        <v>21</v>
      </c>
      <c r="I10" s="17"/>
    </row>
    <row r="11" spans="1:9" ht="17.25" customHeight="1" x14ac:dyDescent="0.25">
      <c r="A11" s="7">
        <v>5</v>
      </c>
      <c r="B11" s="5" t="s">
        <v>26</v>
      </c>
      <c r="C11" s="5" t="s">
        <v>35</v>
      </c>
      <c r="D11" s="5">
        <v>57294</v>
      </c>
      <c r="E11" s="5" t="s">
        <v>27</v>
      </c>
      <c r="F11" s="6" t="s">
        <v>28</v>
      </c>
      <c r="G11" s="9">
        <v>70000</v>
      </c>
      <c r="H11" s="5" t="s">
        <v>19</v>
      </c>
      <c r="I11" s="18" t="s">
        <v>34</v>
      </c>
    </row>
    <row r="12" spans="1:9" ht="17.25" customHeight="1" x14ac:dyDescent="0.25">
      <c r="A12" s="8">
        <v>6</v>
      </c>
      <c r="B12" s="5" t="s">
        <v>24</v>
      </c>
      <c r="C12" s="5" t="s">
        <v>13</v>
      </c>
      <c r="D12" s="5">
        <v>37540</v>
      </c>
      <c r="E12" s="5" t="s">
        <v>23</v>
      </c>
      <c r="F12" s="6">
        <v>810702</v>
      </c>
      <c r="G12" s="9">
        <v>70000</v>
      </c>
      <c r="H12" s="5" t="s">
        <v>21</v>
      </c>
      <c r="I12" s="17"/>
    </row>
    <row r="13" spans="1:9" ht="17.25" customHeight="1" x14ac:dyDescent="0.25">
      <c r="A13" s="8">
        <v>7</v>
      </c>
      <c r="B13" s="5" t="s">
        <v>41</v>
      </c>
      <c r="C13" s="5" t="s">
        <v>42</v>
      </c>
      <c r="D13" s="5"/>
      <c r="E13" s="5" t="s">
        <v>44</v>
      </c>
      <c r="F13" s="6">
        <v>781230931</v>
      </c>
      <c r="G13" s="9">
        <v>70000</v>
      </c>
      <c r="H13" s="5" t="s">
        <v>21</v>
      </c>
      <c r="I13" s="24" t="s">
        <v>43</v>
      </c>
    </row>
    <row r="14" spans="1:9" ht="17.25" customHeight="1" x14ac:dyDescent="0.25">
      <c r="A14" s="8">
        <v>8</v>
      </c>
      <c r="B14" s="5" t="s">
        <v>47</v>
      </c>
      <c r="C14" s="5" t="s">
        <v>42</v>
      </c>
      <c r="D14" s="5"/>
      <c r="E14" s="26" t="s">
        <v>48</v>
      </c>
      <c r="F14" s="6">
        <v>781310757</v>
      </c>
      <c r="G14" s="9">
        <v>70000</v>
      </c>
      <c r="H14" s="5" t="s">
        <v>21</v>
      </c>
      <c r="I14" s="24" t="s">
        <v>49</v>
      </c>
    </row>
    <row r="15" spans="1:9" ht="18.75" x14ac:dyDescent="0.3">
      <c r="A15" s="67" t="s">
        <v>16</v>
      </c>
      <c r="B15" s="68"/>
      <c r="C15" s="68"/>
      <c r="D15" s="68"/>
      <c r="E15" s="68"/>
      <c r="F15" s="69"/>
      <c r="G15" s="39">
        <f>SUM(G7:G14)</f>
        <v>560000</v>
      </c>
      <c r="H15" s="20" t="s">
        <v>38</v>
      </c>
      <c r="I15" s="21">
        <f>G15-H16</f>
        <v>492800</v>
      </c>
    </row>
    <row r="16" spans="1:9" ht="15.75" customHeight="1" x14ac:dyDescent="0.25">
      <c r="A16" s="67" t="s">
        <v>36</v>
      </c>
      <c r="B16" s="68"/>
      <c r="C16" s="68"/>
      <c r="D16" s="68"/>
      <c r="E16" s="68"/>
      <c r="F16" s="68"/>
      <c r="G16" s="18">
        <f>(G7+G8+G11)*0.12</f>
        <v>25200</v>
      </c>
      <c r="H16" s="73">
        <f>SUM(G16:G17)</f>
        <v>67200</v>
      </c>
      <c r="I16" s="12"/>
    </row>
    <row r="17" spans="1:9" ht="15.75" customHeight="1" x14ac:dyDescent="0.25">
      <c r="A17" s="67" t="s">
        <v>37</v>
      </c>
      <c r="B17" s="68"/>
      <c r="C17" s="68"/>
      <c r="D17" s="68"/>
      <c r="E17" s="68"/>
      <c r="F17" s="68"/>
      <c r="G17" s="18">
        <f>(G9+G10+G12+G13+G14)*0.12</f>
        <v>42000</v>
      </c>
      <c r="H17" s="73"/>
      <c r="I17" s="12"/>
    </row>
    <row r="18" spans="1:9" x14ac:dyDescent="0.25">
      <c r="A18" s="67" t="s">
        <v>17</v>
      </c>
      <c r="B18" s="68"/>
      <c r="C18" s="68"/>
      <c r="D18" s="68"/>
      <c r="E18" s="68"/>
      <c r="F18" s="68"/>
      <c r="G18" s="19">
        <f>G15*0.05</f>
        <v>28000</v>
      </c>
      <c r="H18" s="30"/>
      <c r="I18" s="12"/>
    </row>
    <row r="19" spans="1:9" x14ac:dyDescent="0.25">
      <c r="A19" s="74" t="s">
        <v>46</v>
      </c>
      <c r="B19" s="74"/>
      <c r="C19" s="74"/>
      <c r="D19" s="74"/>
      <c r="E19" s="74"/>
      <c r="F19" s="74"/>
      <c r="G19" s="32">
        <f>G15-G16-G17-G18</f>
        <v>464800</v>
      </c>
      <c r="H19" s="30"/>
      <c r="I19" s="12"/>
    </row>
    <row r="20" spans="1:9" x14ac:dyDescent="0.25">
      <c r="A20" t="s">
        <v>18</v>
      </c>
      <c r="C20" s="75"/>
      <c r="D20" s="75"/>
      <c r="E20" s="75"/>
      <c r="F20" s="76"/>
      <c r="G20" s="76"/>
      <c r="H20" s="76"/>
    </row>
    <row r="21" spans="1:9" x14ac:dyDescent="0.25">
      <c r="A21" t="s">
        <v>31</v>
      </c>
      <c r="E21" s="12"/>
    </row>
    <row r="22" spans="1:9" ht="5.25" customHeight="1" x14ac:dyDescent="0.25">
      <c r="A22" s="66"/>
      <c r="B22" s="66"/>
    </row>
    <row r="23" spans="1:9" x14ac:dyDescent="0.25">
      <c r="A23" s="66" t="s">
        <v>67</v>
      </c>
      <c r="B23" s="66"/>
      <c r="C23" s="66"/>
      <c r="D23" s="66"/>
      <c r="E23" s="66"/>
      <c r="F23" s="66"/>
      <c r="G23" s="66"/>
      <c r="H23" s="66"/>
      <c r="I23" s="66"/>
    </row>
  </sheetData>
  <mergeCells count="11">
    <mergeCell ref="A22:B22"/>
    <mergeCell ref="A23:I23"/>
    <mergeCell ref="A19:F19"/>
    <mergeCell ref="C20:E20"/>
    <mergeCell ref="F20:H20"/>
    <mergeCell ref="A18:F18"/>
    <mergeCell ref="C4:H4"/>
    <mergeCell ref="A15:F15"/>
    <mergeCell ref="A16:F16"/>
    <mergeCell ref="H16:H17"/>
    <mergeCell ref="A17:F17"/>
  </mergeCells>
  <pageMargins left="0.11811023622047245" right="0.11811023622047245" top="0.21875" bottom="0.74803149606299213" header="0.31496062992125984" footer="0.31496062992125984"/>
  <pageSetup paperSize="9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view="pageLayout" workbookViewId="0">
      <selection activeCell="G19" sqref="G19"/>
    </sheetView>
  </sheetViews>
  <sheetFormatPr baseColWidth="10" defaultRowHeight="15" x14ac:dyDescent="0.25"/>
  <cols>
    <col min="1" max="1" width="3.42578125" customWidth="1"/>
    <col min="2" max="2" width="34.140625" customWidth="1"/>
    <col min="3" max="3" width="8.28515625" customWidth="1"/>
    <col min="4" max="4" width="9.5703125" customWidth="1"/>
    <col min="5" max="5" width="28" customWidth="1"/>
    <col min="6" max="6" width="13.140625" customWidth="1"/>
    <col min="7" max="7" width="12.28515625" customWidth="1"/>
    <col min="8" max="8" width="11.5703125" customWidth="1"/>
    <col min="9" max="9" width="16.7109375" customWidth="1"/>
  </cols>
  <sheetData>
    <row r="1" spans="1:9" x14ac:dyDescent="0.25">
      <c r="A1" s="3" t="s">
        <v>8</v>
      </c>
      <c r="D1" s="40"/>
      <c r="E1" t="s">
        <v>11</v>
      </c>
      <c r="G1" s="13" t="s">
        <v>29</v>
      </c>
    </row>
    <row r="2" spans="1:9" ht="12.75" customHeight="1" x14ac:dyDescent="0.25">
      <c r="A2" s="3" t="s">
        <v>9</v>
      </c>
      <c r="D2" s="40"/>
      <c r="E2" s="3" t="s">
        <v>25</v>
      </c>
      <c r="G2" s="13" t="s">
        <v>30</v>
      </c>
    </row>
    <row r="3" spans="1:9" ht="13.5" customHeight="1" x14ac:dyDescent="0.25">
      <c r="A3" s="3" t="s">
        <v>10</v>
      </c>
    </row>
    <row r="4" spans="1:9" ht="13.5" customHeight="1" x14ac:dyDescent="0.25">
      <c r="A4" s="3"/>
      <c r="C4" s="70" t="s">
        <v>68</v>
      </c>
      <c r="D4" s="70"/>
      <c r="E4" s="70"/>
      <c r="F4" s="70"/>
      <c r="G4" s="70"/>
      <c r="H4" s="70"/>
    </row>
    <row r="5" spans="1:9" ht="7.5" customHeight="1" x14ac:dyDescent="0.25">
      <c r="A5" s="3"/>
      <c r="C5" s="41"/>
      <c r="D5" s="41"/>
      <c r="E5" s="41"/>
      <c r="F5" s="41"/>
      <c r="G5" s="41"/>
      <c r="H5" s="41"/>
    </row>
    <row r="6" spans="1:9" ht="20.2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6" t="s">
        <v>33</v>
      </c>
    </row>
    <row r="7" spans="1:9" ht="21" customHeight="1" x14ac:dyDescent="0.25">
      <c r="A7" s="2">
        <v>1</v>
      </c>
      <c r="B7" s="5" t="s">
        <v>12</v>
      </c>
      <c r="C7" s="5" t="s">
        <v>13</v>
      </c>
      <c r="D7" s="5">
        <v>34879</v>
      </c>
      <c r="E7" s="5" t="s">
        <v>14</v>
      </c>
      <c r="F7" s="6">
        <v>811102</v>
      </c>
      <c r="G7" s="9">
        <v>70000</v>
      </c>
      <c r="H7" s="5" t="s">
        <v>19</v>
      </c>
      <c r="I7" s="17"/>
    </row>
    <row r="8" spans="1:9" ht="20.25" customHeight="1" x14ac:dyDescent="0.25">
      <c r="A8" s="2">
        <v>2</v>
      </c>
      <c r="B8" s="5" t="s">
        <v>58</v>
      </c>
      <c r="C8" s="5" t="s">
        <v>35</v>
      </c>
      <c r="D8" s="5">
        <v>57326</v>
      </c>
      <c r="E8" s="5" t="s">
        <v>27</v>
      </c>
      <c r="F8" s="35" t="s">
        <v>59</v>
      </c>
      <c r="G8" s="9">
        <v>70000</v>
      </c>
      <c r="H8" s="5" t="s">
        <v>19</v>
      </c>
      <c r="I8" s="17" t="s">
        <v>60</v>
      </c>
    </row>
    <row r="9" spans="1:9" ht="15.75" x14ac:dyDescent="0.25">
      <c r="A9" s="6">
        <v>3</v>
      </c>
      <c r="B9" s="5" t="s">
        <v>20</v>
      </c>
      <c r="C9" s="5" t="s">
        <v>13</v>
      </c>
      <c r="D9" s="5">
        <v>34315</v>
      </c>
      <c r="E9" s="5"/>
      <c r="F9" s="6">
        <v>27803</v>
      </c>
      <c r="G9" s="9">
        <v>70000</v>
      </c>
      <c r="H9" s="5" t="s">
        <v>21</v>
      </c>
      <c r="I9" s="17"/>
    </row>
    <row r="10" spans="1:9" ht="17.25" customHeight="1" x14ac:dyDescent="0.25">
      <c r="A10" s="7">
        <v>4</v>
      </c>
      <c r="B10" s="5" t="s">
        <v>22</v>
      </c>
      <c r="C10" s="5" t="s">
        <v>13</v>
      </c>
      <c r="D10" s="5">
        <v>34368</v>
      </c>
      <c r="E10" s="5" t="s">
        <v>23</v>
      </c>
      <c r="F10" s="6">
        <v>27603</v>
      </c>
      <c r="G10" s="9">
        <v>70000</v>
      </c>
      <c r="H10" s="5" t="s">
        <v>21</v>
      </c>
      <c r="I10" s="17"/>
    </row>
    <row r="11" spans="1:9" ht="17.25" customHeight="1" x14ac:dyDescent="0.25">
      <c r="A11" s="7">
        <v>5</v>
      </c>
      <c r="B11" s="5" t="s">
        <v>26</v>
      </c>
      <c r="C11" s="5" t="s">
        <v>35</v>
      </c>
      <c r="D11" s="5">
        <v>57294</v>
      </c>
      <c r="E11" s="5" t="s">
        <v>27</v>
      </c>
      <c r="F11" s="6" t="s">
        <v>28</v>
      </c>
      <c r="G11" s="9">
        <v>70000</v>
      </c>
      <c r="H11" s="5" t="s">
        <v>19</v>
      </c>
      <c r="I11" s="18" t="s">
        <v>34</v>
      </c>
    </row>
    <row r="12" spans="1:9" ht="17.25" customHeight="1" x14ac:dyDescent="0.25">
      <c r="A12" s="8">
        <v>6</v>
      </c>
      <c r="B12" s="5" t="s">
        <v>24</v>
      </c>
      <c r="C12" s="5" t="s">
        <v>13</v>
      </c>
      <c r="D12" s="5">
        <v>37540</v>
      </c>
      <c r="E12" s="5" t="s">
        <v>23</v>
      </c>
      <c r="F12" s="6">
        <v>810702</v>
      </c>
      <c r="G12" s="9">
        <v>70000</v>
      </c>
      <c r="H12" s="5" t="s">
        <v>21</v>
      </c>
      <c r="I12" s="17"/>
    </row>
    <row r="13" spans="1:9" ht="17.25" customHeight="1" x14ac:dyDescent="0.25">
      <c r="A13" s="8">
        <v>7</v>
      </c>
      <c r="B13" s="5" t="s">
        <v>41</v>
      </c>
      <c r="C13" s="5" t="s">
        <v>42</v>
      </c>
      <c r="D13" s="5"/>
      <c r="E13" s="5" t="s">
        <v>44</v>
      </c>
      <c r="F13" s="6">
        <v>781230931</v>
      </c>
      <c r="G13" s="9">
        <v>70000</v>
      </c>
      <c r="H13" s="5" t="s">
        <v>21</v>
      </c>
      <c r="I13" s="24" t="s">
        <v>43</v>
      </c>
    </row>
    <row r="14" spans="1:9" ht="17.25" customHeight="1" x14ac:dyDescent="0.25">
      <c r="A14" s="8">
        <v>8</v>
      </c>
      <c r="B14" s="5" t="s">
        <v>47</v>
      </c>
      <c r="C14" s="5" t="s">
        <v>42</v>
      </c>
      <c r="D14" s="5"/>
      <c r="E14" s="26" t="s">
        <v>48</v>
      </c>
      <c r="F14" s="6">
        <v>781310757</v>
      </c>
      <c r="G14" s="9">
        <v>70000</v>
      </c>
      <c r="H14" s="5" t="s">
        <v>21</v>
      </c>
      <c r="I14" s="24" t="s">
        <v>49</v>
      </c>
    </row>
    <row r="15" spans="1:9" ht="18.75" x14ac:dyDescent="0.3">
      <c r="A15" s="67" t="s">
        <v>16</v>
      </c>
      <c r="B15" s="68"/>
      <c r="C15" s="68"/>
      <c r="D15" s="68"/>
      <c r="E15" s="68"/>
      <c r="F15" s="69"/>
      <c r="G15" s="39">
        <f>SUM(G7:G14)</f>
        <v>560000</v>
      </c>
      <c r="H15" s="20" t="s">
        <v>38</v>
      </c>
      <c r="I15" s="21">
        <f>G15-H16</f>
        <v>492800</v>
      </c>
    </row>
    <row r="16" spans="1:9" ht="15.75" customHeight="1" x14ac:dyDescent="0.25">
      <c r="A16" s="67" t="s">
        <v>36</v>
      </c>
      <c r="B16" s="68"/>
      <c r="C16" s="68"/>
      <c r="D16" s="68"/>
      <c r="E16" s="68"/>
      <c r="F16" s="68"/>
      <c r="G16" s="18">
        <f>(G7+G8+G11)*0.12</f>
        <v>25200</v>
      </c>
      <c r="H16" s="73">
        <f>SUM(G16:G17)</f>
        <v>67200</v>
      </c>
      <c r="I16" s="12"/>
    </row>
    <row r="17" spans="1:9" ht="15.75" customHeight="1" x14ac:dyDescent="0.25">
      <c r="A17" s="67" t="s">
        <v>37</v>
      </c>
      <c r="B17" s="68"/>
      <c r="C17" s="68"/>
      <c r="D17" s="68"/>
      <c r="E17" s="68"/>
      <c r="F17" s="68"/>
      <c r="G17" s="18">
        <f>(G9+G10+G12+G13+G14)*0.12</f>
        <v>42000</v>
      </c>
      <c r="H17" s="73"/>
      <c r="I17" s="12"/>
    </row>
    <row r="18" spans="1:9" x14ac:dyDescent="0.25">
      <c r="A18" s="67" t="s">
        <v>17</v>
      </c>
      <c r="B18" s="68"/>
      <c r="C18" s="68"/>
      <c r="D18" s="68"/>
      <c r="E18" s="68"/>
      <c r="F18" s="68"/>
      <c r="G18" s="19">
        <f>G15*0.05</f>
        <v>28000</v>
      </c>
      <c r="H18" s="30"/>
      <c r="I18" s="12"/>
    </row>
    <row r="19" spans="1:9" x14ac:dyDescent="0.25">
      <c r="A19" s="74" t="s">
        <v>46</v>
      </c>
      <c r="B19" s="74"/>
      <c r="C19" s="74"/>
      <c r="D19" s="74"/>
      <c r="E19" s="74"/>
      <c r="F19" s="74"/>
      <c r="G19" s="32">
        <f>G15-G16-G17-G18</f>
        <v>464800</v>
      </c>
      <c r="H19" s="30"/>
      <c r="I19" s="12"/>
    </row>
    <row r="20" spans="1:9" x14ac:dyDescent="0.25">
      <c r="A20" t="s">
        <v>18</v>
      </c>
      <c r="C20" s="75"/>
      <c r="D20" s="75"/>
      <c r="E20" s="75"/>
      <c r="F20" s="76"/>
      <c r="G20" s="76"/>
      <c r="H20" s="76"/>
    </row>
    <row r="21" spans="1:9" x14ac:dyDescent="0.25">
      <c r="A21" t="s">
        <v>31</v>
      </c>
      <c r="E21" s="12"/>
    </row>
    <row r="22" spans="1:9" ht="5.25" customHeight="1" x14ac:dyDescent="0.25">
      <c r="A22" s="66"/>
      <c r="B22" s="66"/>
    </row>
    <row r="23" spans="1:9" x14ac:dyDescent="0.25">
      <c r="A23" s="66" t="s">
        <v>69</v>
      </c>
      <c r="B23" s="66"/>
      <c r="C23" s="66"/>
      <c r="D23" s="66"/>
      <c r="E23" s="66"/>
      <c r="F23" s="66"/>
      <c r="G23" s="66"/>
      <c r="H23" s="66"/>
      <c r="I23" s="66"/>
    </row>
  </sheetData>
  <mergeCells count="11">
    <mergeCell ref="A18:F18"/>
    <mergeCell ref="C4:H4"/>
    <mergeCell ref="A15:F15"/>
    <mergeCell ref="A16:F16"/>
    <mergeCell ref="H16:H17"/>
    <mergeCell ref="A17:F17"/>
    <mergeCell ref="A19:F19"/>
    <mergeCell ref="C20:E20"/>
    <mergeCell ref="F20:H20"/>
    <mergeCell ref="A22:B22"/>
    <mergeCell ref="A23:I23"/>
  </mergeCells>
  <pageMargins left="0.11811023622047245" right="0.11811023622047245" top="0.21875" bottom="0.74803149606299213" header="0.31496062992125984" footer="0.31496062992125984"/>
  <pageSetup paperSize="9"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view="pageLayout" workbookViewId="0">
      <selection activeCell="A19" sqref="A19:F19"/>
    </sheetView>
  </sheetViews>
  <sheetFormatPr baseColWidth="10" defaultRowHeight="15" x14ac:dyDescent="0.25"/>
  <cols>
    <col min="1" max="1" width="3.42578125" customWidth="1"/>
    <col min="2" max="2" width="34.140625" customWidth="1"/>
    <col min="3" max="3" width="8.28515625" customWidth="1"/>
    <col min="4" max="4" width="9.5703125" customWidth="1"/>
    <col min="5" max="5" width="28" customWidth="1"/>
    <col min="6" max="6" width="13.140625" customWidth="1"/>
    <col min="7" max="7" width="12.28515625" customWidth="1"/>
    <col min="8" max="8" width="11.5703125" customWidth="1"/>
    <col min="9" max="9" width="16.7109375" customWidth="1"/>
  </cols>
  <sheetData>
    <row r="1" spans="1:9" x14ac:dyDescent="0.25">
      <c r="A1" s="3" t="s">
        <v>8</v>
      </c>
      <c r="D1" s="42"/>
      <c r="E1" t="s">
        <v>11</v>
      </c>
      <c r="G1" s="13" t="s">
        <v>29</v>
      </c>
    </row>
    <row r="2" spans="1:9" ht="12.75" customHeight="1" x14ac:dyDescent="0.25">
      <c r="A2" s="3" t="s">
        <v>9</v>
      </c>
      <c r="D2" s="42"/>
      <c r="E2" s="3" t="s">
        <v>25</v>
      </c>
      <c r="G2" s="13" t="s">
        <v>30</v>
      </c>
    </row>
    <row r="3" spans="1:9" ht="13.5" customHeight="1" x14ac:dyDescent="0.25">
      <c r="A3" s="3" t="s">
        <v>10</v>
      </c>
    </row>
    <row r="4" spans="1:9" ht="13.5" customHeight="1" x14ac:dyDescent="0.25">
      <c r="A4" s="3"/>
      <c r="C4" s="70" t="s">
        <v>70</v>
      </c>
      <c r="D4" s="70"/>
      <c r="E4" s="70"/>
      <c r="F4" s="70"/>
      <c r="G4" s="70"/>
      <c r="H4" s="70"/>
    </row>
    <row r="5" spans="1:9" ht="7.5" customHeight="1" x14ac:dyDescent="0.25">
      <c r="A5" s="3"/>
      <c r="C5" s="43"/>
      <c r="D5" s="43"/>
      <c r="E5" s="43"/>
      <c r="F5" s="43"/>
      <c r="G5" s="43"/>
      <c r="H5" s="43"/>
    </row>
    <row r="6" spans="1:9" ht="20.2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6" t="s">
        <v>33</v>
      </c>
    </row>
    <row r="7" spans="1:9" ht="21" customHeight="1" x14ac:dyDescent="0.25">
      <c r="A7" s="2">
        <v>1</v>
      </c>
      <c r="B7" s="5" t="s">
        <v>12</v>
      </c>
      <c r="C7" s="5" t="s">
        <v>13</v>
      </c>
      <c r="D7" s="5">
        <v>34879</v>
      </c>
      <c r="E7" s="5" t="s">
        <v>14</v>
      </c>
      <c r="F7" s="6">
        <v>811102</v>
      </c>
      <c r="G7" s="9">
        <v>70000</v>
      </c>
      <c r="H7" s="5" t="s">
        <v>19</v>
      </c>
      <c r="I7" s="17"/>
    </row>
    <row r="8" spans="1:9" ht="20.25" customHeight="1" x14ac:dyDescent="0.25">
      <c r="A8" s="2">
        <v>2</v>
      </c>
      <c r="B8" s="5" t="s">
        <v>58</v>
      </c>
      <c r="C8" s="5" t="s">
        <v>35</v>
      </c>
      <c r="D8" s="5">
        <v>57326</v>
      </c>
      <c r="E8" s="5" t="s">
        <v>27</v>
      </c>
      <c r="F8" s="35" t="s">
        <v>59</v>
      </c>
      <c r="G8" s="9">
        <v>70000</v>
      </c>
      <c r="H8" s="5" t="s">
        <v>19</v>
      </c>
      <c r="I8" s="17" t="s">
        <v>60</v>
      </c>
    </row>
    <row r="9" spans="1:9" ht="15.75" x14ac:dyDescent="0.25">
      <c r="A9" s="6">
        <v>3</v>
      </c>
      <c r="B9" s="5" t="s">
        <v>20</v>
      </c>
      <c r="C9" s="5" t="s">
        <v>13</v>
      </c>
      <c r="D9" s="5">
        <v>34315</v>
      </c>
      <c r="E9" s="5"/>
      <c r="F9" s="6">
        <v>27803</v>
      </c>
      <c r="G9" s="9">
        <v>70000</v>
      </c>
      <c r="H9" s="5" t="s">
        <v>21</v>
      </c>
      <c r="I9" s="17"/>
    </row>
    <row r="10" spans="1:9" ht="17.25" customHeight="1" x14ac:dyDescent="0.25">
      <c r="A10" s="7">
        <v>4</v>
      </c>
      <c r="B10" s="5" t="s">
        <v>22</v>
      </c>
      <c r="C10" s="5" t="s">
        <v>13</v>
      </c>
      <c r="D10" s="5">
        <v>34368</v>
      </c>
      <c r="E10" s="5" t="s">
        <v>23</v>
      </c>
      <c r="F10" s="6">
        <v>27603</v>
      </c>
      <c r="G10" s="9">
        <v>70000</v>
      </c>
      <c r="H10" s="5" t="s">
        <v>21</v>
      </c>
      <c r="I10" s="17"/>
    </row>
    <row r="11" spans="1:9" ht="17.25" customHeight="1" x14ac:dyDescent="0.25">
      <c r="A11" s="7">
        <v>5</v>
      </c>
      <c r="B11" s="5" t="s">
        <v>26</v>
      </c>
      <c r="C11" s="5" t="s">
        <v>35</v>
      </c>
      <c r="D11" s="5">
        <v>57294</v>
      </c>
      <c r="E11" s="5" t="s">
        <v>27</v>
      </c>
      <c r="F11" s="6" t="s">
        <v>28</v>
      </c>
      <c r="G11" s="9">
        <v>70000</v>
      </c>
      <c r="H11" s="5" t="s">
        <v>19</v>
      </c>
      <c r="I11" s="18" t="s">
        <v>34</v>
      </c>
    </row>
    <row r="12" spans="1:9" ht="17.25" customHeight="1" x14ac:dyDescent="0.25">
      <c r="A12" s="8">
        <v>6</v>
      </c>
      <c r="B12" s="5" t="s">
        <v>24</v>
      </c>
      <c r="C12" s="5" t="s">
        <v>13</v>
      </c>
      <c r="D12" s="5">
        <v>37540</v>
      </c>
      <c r="E12" s="5" t="s">
        <v>23</v>
      </c>
      <c r="F12" s="6">
        <v>810702</v>
      </c>
      <c r="G12" s="9">
        <v>70000</v>
      </c>
      <c r="H12" s="5" t="s">
        <v>21</v>
      </c>
      <c r="I12" s="17"/>
    </row>
    <row r="13" spans="1:9" ht="17.25" customHeight="1" x14ac:dyDescent="0.25">
      <c r="A13" s="8">
        <v>7</v>
      </c>
      <c r="B13" s="5" t="s">
        <v>41</v>
      </c>
      <c r="C13" s="5" t="s">
        <v>42</v>
      </c>
      <c r="D13" s="5"/>
      <c r="E13" s="5" t="s">
        <v>44</v>
      </c>
      <c r="F13" s="6">
        <v>781230931</v>
      </c>
      <c r="G13" s="9">
        <v>70000</v>
      </c>
      <c r="H13" s="5" t="s">
        <v>21</v>
      </c>
      <c r="I13" s="24" t="s">
        <v>43</v>
      </c>
    </row>
    <row r="14" spans="1:9" ht="17.25" customHeight="1" x14ac:dyDescent="0.25">
      <c r="A14" s="8">
        <v>8</v>
      </c>
      <c r="B14" s="5" t="s">
        <v>47</v>
      </c>
      <c r="C14" s="5" t="s">
        <v>42</v>
      </c>
      <c r="D14" s="5"/>
      <c r="E14" s="26" t="s">
        <v>48</v>
      </c>
      <c r="F14" s="6">
        <v>781310757</v>
      </c>
      <c r="G14" s="9">
        <v>70000</v>
      </c>
      <c r="H14" s="5" t="s">
        <v>21</v>
      </c>
      <c r="I14" s="24" t="s">
        <v>49</v>
      </c>
    </row>
    <row r="15" spans="1:9" ht="18.75" x14ac:dyDescent="0.3">
      <c r="A15" s="67" t="s">
        <v>16</v>
      </c>
      <c r="B15" s="68"/>
      <c r="C15" s="68"/>
      <c r="D15" s="68"/>
      <c r="E15" s="68"/>
      <c r="F15" s="69"/>
      <c r="G15" s="39">
        <f>SUM(G7:G14)</f>
        <v>560000</v>
      </c>
      <c r="H15" s="20" t="s">
        <v>38</v>
      </c>
      <c r="I15" s="21">
        <f>G15-H16</f>
        <v>492800</v>
      </c>
    </row>
    <row r="16" spans="1:9" ht="15.75" customHeight="1" x14ac:dyDescent="0.25">
      <c r="A16" s="67" t="s">
        <v>36</v>
      </c>
      <c r="B16" s="68"/>
      <c r="C16" s="68"/>
      <c r="D16" s="68"/>
      <c r="E16" s="68"/>
      <c r="F16" s="68"/>
      <c r="G16" s="18">
        <f>(G7+G8+G11)*0.12</f>
        <v>25200</v>
      </c>
      <c r="H16" s="73">
        <f>SUM(G16:G17)</f>
        <v>67200</v>
      </c>
      <c r="I16" s="12"/>
    </row>
    <row r="17" spans="1:9" ht="15.75" customHeight="1" x14ac:dyDescent="0.25">
      <c r="A17" s="67" t="s">
        <v>37</v>
      </c>
      <c r="B17" s="68"/>
      <c r="C17" s="68"/>
      <c r="D17" s="68"/>
      <c r="E17" s="68"/>
      <c r="F17" s="68"/>
      <c r="G17" s="18">
        <f>(G9+G10+G12+G13+G14)*0.12</f>
        <v>42000</v>
      </c>
      <c r="H17" s="73"/>
      <c r="I17" s="12"/>
    </row>
    <row r="18" spans="1:9" x14ac:dyDescent="0.25">
      <c r="A18" s="67" t="s">
        <v>72</v>
      </c>
      <c r="B18" s="68"/>
      <c r="C18" s="68"/>
      <c r="D18" s="68"/>
      <c r="E18" s="68"/>
      <c r="F18" s="68"/>
      <c r="G18" s="19">
        <f>G15*0.1</f>
        <v>56000</v>
      </c>
      <c r="H18" s="30"/>
      <c r="I18" s="12"/>
    </row>
    <row r="19" spans="1:9" x14ac:dyDescent="0.25">
      <c r="A19" s="74" t="s">
        <v>46</v>
      </c>
      <c r="B19" s="74"/>
      <c r="C19" s="74"/>
      <c r="D19" s="74"/>
      <c r="E19" s="74"/>
      <c r="F19" s="74"/>
      <c r="G19" s="32">
        <f>G15-G16-G17-G18</f>
        <v>436800</v>
      </c>
      <c r="H19" s="30"/>
      <c r="I19" s="12"/>
    </row>
    <row r="20" spans="1:9" x14ac:dyDescent="0.25">
      <c r="A20" t="s">
        <v>18</v>
      </c>
      <c r="C20" s="75"/>
      <c r="D20" s="75"/>
      <c r="E20" s="75"/>
      <c r="F20" s="76"/>
      <c r="G20" s="76"/>
      <c r="H20" s="76"/>
    </row>
    <row r="21" spans="1:9" x14ac:dyDescent="0.25">
      <c r="A21" t="s">
        <v>31</v>
      </c>
      <c r="E21" s="12"/>
    </row>
    <row r="22" spans="1:9" ht="5.25" customHeight="1" x14ac:dyDescent="0.25">
      <c r="A22" s="66"/>
      <c r="B22" s="66"/>
    </row>
    <row r="23" spans="1:9" x14ac:dyDescent="0.25">
      <c r="A23" s="66" t="s">
        <v>71</v>
      </c>
      <c r="B23" s="66"/>
      <c r="C23" s="66"/>
      <c r="D23" s="66"/>
      <c r="E23" s="66"/>
      <c r="F23" s="66"/>
      <c r="G23" s="66"/>
      <c r="H23" s="66"/>
      <c r="I23" s="66"/>
    </row>
  </sheetData>
  <mergeCells count="11">
    <mergeCell ref="A18:F18"/>
    <mergeCell ref="C4:H4"/>
    <mergeCell ref="A15:F15"/>
    <mergeCell ref="A16:F16"/>
    <mergeCell ref="H16:H17"/>
    <mergeCell ref="A17:F17"/>
    <mergeCell ref="A19:F19"/>
    <mergeCell ref="C20:E20"/>
    <mergeCell ref="F20:H20"/>
    <mergeCell ref="A22:B22"/>
    <mergeCell ref="A23:I23"/>
  </mergeCells>
  <pageMargins left="0.11811023622047245" right="0.11811023622047245" top="0.21875" bottom="0.74803149606299213" header="0.31496062992125984" footer="0.31496062992125984"/>
  <pageSetup paperSize="9" orientation="landscape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view="pageLayout" topLeftCell="A4" workbookViewId="0">
      <selection activeCell="A24" sqref="A24"/>
    </sheetView>
  </sheetViews>
  <sheetFormatPr baseColWidth="10" defaultRowHeight="15" x14ac:dyDescent="0.25"/>
  <cols>
    <col min="1" max="1" width="3.42578125" customWidth="1"/>
    <col min="2" max="2" width="34.140625" customWidth="1"/>
    <col min="3" max="3" width="8.28515625" customWidth="1"/>
    <col min="4" max="4" width="9.5703125" customWidth="1"/>
    <col min="5" max="5" width="28" customWidth="1"/>
    <col min="6" max="6" width="13.140625" customWidth="1"/>
    <col min="7" max="7" width="12.28515625" customWidth="1"/>
    <col min="8" max="8" width="11.5703125" customWidth="1"/>
    <col min="9" max="9" width="16.7109375" customWidth="1"/>
  </cols>
  <sheetData>
    <row r="1" spans="1:9" x14ac:dyDescent="0.25">
      <c r="A1" s="3" t="s">
        <v>8</v>
      </c>
      <c r="D1" s="44"/>
      <c r="E1" t="s">
        <v>11</v>
      </c>
      <c r="G1" s="13" t="s">
        <v>29</v>
      </c>
    </row>
    <row r="2" spans="1:9" ht="12.75" customHeight="1" x14ac:dyDescent="0.25">
      <c r="A2" s="3" t="s">
        <v>9</v>
      </c>
      <c r="D2" s="44"/>
      <c r="E2" s="3" t="s">
        <v>25</v>
      </c>
      <c r="G2" s="13" t="s">
        <v>30</v>
      </c>
    </row>
    <row r="3" spans="1:9" ht="13.5" customHeight="1" x14ac:dyDescent="0.25">
      <c r="A3" s="3" t="s">
        <v>10</v>
      </c>
    </row>
    <row r="4" spans="1:9" ht="13.5" customHeight="1" x14ac:dyDescent="0.25">
      <c r="A4" s="3"/>
      <c r="C4" s="70" t="s">
        <v>73</v>
      </c>
      <c r="D4" s="70"/>
      <c r="E4" s="70"/>
      <c r="F4" s="70"/>
      <c r="G4" s="70"/>
      <c r="H4" s="70"/>
    </row>
    <row r="5" spans="1:9" ht="7.5" customHeight="1" x14ac:dyDescent="0.25">
      <c r="A5" s="3"/>
      <c r="C5" s="45"/>
      <c r="D5" s="45"/>
      <c r="E5" s="45"/>
      <c r="F5" s="45"/>
      <c r="G5" s="45"/>
      <c r="H5" s="45"/>
    </row>
    <row r="6" spans="1:9" ht="20.2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6" t="s">
        <v>33</v>
      </c>
    </row>
    <row r="7" spans="1:9" ht="21" customHeight="1" x14ac:dyDescent="0.25">
      <c r="A7" s="2">
        <v>1</v>
      </c>
      <c r="B7" s="5" t="s">
        <v>12</v>
      </c>
      <c r="C7" s="5" t="s">
        <v>13</v>
      </c>
      <c r="D7" s="5">
        <v>34879</v>
      </c>
      <c r="E7" s="5" t="s">
        <v>14</v>
      </c>
      <c r="F7" s="6">
        <v>811102</v>
      </c>
      <c r="G7" s="9">
        <v>70000</v>
      </c>
      <c r="H7" s="5" t="s">
        <v>19</v>
      </c>
      <c r="I7" s="17"/>
    </row>
    <row r="8" spans="1:9" ht="20.25" customHeight="1" x14ac:dyDescent="0.25">
      <c r="A8" s="2">
        <v>2</v>
      </c>
      <c r="B8" s="5" t="s">
        <v>58</v>
      </c>
      <c r="C8" s="5" t="s">
        <v>35</v>
      </c>
      <c r="D8" s="5">
        <v>57326</v>
      </c>
      <c r="E8" s="5" t="s">
        <v>27</v>
      </c>
      <c r="F8" s="35" t="s">
        <v>59</v>
      </c>
      <c r="G8" s="9">
        <v>70000</v>
      </c>
      <c r="H8" s="5" t="s">
        <v>19</v>
      </c>
      <c r="I8" s="17" t="s">
        <v>60</v>
      </c>
    </row>
    <row r="9" spans="1:9" ht="15.75" x14ac:dyDescent="0.25">
      <c r="A9" s="6">
        <v>3</v>
      </c>
      <c r="B9" s="5" t="s">
        <v>20</v>
      </c>
      <c r="C9" s="5" t="s">
        <v>13</v>
      </c>
      <c r="D9" s="5">
        <v>34315</v>
      </c>
      <c r="E9" s="5"/>
      <c r="F9" s="6">
        <v>27803</v>
      </c>
      <c r="G9" s="9">
        <v>70000</v>
      </c>
      <c r="H9" s="5" t="s">
        <v>21</v>
      </c>
      <c r="I9" s="17"/>
    </row>
    <row r="10" spans="1:9" ht="17.25" customHeight="1" x14ac:dyDescent="0.25">
      <c r="A10" s="7">
        <v>4</v>
      </c>
      <c r="B10" s="5" t="s">
        <v>22</v>
      </c>
      <c r="C10" s="5" t="s">
        <v>13</v>
      </c>
      <c r="D10" s="5">
        <v>34368</v>
      </c>
      <c r="E10" s="5" t="s">
        <v>23</v>
      </c>
      <c r="F10" s="6">
        <v>27603</v>
      </c>
      <c r="G10" s="9">
        <v>70000</v>
      </c>
      <c r="H10" s="5" t="s">
        <v>21</v>
      </c>
      <c r="I10" s="17"/>
    </row>
    <row r="11" spans="1:9" ht="17.25" customHeight="1" x14ac:dyDescent="0.25">
      <c r="A11" s="7">
        <v>5</v>
      </c>
      <c r="B11" s="5" t="s">
        <v>26</v>
      </c>
      <c r="C11" s="5" t="s">
        <v>35</v>
      </c>
      <c r="D11" s="5">
        <v>57294</v>
      </c>
      <c r="E11" s="5" t="s">
        <v>27</v>
      </c>
      <c r="F11" s="6" t="s">
        <v>28</v>
      </c>
      <c r="G11" s="9">
        <v>70000</v>
      </c>
      <c r="H11" s="5" t="s">
        <v>19</v>
      </c>
      <c r="I11" s="18" t="s">
        <v>34</v>
      </c>
    </row>
    <row r="12" spans="1:9" ht="17.25" customHeight="1" x14ac:dyDescent="0.25">
      <c r="A12" s="8">
        <v>6</v>
      </c>
      <c r="B12" s="5" t="s">
        <v>24</v>
      </c>
      <c r="C12" s="5" t="s">
        <v>13</v>
      </c>
      <c r="D12" s="5">
        <v>37540</v>
      </c>
      <c r="E12" s="5" t="s">
        <v>23</v>
      </c>
      <c r="F12" s="6">
        <v>810702</v>
      </c>
      <c r="G12" s="9">
        <v>70000</v>
      </c>
      <c r="H12" s="5" t="s">
        <v>21</v>
      </c>
      <c r="I12" s="17"/>
    </row>
    <row r="13" spans="1:9" ht="17.25" customHeight="1" x14ac:dyDescent="0.25">
      <c r="A13" s="8">
        <v>7</v>
      </c>
      <c r="B13" s="5" t="s">
        <v>41</v>
      </c>
      <c r="C13" s="5" t="s">
        <v>42</v>
      </c>
      <c r="D13" s="5"/>
      <c r="E13" s="5" t="s">
        <v>44</v>
      </c>
      <c r="F13" s="6">
        <v>781230931</v>
      </c>
      <c r="G13" s="9">
        <v>70000</v>
      </c>
      <c r="H13" s="5" t="s">
        <v>21</v>
      </c>
      <c r="I13" s="24" t="s">
        <v>43</v>
      </c>
    </row>
    <row r="14" spans="1:9" ht="17.25" customHeight="1" x14ac:dyDescent="0.25">
      <c r="A14" s="8">
        <v>8</v>
      </c>
      <c r="B14" s="5" t="s">
        <v>47</v>
      </c>
      <c r="C14" s="5" t="s">
        <v>42</v>
      </c>
      <c r="D14" s="5"/>
      <c r="E14" s="26" t="s">
        <v>48</v>
      </c>
      <c r="F14" s="6">
        <v>781310757</v>
      </c>
      <c r="G14" s="9">
        <v>70000</v>
      </c>
      <c r="H14" s="5" t="s">
        <v>21</v>
      </c>
      <c r="I14" s="24" t="s">
        <v>49</v>
      </c>
    </row>
    <row r="15" spans="1:9" ht="18.75" x14ac:dyDescent="0.3">
      <c r="A15" s="67" t="s">
        <v>16</v>
      </c>
      <c r="B15" s="68"/>
      <c r="C15" s="68"/>
      <c r="D15" s="68"/>
      <c r="E15" s="68"/>
      <c r="F15" s="69"/>
      <c r="G15" s="39">
        <f>SUM(G7:G14)</f>
        <v>560000</v>
      </c>
      <c r="H15" s="20" t="s">
        <v>38</v>
      </c>
      <c r="I15" s="21">
        <f>G15-H16</f>
        <v>492800</v>
      </c>
    </row>
    <row r="16" spans="1:9" ht="15.75" customHeight="1" x14ac:dyDescent="0.25">
      <c r="A16" s="67" t="s">
        <v>36</v>
      </c>
      <c r="B16" s="68"/>
      <c r="C16" s="68"/>
      <c r="D16" s="68"/>
      <c r="E16" s="68"/>
      <c r="F16" s="68"/>
      <c r="G16" s="18">
        <f>(G7+G8+G11)*0.12</f>
        <v>25200</v>
      </c>
      <c r="H16" s="73">
        <f>SUM(G16:G17)</f>
        <v>67200</v>
      </c>
      <c r="I16" s="12"/>
    </row>
    <row r="17" spans="1:9" ht="15.75" customHeight="1" x14ac:dyDescent="0.25">
      <c r="A17" s="67" t="s">
        <v>37</v>
      </c>
      <c r="B17" s="68"/>
      <c r="C17" s="68"/>
      <c r="D17" s="68"/>
      <c r="E17" s="68"/>
      <c r="F17" s="68"/>
      <c r="G17" s="18">
        <f>(G9+G10+G12+G13+G14)*0.12</f>
        <v>42000</v>
      </c>
      <c r="H17" s="73"/>
      <c r="I17" s="12"/>
    </row>
    <row r="18" spans="1:9" x14ac:dyDescent="0.25">
      <c r="A18" s="67" t="s">
        <v>72</v>
      </c>
      <c r="B18" s="68"/>
      <c r="C18" s="68"/>
      <c r="D18" s="68"/>
      <c r="E18" s="68"/>
      <c r="F18" s="68"/>
      <c r="G18" s="19">
        <f>G15*0.1</f>
        <v>56000</v>
      </c>
      <c r="H18" s="30"/>
      <c r="I18" s="12"/>
    </row>
    <row r="19" spans="1:9" x14ac:dyDescent="0.25">
      <c r="A19" s="74" t="s">
        <v>46</v>
      </c>
      <c r="B19" s="74"/>
      <c r="C19" s="74"/>
      <c r="D19" s="74"/>
      <c r="E19" s="74"/>
      <c r="F19" s="74"/>
      <c r="G19" s="32">
        <f>G15-G16-G17-G18</f>
        <v>436800</v>
      </c>
      <c r="H19" s="30"/>
      <c r="I19" s="12"/>
    </row>
    <row r="20" spans="1:9" x14ac:dyDescent="0.25">
      <c r="A20" t="s">
        <v>18</v>
      </c>
      <c r="C20" s="75"/>
      <c r="D20" s="75"/>
      <c r="E20" s="75"/>
      <c r="F20" s="76"/>
      <c r="G20" s="76"/>
      <c r="H20" s="76"/>
    </row>
    <row r="21" spans="1:9" x14ac:dyDescent="0.25">
      <c r="A21" t="s">
        <v>31</v>
      </c>
      <c r="E21" s="12"/>
    </row>
    <row r="22" spans="1:9" ht="5.25" customHeight="1" x14ac:dyDescent="0.25">
      <c r="A22" s="66"/>
      <c r="B22" s="66"/>
    </row>
    <row r="23" spans="1:9" x14ac:dyDescent="0.25">
      <c r="A23" s="66" t="s">
        <v>74</v>
      </c>
      <c r="B23" s="66"/>
      <c r="C23" s="66"/>
      <c r="D23" s="66"/>
      <c r="E23" s="66"/>
      <c r="F23" s="66"/>
      <c r="G23" s="66"/>
      <c r="H23" s="66"/>
      <c r="I23" s="66"/>
    </row>
  </sheetData>
  <mergeCells count="11">
    <mergeCell ref="A18:F18"/>
    <mergeCell ref="C4:H4"/>
    <mergeCell ref="A15:F15"/>
    <mergeCell ref="A16:F16"/>
    <mergeCell ref="H16:H17"/>
    <mergeCell ref="A17:F17"/>
    <mergeCell ref="A19:F19"/>
    <mergeCell ref="C20:E20"/>
    <mergeCell ref="F20:H20"/>
    <mergeCell ref="A22:B22"/>
    <mergeCell ref="A23:I23"/>
  </mergeCells>
  <pageMargins left="0.11811023622047245" right="0.11811023622047245" top="0.21875" bottom="0.74803149606299213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DECEMBRE 16</vt:lpstr>
      <vt:lpstr>JANVIER 17</vt:lpstr>
      <vt:lpstr>FEVRIER 17</vt:lpstr>
      <vt:lpstr>MARS 17 </vt:lpstr>
      <vt:lpstr>AVRIL 17</vt:lpstr>
      <vt:lpstr>MAI 17 </vt:lpstr>
      <vt:lpstr>JUIN 17 </vt:lpstr>
      <vt:lpstr>JUILLET 17</vt:lpstr>
      <vt:lpstr>AOUT 17</vt:lpstr>
      <vt:lpstr>SEPTEMBRE 17 </vt:lpstr>
      <vt:lpstr>OCTOBRE 17</vt:lpstr>
      <vt:lpstr>NOVEMBRE 17</vt:lpstr>
      <vt:lpstr>DECEMBRE 17</vt:lpstr>
      <vt:lpstr>JANVIER 18</vt:lpstr>
      <vt:lpstr>CONTROLE BAUX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BAGAYOKO</cp:lastModifiedBy>
  <cp:lastPrinted>2018-01-21T17:48:06Z</cp:lastPrinted>
  <dcterms:created xsi:type="dcterms:W3CDTF">2012-09-03T14:35:08Z</dcterms:created>
  <dcterms:modified xsi:type="dcterms:W3CDTF">2018-01-21T17:48:31Z</dcterms:modified>
</cp:coreProperties>
</file>