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\CCGIM 2017\SIDIBE KADIATOU\"/>
    </mc:Choice>
  </mc:AlternateContent>
  <bookViews>
    <workbookView xWindow="0" yWindow="135" windowWidth="17715" windowHeight="6150" firstSheet="20" activeTab="21"/>
  </bookViews>
  <sheets>
    <sheet name="DEC 16 D" sheetId="67" r:id="rId1"/>
    <sheet name="DEC 16 A " sheetId="68" r:id="rId2"/>
    <sheet name="JANV 17 A" sheetId="64" r:id="rId3"/>
    <sheet name="JAN 17 D" sheetId="65" r:id="rId4"/>
    <sheet name="FEV 17 D" sheetId="70" r:id="rId5"/>
    <sheet name="FEV 17 A" sheetId="69" r:id="rId6"/>
    <sheet name="MARS 17 A" sheetId="71" r:id="rId7"/>
    <sheet name="MARS 17 D" sheetId="72" r:id="rId8"/>
    <sheet name="AVRIL 17 A" sheetId="73" r:id="rId9"/>
    <sheet name="AVRIL 17 D" sheetId="74" r:id="rId10"/>
    <sheet name="MAI 17 A " sheetId="75" r:id="rId11"/>
    <sheet name="MAI 17 D " sheetId="76" r:id="rId12"/>
    <sheet name="JUIN 17 D" sheetId="77" r:id="rId13"/>
    <sheet name="JUIN 17 A " sheetId="78" r:id="rId14"/>
    <sheet name="JUILLET 17 A" sheetId="79" r:id="rId15"/>
    <sheet name="JUILLET 17 D" sheetId="80" r:id="rId16"/>
    <sheet name="AOUT 2017" sheetId="81" r:id="rId17"/>
    <sheet name="SEPTEMBRE 2017" sheetId="82" r:id="rId18"/>
    <sheet name="OCTOBRE 2017" sheetId="84" r:id="rId19"/>
    <sheet name="NOVEMBRE 2017" sheetId="86" r:id="rId20"/>
    <sheet name="DECEMBRE 2017 " sheetId="87" r:id="rId21"/>
    <sheet name="JANVIER 2018" sheetId="88" r:id="rId22"/>
    <sheet name="CONTROLE BAUX" sheetId="85" r:id="rId23"/>
    <sheet name="Feuil1" sheetId="83" r:id="rId24"/>
    <sheet name="IMPOT 2017" sheetId="66" r:id="rId25"/>
  </sheets>
  <calcPr calcId="152511"/>
</workbook>
</file>

<file path=xl/calcChain.xml><?xml version="1.0" encoding="utf-8"?>
<calcChain xmlns="http://schemas.openxmlformats.org/spreadsheetml/2006/main">
  <c r="G27" i="88" l="1"/>
  <c r="I33" i="88"/>
  <c r="I32" i="88"/>
  <c r="H21" i="88"/>
  <c r="G20" i="88"/>
  <c r="G23" i="88" s="1"/>
  <c r="H12" i="66"/>
  <c r="H13" i="66"/>
  <c r="H14" i="66"/>
  <c r="H15" i="66"/>
  <c r="H16" i="66"/>
  <c r="H17" i="66"/>
  <c r="H18" i="66"/>
  <c r="H19" i="66"/>
  <c r="H20" i="66"/>
  <c r="H21" i="66"/>
  <c r="H11" i="66"/>
  <c r="M20" i="66"/>
  <c r="G20" i="87"/>
  <c r="G23" i="87" s="1"/>
  <c r="G21" i="88" l="1"/>
  <c r="G22" i="88" s="1"/>
  <c r="G24" i="88" s="1"/>
  <c r="H20" i="88"/>
  <c r="H23" i="66"/>
  <c r="G21" i="87"/>
  <c r="G22" i="87" s="1"/>
  <c r="G24" i="87" s="1"/>
  <c r="G26" i="87" s="1"/>
  <c r="G20" i="86" l="1"/>
  <c r="G21" i="86" s="1"/>
  <c r="G22" i="86" l="1"/>
  <c r="G23" i="86"/>
  <c r="G16" i="85"/>
  <c r="G24" i="86" l="1"/>
  <c r="G26" i="86" s="1"/>
  <c r="G20" i="84"/>
  <c r="G21" i="84" s="1"/>
  <c r="G22" i="84" s="1"/>
  <c r="G23" i="84" l="1"/>
  <c r="G24" i="84" s="1"/>
  <c r="C35" i="81"/>
  <c r="F34" i="81"/>
  <c r="G18" i="82"/>
  <c r="G21" i="82" s="1"/>
  <c r="G19" i="82" l="1"/>
  <c r="G20" i="82" s="1"/>
  <c r="G23" i="82" s="1"/>
  <c r="G20" i="81"/>
  <c r="G23" i="81" s="1"/>
  <c r="G12" i="80"/>
  <c r="G15" i="80" s="1"/>
  <c r="F24" i="79"/>
  <c r="C25" i="79"/>
  <c r="H14" i="79"/>
  <c r="H18" i="79" s="1"/>
  <c r="G13" i="79"/>
  <c r="G16" i="79" s="1"/>
  <c r="G21" i="81" l="1"/>
  <c r="G22" i="81" s="1"/>
  <c r="G25" i="81" s="1"/>
  <c r="G13" i="80"/>
  <c r="G14" i="80" s="1"/>
  <c r="I16" i="79"/>
  <c r="G14" i="79"/>
  <c r="I14" i="79" s="1"/>
  <c r="I13" i="79"/>
  <c r="F27" i="78"/>
  <c r="C25" i="78"/>
  <c r="H18" i="78"/>
  <c r="H14" i="78"/>
  <c r="G13" i="78"/>
  <c r="G16" i="78" s="1"/>
  <c r="I16" i="78" s="1"/>
  <c r="G12" i="77"/>
  <c r="G13" i="77" s="1"/>
  <c r="G14" i="77" s="1"/>
  <c r="I13" i="78" l="1"/>
  <c r="G14" i="78"/>
  <c r="I14" i="78" s="1"/>
  <c r="G15" i="77"/>
  <c r="G15" i="79"/>
  <c r="G17" i="79" s="1"/>
  <c r="G12" i="76"/>
  <c r="G15" i="76" s="1"/>
  <c r="F27" i="75"/>
  <c r="C25" i="75"/>
  <c r="H14" i="75"/>
  <c r="H18" i="75" s="1"/>
  <c r="G13" i="75"/>
  <c r="G14" i="75" s="1"/>
  <c r="I14" i="75" s="1"/>
  <c r="I15" i="79" l="1"/>
  <c r="G15" i="78"/>
  <c r="I15" i="78" s="1"/>
  <c r="G15" i="75"/>
  <c r="I15" i="75" s="1"/>
  <c r="I13" i="75"/>
  <c r="G16" i="75"/>
  <c r="I16" i="75" s="1"/>
  <c r="G17" i="78"/>
  <c r="G13" i="76"/>
  <c r="G14" i="76" s="1"/>
  <c r="F27" i="73"/>
  <c r="G12" i="74"/>
  <c r="G15" i="74" s="1"/>
  <c r="C25" i="73"/>
  <c r="H14" i="73"/>
  <c r="H18" i="73" s="1"/>
  <c r="G13" i="73"/>
  <c r="G14" i="73" s="1"/>
  <c r="G17" i="75" l="1"/>
  <c r="I14" i="73"/>
  <c r="G15" i="73"/>
  <c r="I13" i="73"/>
  <c r="G16" i="73"/>
  <c r="I16" i="73" s="1"/>
  <c r="G13" i="74"/>
  <c r="G14" i="74" s="1"/>
  <c r="C26" i="71"/>
  <c r="G12" i="72"/>
  <c r="G15" i="72" s="1"/>
  <c r="H14" i="71"/>
  <c r="H19" i="71" s="1"/>
  <c r="G13" i="71"/>
  <c r="G14" i="71" s="1"/>
  <c r="I14" i="71" l="1"/>
  <c r="I15" i="73"/>
  <c r="G17" i="73"/>
  <c r="G16" i="71"/>
  <c r="I16" i="71" s="1"/>
  <c r="G13" i="72"/>
  <c r="G14" i="72" s="1"/>
  <c r="I13" i="71"/>
  <c r="G15" i="71"/>
  <c r="G12" i="70"/>
  <c r="G15" i="70" s="1"/>
  <c r="H14" i="69"/>
  <c r="H18" i="69" s="1"/>
  <c r="G13" i="69"/>
  <c r="G14" i="69" s="1"/>
  <c r="I14" i="69" s="1"/>
  <c r="G18" i="71" l="1"/>
  <c r="I15" i="71"/>
  <c r="G13" i="70"/>
  <c r="G14" i="70"/>
  <c r="I13" i="69"/>
  <c r="G15" i="69"/>
  <c r="G16" i="69"/>
  <c r="I16" i="69" s="1"/>
  <c r="I15" i="69" l="1"/>
  <c r="G17" i="69"/>
  <c r="D26" i="68"/>
  <c r="H18" i="68"/>
  <c r="H14" i="68"/>
  <c r="G13" i="68"/>
  <c r="D24" i="67"/>
  <c r="G12" i="67"/>
  <c r="G14" i="68" l="1"/>
  <c r="I14" i="68" s="1"/>
  <c r="G16" i="68"/>
  <c r="I16" i="68" s="1"/>
  <c r="I13" i="68"/>
  <c r="G15" i="67"/>
  <c r="G13" i="67"/>
  <c r="G14" i="67" s="1"/>
  <c r="G15" i="68" l="1"/>
  <c r="G23" i="66"/>
  <c r="G12" i="65"/>
  <c r="G15" i="65" s="1"/>
  <c r="H14" i="64"/>
  <c r="H18" i="64" s="1"/>
  <c r="G13" i="64"/>
  <c r="G24" i="66" l="1"/>
  <c r="G16" i="64"/>
  <c r="I16" i="64" s="1"/>
  <c r="G14" i="64"/>
  <c r="I15" i="68"/>
  <c r="G17" i="68"/>
  <c r="G13" i="65"/>
  <c r="G14" i="65" s="1"/>
  <c r="I13" i="64"/>
  <c r="I14" i="64"/>
  <c r="G15" i="64" l="1"/>
  <c r="G17" i="64" s="1"/>
  <c r="I15" i="64" l="1"/>
</calcChain>
</file>

<file path=xl/sharedStrings.xml><?xml version="1.0" encoding="utf-8"?>
<sst xmlns="http://schemas.openxmlformats.org/spreadsheetml/2006/main" count="1529" uniqueCount="152">
  <si>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</si>
  <si>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</si>
  <si>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</si>
  <si>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</si>
  <si>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</si>
  <si>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</si>
  <si>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</si>
  <si>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</si>
  <si>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</si>
  <si>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</si>
  <si>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</si>
  <si>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</si>
  <si>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</si>
  <si>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</si>
  <si>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</si>
  <si>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</si>
  <si>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</si>
  <si>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</si>
  <si>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</si>
  <si>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</si>
  <si>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</si>
  <si>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</si>
  <si>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</si>
  <si>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</si>
  <si>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</si>
  <si>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</si>
  <si>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</si>
  <si>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</si>
  <si>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</si>
  <si>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</si>
  <si>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</si>
  <si>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TOTAL DES BAUX</t>
  </si>
  <si>
    <t>COMMISSION CCGIM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</si>
  <si>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</si>
  <si>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</si>
  <si>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</si>
  <si>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</si>
  <si>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</si>
  <si>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</si>
  <si>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</si>
  <si>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</si>
  <si>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QM1</t>
  </si>
  <si>
    <t>0084/12</t>
  </si>
  <si>
    <t>N° CC:9004312B</t>
  </si>
  <si>
    <t>Mobiles: 49 29 64 27 - 05 81 63 35</t>
  </si>
  <si>
    <t>SIDIBE IBRAHIMA</t>
  </si>
  <si>
    <t>CEL. 05 36 20 24</t>
  </si>
  <si>
    <t>TOTAUX</t>
  </si>
  <si>
    <t>BHCI DALOA</t>
  </si>
  <si>
    <t>BHCI DALOA: 18003490006-09</t>
  </si>
  <si>
    <t>GARDE PENITENCIER</t>
  </si>
  <si>
    <t>FOFANA LANCINE WILFRIED</t>
  </si>
  <si>
    <t>IMPOTS PRELEVES DIRECTEMENT SUR LES BAUX 12%</t>
  </si>
  <si>
    <t xml:space="preserve">TOTAL DES BAUX </t>
  </si>
  <si>
    <t>NB: LE PRELEVEMENT DIRECT DES IMPOTS SUR LES BAUX 12% ONT REPRIS EN AVRIL 2016</t>
  </si>
  <si>
    <t>TOTAL IMPOTS 2016</t>
  </si>
  <si>
    <t>RESTE DES IMPOTS 2016 A PAYER</t>
  </si>
  <si>
    <t>IMPOTS 2016: 1 320 000 F CFA</t>
  </si>
  <si>
    <t>GARDE PENITENTIAIRE</t>
  </si>
  <si>
    <t>Nbre de pièces</t>
  </si>
  <si>
    <t>SIDIBE SEYDOU</t>
  </si>
  <si>
    <t>FAMILLE PROPRIETAIRE</t>
  </si>
  <si>
    <t>MONTANT MENSUEL DES LOYERS</t>
  </si>
  <si>
    <t>MONTANT ANNUEL DES LOYERS</t>
  </si>
  <si>
    <t>PROPRIETAIRE: SIDIBE KADIATOU - N° CC: 9004312B</t>
  </si>
  <si>
    <t>DECLARATION IMPOT FONCIER 2017</t>
  </si>
  <si>
    <t>YOPOUGON ATTIE 9ième TRANCHE LOT N° 4329 - ÎLOT 448</t>
  </si>
  <si>
    <t>LE GERANT BAGAYOGO AMADOU : 07 85 65 28</t>
  </si>
  <si>
    <t>RETENUES FISCALES 9 MOIS FRCI</t>
  </si>
  <si>
    <t>RETENUES FISCALES 9 MOIS PENITENTIAIRES</t>
  </si>
  <si>
    <t>RELEVE MENSUEL DES BAUX : MOIS DE DECEMBRE 2016</t>
  </si>
  <si>
    <t>MONTANT VIRE A LA BHCI DALOA DE DECEMBRE 2016</t>
  </si>
  <si>
    <t>MONTANT VIRE DES BAUX DECEMBRE 2016</t>
  </si>
  <si>
    <t>MONTANT À VERSER DECEMBRE 2016 BHCI DALOA</t>
  </si>
  <si>
    <t>RELEVE MENSUEL DES BAUX : MOIS DE JANVIER 2017</t>
  </si>
  <si>
    <t xml:space="preserve">MONTANT VIRE A LA BHCI DALOA </t>
  </si>
  <si>
    <t>MONTANT À VERSER A BHCI DALOA</t>
  </si>
  <si>
    <t xml:space="preserve">MONTANT VIRE DES BAUX </t>
  </si>
  <si>
    <t>RELEVE MENSUEL DES BAUX : MOIS DE FEVRIER 2017</t>
  </si>
  <si>
    <t>RELEVE MENSUEL DES BAUX : MOIS DE MARS 2017</t>
  </si>
  <si>
    <t>REMBOURSEMENT A M FOFANA FRAIS DE TRAVAUX</t>
  </si>
  <si>
    <t>IMPOT 2017</t>
  </si>
  <si>
    <t>LOGEMENT SEYDOU</t>
  </si>
  <si>
    <t>LOGEMENT FOFANA</t>
  </si>
  <si>
    <t>LOGEMENT TA BI TRA RAYMOND</t>
  </si>
  <si>
    <t>MONTAN A REGLER</t>
  </si>
  <si>
    <t>RETENUES FISCALES BAUX</t>
  </si>
  <si>
    <t>500 000 F CFA PAYES LE 04/04/2017 A Mme CAMARA 01 34 87 51 - 79 56 90 49 APRES ARRENGEMENT RESTE A PAYER 400 000 F CFA FIN AVRIL 2017</t>
  </si>
  <si>
    <t>ARRIERES DES IMPOTS DES ANNEES ANTERIEURES : 5 644 200 F CFA APRES LES RETENUES FISCALES DE 2003 A 2016</t>
  </si>
  <si>
    <t>RELEVE MENSUEL DES BAUX : MOIS DE AVRIL 2017</t>
  </si>
  <si>
    <t>MAI</t>
  </si>
  <si>
    <t>JUIN</t>
  </si>
  <si>
    <t>JUILLET</t>
  </si>
  <si>
    <t>AOUT</t>
  </si>
  <si>
    <t>SEPTEMBRE</t>
  </si>
  <si>
    <t>OCTOBRE</t>
  </si>
  <si>
    <t>NOVEMBRE</t>
  </si>
  <si>
    <t>IMPOT A REGLER 2017</t>
  </si>
  <si>
    <t>RELEVE MENSUEL DES BAUX : MOIS DE MAI 2017</t>
  </si>
  <si>
    <t>500 000 F CFA PAYES LE 04/04/2017 A Mme CAMARA 01 34 87 51 - 79 56 90 49 APRES ARRENGEMENT RESTE A PAYER 200 000 F CFA FIN MAI 2017</t>
  </si>
  <si>
    <t>RELEVE MENSUEL DES BAUX : MOIS DE JUIN 2017</t>
  </si>
  <si>
    <t>RELEVE MENSUEL DES BAUX : MOIS DE JUILLET 2017</t>
  </si>
  <si>
    <t xml:space="preserve">MONTANT VIRE A LA BHCI </t>
  </si>
  <si>
    <t>RELEVE MENSUEL DES BAUX : MOIS D'AOUT 2017</t>
  </si>
  <si>
    <t>LOYER</t>
  </si>
  <si>
    <t>SIDIBE SEYDOU:</t>
  </si>
  <si>
    <t>Mobiles: 07 72 54 50</t>
  </si>
  <si>
    <t>COMMISSION SUIVI ET RECOUVREMENT CCGIM 10%</t>
  </si>
  <si>
    <t>DALOA</t>
  </si>
  <si>
    <t>CONTACTS</t>
  </si>
  <si>
    <t>55 46 76 49</t>
  </si>
  <si>
    <t>74 08 90 50</t>
  </si>
  <si>
    <t>M SIDIBE ADAMA : BACI N° 15438340009</t>
  </si>
  <si>
    <t>CONTACTS: 05 02 10 58 - 57 07 35 97</t>
  </si>
  <si>
    <t>07 56 54 32</t>
  </si>
  <si>
    <t>40 18 10 56 - 57 16 90 76</t>
  </si>
  <si>
    <t>07 88 28 08 - 05 38 08 89</t>
  </si>
  <si>
    <t>RELEVE MENSUEL DES BAUX : MOIS DE SEPTEMBRE 2017</t>
  </si>
  <si>
    <t>MARIN A LA RETRAITE</t>
  </si>
  <si>
    <t xml:space="preserve">MONTANT VIRE A LA BACI </t>
  </si>
  <si>
    <t>PART DES IMPOTS D'AOUT 2017</t>
  </si>
  <si>
    <t>KOUASSI KONAN PAULIN</t>
  </si>
  <si>
    <t>KOKO KOFFI</t>
  </si>
  <si>
    <t>M SIDIBE YORO N° CC: 0179183H</t>
  </si>
  <si>
    <t>AVANCES SUR LOYERS PAR ORANGE MONEY SUR LE 57073597 LE 20/09/2017</t>
  </si>
  <si>
    <t>ADJT/C</t>
  </si>
  <si>
    <t>SGT/C</t>
  </si>
  <si>
    <t>RELEVE MENSUEL DES BAUX : MOIS D'OCTOBRE 2017</t>
  </si>
  <si>
    <t>MONTANT VERSE A LA BACI DALOA LE 03/10/2017</t>
  </si>
  <si>
    <t xml:space="preserve">MONTANT VERSE A LA BACI DALOA </t>
  </si>
  <si>
    <t>RELEVE MENSUEL DES BAUX : MOIS DE NOVEMBRE 2017</t>
  </si>
  <si>
    <t>M SIDIBE ADAMA</t>
  </si>
  <si>
    <t>BHCI : BARRO MABOUDOU : 1 1 0 6 2 0 4 0 0 0 0 - 09</t>
  </si>
  <si>
    <t>BHCI : BAGAYOGO AMADOU : 1 0 7 7 5 9 4 0 0 1 6 - 20</t>
  </si>
  <si>
    <t>N° CC: 9 0 0 4 3 1 2 B</t>
  </si>
  <si>
    <t>M SIDIBE YORO N° CC: 0 1 7 9 1 8 3 H</t>
  </si>
  <si>
    <t xml:space="preserve">MONTANT A VERSER A LA BACI DALOA </t>
  </si>
  <si>
    <t>RELEVE MENSUEL DES BAUX : MOIS DE DECEMBRE 2017</t>
  </si>
  <si>
    <t>NB: BAIL DE KOKO KOFFI IMPAYE FIN NOVEMBRE 2017</t>
  </si>
  <si>
    <t>MONTANT VERSE A LA BACI LE 02/12/2017</t>
  </si>
  <si>
    <t xml:space="preserve">RESTANT A VERSER A LA FAMILLE SIDIBE </t>
  </si>
  <si>
    <t>¨¨¨¨¨¨¨¨¨¨¨¨¨¨¨¨</t>
  </si>
  <si>
    <t>MONTANT VERSE A LA BACI LE ….../….../201….</t>
  </si>
  <si>
    <t>RELIQUAT VERSEMENT NOVEMBRE 2017</t>
  </si>
  <si>
    <t>RETENUES FISCALES</t>
  </si>
  <si>
    <t>RELEVE MENSUEL DES BAUX : MOIS DE JANVIER 2018</t>
  </si>
  <si>
    <t xml:space="preserve">COMMISSION AUGMENTATION A 90 000 F CFA 4 BAUX </t>
  </si>
  <si>
    <t xml:space="preserve">TOTAL DES IMPOTS </t>
  </si>
  <si>
    <t>IMPOTS LOYERS</t>
  </si>
  <si>
    <t xml:space="preserve">IMPOTS ANNUELS </t>
  </si>
  <si>
    <t>IMPOTS DE JANVIER A NOVEMBRE 2018 PAR MOIS</t>
  </si>
  <si>
    <t>IMPOT PRELEVE PAR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</si>
</sst>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3" fillId="0" borderId="0" xfId="0" applyNumberFormat="1" applyFont="1" applyBorder="1"/>
    <xf numFmtId="0" fontId="1" fillId="0" borderId="0" xfId="0" applyFont="1" applyBorder="1"/>
    <xf numFmtId="3" fontId="4" fillId="0" borderId="0" xfId="0" applyNumberFormat="1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5" fillId="0" borderId="0" xfId="0" applyFont="1"/>
    <xf numFmtId="3" fontId="3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/>
    <xf numFmtId="3" fontId="0" fillId="0" borderId="0" xfId="0" applyNumberFormat="1"/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Border="1"/>
    <xf numFmtId="3" fontId="3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H24" sqref="H2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25"/>
      <c r="C4" s="135" t="s">
        <v>70</v>
      </c>
      <c r="D4" s="135"/>
      <c r="E4" s="135"/>
      <c r="F4" s="135"/>
      <c r="G4" s="135"/>
      <c r="H4" s="135"/>
      <c r="I4" s="135"/>
    </row>
    <row r="5" spans="1:9" ht="22.5" customHeight="1" x14ac:dyDescent="0.3">
      <c r="A5" s="25"/>
      <c r="C5" s="25"/>
      <c r="D5" s="25"/>
      <c r="E5" s="25"/>
      <c r="F5" s="25"/>
      <c r="G5" s="25"/>
      <c r="H5" s="25"/>
      <c r="I5" s="25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20</v>
      </c>
      <c r="D7" s="2">
        <v>81853</v>
      </c>
      <c r="E7" s="3" t="s">
        <v>36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17</v>
      </c>
      <c r="C8" s="2" t="s">
        <v>18</v>
      </c>
      <c r="D8" s="2">
        <v>30005</v>
      </c>
      <c r="E8" s="3" t="s">
        <v>19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21</v>
      </c>
      <c r="C9" s="2" t="s">
        <v>20</v>
      </c>
      <c r="D9" s="4" t="s">
        <v>39</v>
      </c>
      <c r="E9" s="3" t="s">
        <v>22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25</v>
      </c>
      <c r="C10" s="2" t="s">
        <v>18</v>
      </c>
      <c r="D10" s="2">
        <v>32378</v>
      </c>
      <c r="E10" s="3" t="s">
        <v>26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28">
        <v>5</v>
      </c>
      <c r="B11" s="3" t="s">
        <v>29</v>
      </c>
      <c r="C11" s="2" t="s">
        <v>20</v>
      </c>
      <c r="D11" s="2">
        <v>31518</v>
      </c>
      <c r="E11" s="3" t="s">
        <v>30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10">
        <f>SUM(G7:G11)</f>
        <v>410000</v>
      </c>
      <c r="H12" s="29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2">
        <f>G12*0.12</f>
        <v>49200</v>
      </c>
      <c r="H13" s="26"/>
    </row>
    <row r="14" spans="1:9" ht="17.25" customHeight="1" x14ac:dyDescent="0.25">
      <c r="A14" s="136" t="s">
        <v>71</v>
      </c>
      <c r="B14" s="137"/>
      <c r="C14" s="137"/>
      <c r="D14" s="137"/>
      <c r="E14" s="137"/>
      <c r="F14" s="138"/>
      <c r="G14" s="10">
        <f>G12-G13</f>
        <v>360800</v>
      </c>
      <c r="H14" s="26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2">
        <f>G12*0.05</f>
        <v>20500</v>
      </c>
      <c r="H15" s="26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26"/>
    </row>
    <row r="17" spans="1:9" ht="6" customHeight="1" x14ac:dyDescent="0.25">
      <c r="A17" s="15"/>
      <c r="B17" s="15"/>
      <c r="C17" s="15"/>
      <c r="D17" s="15"/>
      <c r="E17" s="15"/>
      <c r="F17" s="15"/>
      <c r="G17" s="15"/>
      <c r="H17" s="26"/>
    </row>
    <row r="18" spans="1:9" ht="14.25" customHeight="1" x14ac:dyDescent="0.25">
      <c r="A18" s="142" t="s">
        <v>57</v>
      </c>
      <c r="B18" s="142"/>
      <c r="C18" s="142"/>
      <c r="D18" s="142"/>
      <c r="E18" s="142"/>
      <c r="F18" s="142"/>
      <c r="G18" s="142"/>
      <c r="H18" s="142"/>
      <c r="I18" s="5"/>
    </row>
    <row r="19" spans="1:9" ht="15" customHeight="1" x14ac:dyDescent="0.25">
      <c r="A19" s="143" t="s">
        <v>54</v>
      </c>
      <c r="B19" s="143"/>
      <c r="C19" s="143"/>
      <c r="D19" s="143"/>
      <c r="E19" s="143"/>
      <c r="F19" s="143"/>
      <c r="G19" s="143"/>
      <c r="H19" s="143"/>
      <c r="I19" s="5"/>
    </row>
    <row r="20" spans="1:9" ht="3" customHeight="1" x14ac:dyDescent="0.25"/>
    <row r="21" spans="1:9" ht="15.75" x14ac:dyDescent="0.25">
      <c r="A21" s="144" t="s">
        <v>55</v>
      </c>
      <c r="B21" s="144"/>
      <c r="C21" s="144"/>
      <c r="D21" s="30">
        <v>1320000</v>
      </c>
      <c r="E21" s="27"/>
      <c r="F21" s="145"/>
      <c r="G21" s="145"/>
      <c r="H21" s="145"/>
    </row>
    <row r="22" spans="1:9" ht="15.75" x14ac:dyDescent="0.25">
      <c r="A22" s="144" t="s">
        <v>68</v>
      </c>
      <c r="B22" s="144"/>
      <c r="C22" s="144"/>
      <c r="D22" s="31">
        <v>885600</v>
      </c>
      <c r="E22" s="27"/>
      <c r="F22" s="146"/>
      <c r="G22" s="146"/>
      <c r="H22" s="33"/>
    </row>
    <row r="23" spans="1:9" ht="15.75" x14ac:dyDescent="0.25">
      <c r="A23" s="144" t="s">
        <v>69</v>
      </c>
      <c r="B23" s="144"/>
      <c r="C23" s="144"/>
      <c r="D23" s="31">
        <v>75600</v>
      </c>
      <c r="E23" s="27"/>
      <c r="F23" s="146"/>
      <c r="G23" s="146"/>
      <c r="H23" s="33"/>
    </row>
    <row r="24" spans="1:9" ht="18.75" x14ac:dyDescent="0.3">
      <c r="A24" s="148" t="s">
        <v>56</v>
      </c>
      <c r="B24" s="149"/>
      <c r="C24" s="150"/>
      <c r="D24" s="32">
        <f>D21-D22-D23</f>
        <v>358800</v>
      </c>
      <c r="E24" s="27"/>
      <c r="F24" s="146"/>
      <c r="G24" s="146"/>
      <c r="H24" s="33"/>
    </row>
    <row r="25" spans="1:9" ht="15.75" x14ac:dyDescent="0.25">
      <c r="A25" s="16"/>
      <c r="B25" s="16"/>
      <c r="C25" s="16"/>
      <c r="D25" s="16"/>
      <c r="E25" s="27"/>
      <c r="F25" s="146"/>
      <c r="G25" s="146"/>
      <c r="H25" s="33"/>
    </row>
    <row r="26" spans="1:9" ht="15.75" x14ac:dyDescent="0.25">
      <c r="A26" s="16"/>
      <c r="B26" s="16"/>
      <c r="C26" s="16"/>
      <c r="D26" s="16"/>
      <c r="E26" s="27"/>
      <c r="F26" s="146"/>
      <c r="G26" s="146"/>
      <c r="H26" s="33"/>
    </row>
    <row r="27" spans="1:9" ht="15.75" x14ac:dyDescent="0.25">
      <c r="A27" s="16"/>
      <c r="B27" s="16"/>
      <c r="C27" s="16"/>
      <c r="D27" s="17"/>
      <c r="E27" s="27"/>
      <c r="F27" s="146"/>
      <c r="G27" s="146"/>
      <c r="H27" s="33"/>
    </row>
    <row r="28" spans="1:9" ht="15.75" x14ac:dyDescent="0.25">
      <c r="A28" s="151"/>
      <c r="B28" s="151"/>
      <c r="C28" s="5"/>
      <c r="F28" s="145"/>
      <c r="G28" s="145"/>
      <c r="H28" s="6"/>
    </row>
    <row r="29" spans="1:9" ht="15.75" x14ac:dyDescent="0.25">
      <c r="A29" s="151"/>
      <c r="B29" s="151"/>
      <c r="C29" s="5"/>
      <c r="F29" s="145"/>
      <c r="G29" s="145"/>
      <c r="H29" s="6"/>
    </row>
    <row r="30" spans="1:9" x14ac:dyDescent="0.25">
      <c r="F30" s="147"/>
      <c r="G30" s="147"/>
      <c r="H30" s="34"/>
    </row>
  </sheetData>
  <mergeCells count="24">
    <mergeCell ref="F30:G30"/>
    <mergeCell ref="A23:C23"/>
    <mergeCell ref="F23:G23"/>
    <mergeCell ref="A24:C24"/>
    <mergeCell ref="F24:G24"/>
    <mergeCell ref="F25:G25"/>
    <mergeCell ref="F26:G26"/>
    <mergeCell ref="F27:G27"/>
    <mergeCell ref="A28:B28"/>
    <mergeCell ref="F28:G28"/>
    <mergeCell ref="A29:B29"/>
    <mergeCell ref="F29:G29"/>
    <mergeCell ref="A18:H18"/>
    <mergeCell ref="A19:H19"/>
    <mergeCell ref="A21:C21"/>
    <mergeCell ref="F21:H21"/>
    <mergeCell ref="A22:C22"/>
    <mergeCell ref="F22:G22"/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3" sqref="G13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40"/>
      <c r="C4" s="135" t="s">
        <v>89</v>
      </c>
      <c r="D4" s="135"/>
      <c r="E4" s="135"/>
      <c r="F4" s="135"/>
      <c r="G4" s="135"/>
      <c r="H4" s="135"/>
      <c r="I4" s="135"/>
    </row>
    <row r="5" spans="1:9" ht="22.5" customHeight="1" x14ac:dyDescent="0.3">
      <c r="A5" s="40"/>
      <c r="C5" s="40"/>
      <c r="D5" s="40"/>
      <c r="E5" s="40"/>
      <c r="F5" s="40"/>
      <c r="G5" s="40"/>
      <c r="H5" s="40"/>
      <c r="I5" s="40"/>
    </row>
    <row r="6" spans="1:9" ht="22.5" customHeight="1" x14ac:dyDescent="0.25">
      <c r="A6" s="42" t="s">
        <v>3</v>
      </c>
      <c r="B6" s="42" t="s">
        <v>4</v>
      </c>
      <c r="C6" s="42" t="s">
        <v>5</v>
      </c>
      <c r="D6" s="42" t="s">
        <v>6</v>
      </c>
      <c r="E6" s="42" t="s">
        <v>7</v>
      </c>
      <c r="F6" s="42" t="s">
        <v>8</v>
      </c>
      <c r="G6" s="42" t="s">
        <v>9</v>
      </c>
      <c r="H6" s="42" t="s">
        <v>10</v>
      </c>
    </row>
    <row r="7" spans="1:9" ht="24" customHeight="1" x14ac:dyDescent="0.25">
      <c r="A7" s="42">
        <v>1</v>
      </c>
      <c r="B7" s="3" t="s">
        <v>16</v>
      </c>
      <c r="C7" s="42" t="s">
        <v>20</v>
      </c>
      <c r="D7" s="42">
        <v>81863</v>
      </c>
      <c r="E7" s="3" t="s">
        <v>36</v>
      </c>
      <c r="F7" s="42">
        <v>18597</v>
      </c>
      <c r="G7" s="42">
        <v>90000</v>
      </c>
      <c r="H7" s="42" t="s">
        <v>15</v>
      </c>
    </row>
    <row r="8" spans="1:9" ht="21.75" customHeight="1" x14ac:dyDescent="0.25">
      <c r="A8" s="42">
        <v>2</v>
      </c>
      <c r="B8" s="3" t="s">
        <v>17</v>
      </c>
      <c r="C8" s="42" t="s">
        <v>18</v>
      </c>
      <c r="D8" s="42">
        <v>30005</v>
      </c>
      <c r="E8" s="3" t="s">
        <v>19</v>
      </c>
      <c r="F8" s="42">
        <v>18537</v>
      </c>
      <c r="G8" s="42">
        <v>70000</v>
      </c>
      <c r="H8" s="42" t="s">
        <v>15</v>
      </c>
    </row>
    <row r="9" spans="1:9" ht="21" customHeight="1" x14ac:dyDescent="0.25">
      <c r="A9" s="42">
        <v>3</v>
      </c>
      <c r="B9" s="3" t="s">
        <v>21</v>
      </c>
      <c r="C9" s="42" t="s">
        <v>20</v>
      </c>
      <c r="D9" s="4" t="s">
        <v>39</v>
      </c>
      <c r="E9" s="3" t="s">
        <v>22</v>
      </c>
      <c r="F9" s="42">
        <v>10001</v>
      </c>
      <c r="G9" s="42">
        <v>90000</v>
      </c>
      <c r="H9" s="42" t="s">
        <v>15</v>
      </c>
    </row>
    <row r="10" spans="1:9" ht="20.25" customHeight="1" x14ac:dyDescent="0.25">
      <c r="A10" s="42">
        <v>4</v>
      </c>
      <c r="B10" s="3" t="s">
        <v>25</v>
      </c>
      <c r="C10" s="42" t="s">
        <v>18</v>
      </c>
      <c r="D10" s="42">
        <v>32378</v>
      </c>
      <c r="E10" s="3" t="s">
        <v>26</v>
      </c>
      <c r="F10" s="42">
        <v>18698</v>
      </c>
      <c r="G10" s="42">
        <v>70000</v>
      </c>
      <c r="H10" s="42" t="s">
        <v>15</v>
      </c>
    </row>
    <row r="11" spans="1:9" ht="16.5" customHeight="1" x14ac:dyDescent="0.25">
      <c r="A11" s="43">
        <v>5</v>
      </c>
      <c r="B11" s="3" t="s">
        <v>29</v>
      </c>
      <c r="C11" s="42" t="s">
        <v>20</v>
      </c>
      <c r="D11" s="42">
        <v>31518</v>
      </c>
      <c r="E11" s="3" t="s">
        <v>30</v>
      </c>
      <c r="F11" s="42">
        <v>9901</v>
      </c>
      <c r="G11" s="42">
        <v>90000</v>
      </c>
      <c r="H11" s="42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45">
        <f>SUM(G7:G11)</f>
        <v>410000</v>
      </c>
      <c r="H12" s="44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42">
        <f>G12*0.12</f>
        <v>49200</v>
      </c>
      <c r="H13" s="41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45">
        <f>G12-G13</f>
        <v>360800</v>
      </c>
      <c r="H14" s="41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42">
        <f>G12*0.05</f>
        <v>20500</v>
      </c>
      <c r="H15" s="41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41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41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26" sqref="H26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46"/>
      <c r="C4" s="135" t="s">
        <v>98</v>
      </c>
      <c r="D4" s="135"/>
      <c r="E4" s="135"/>
      <c r="F4" s="135"/>
      <c r="G4" s="135"/>
      <c r="H4" s="135"/>
      <c r="I4" s="135"/>
    </row>
    <row r="5" spans="1:9" ht="7.5" customHeight="1" x14ac:dyDescent="0.3">
      <c r="A5" s="46"/>
      <c r="C5" s="46"/>
      <c r="D5" s="46"/>
      <c r="E5" s="46"/>
      <c r="F5" s="46"/>
      <c r="G5" s="46"/>
      <c r="H5" s="46"/>
      <c r="I5" s="46"/>
    </row>
    <row r="6" spans="1:9" ht="22.5" customHeight="1" x14ac:dyDescent="0.25">
      <c r="A6" s="51" t="s">
        <v>3</v>
      </c>
      <c r="B6" s="51" t="s">
        <v>4</v>
      </c>
      <c r="C6" s="51" t="s">
        <v>5</v>
      </c>
      <c r="D6" s="51" t="s">
        <v>6</v>
      </c>
      <c r="E6" s="51" t="s">
        <v>7</v>
      </c>
      <c r="F6" s="51" t="s">
        <v>8</v>
      </c>
      <c r="G6" s="51" t="s">
        <v>9</v>
      </c>
      <c r="H6" s="51" t="s">
        <v>48</v>
      </c>
      <c r="I6" s="9" t="s">
        <v>47</v>
      </c>
    </row>
    <row r="7" spans="1:9" ht="24" customHeight="1" x14ac:dyDescent="0.25">
      <c r="A7" s="51">
        <v>1</v>
      </c>
      <c r="B7" s="3" t="s">
        <v>11</v>
      </c>
      <c r="C7" s="51" t="s">
        <v>12</v>
      </c>
      <c r="D7" s="51">
        <v>50416</v>
      </c>
      <c r="E7" s="51" t="s">
        <v>13</v>
      </c>
      <c r="F7" s="51" t="s">
        <v>14</v>
      </c>
      <c r="G7" s="51">
        <v>90000</v>
      </c>
      <c r="H7" s="51" t="s">
        <v>15</v>
      </c>
      <c r="I7" s="8"/>
    </row>
    <row r="8" spans="1:9" ht="21.75" customHeight="1" x14ac:dyDescent="0.25">
      <c r="A8" s="51">
        <v>2</v>
      </c>
      <c r="B8" s="3" t="s">
        <v>33</v>
      </c>
      <c r="C8" s="51" t="s">
        <v>34</v>
      </c>
      <c r="D8" s="51">
        <v>50624</v>
      </c>
      <c r="E8" s="51" t="s">
        <v>13</v>
      </c>
      <c r="F8" s="51" t="s">
        <v>35</v>
      </c>
      <c r="G8" s="51">
        <v>70000</v>
      </c>
      <c r="H8" s="51" t="s">
        <v>15</v>
      </c>
      <c r="I8" s="7"/>
    </row>
    <row r="9" spans="1:9" ht="21.75" customHeight="1" x14ac:dyDescent="0.25">
      <c r="A9" s="51">
        <v>3</v>
      </c>
      <c r="B9" s="3" t="s">
        <v>40</v>
      </c>
      <c r="C9" s="51" t="s">
        <v>41</v>
      </c>
      <c r="D9" s="51">
        <v>57333</v>
      </c>
      <c r="E9" s="51" t="s">
        <v>13</v>
      </c>
      <c r="F9" s="4" t="s">
        <v>42</v>
      </c>
      <c r="G9" s="51">
        <v>70000</v>
      </c>
      <c r="H9" s="51" t="s">
        <v>15</v>
      </c>
      <c r="I9" s="7"/>
    </row>
    <row r="10" spans="1:9" ht="22.5" customHeight="1" x14ac:dyDescent="0.25">
      <c r="A10" s="51">
        <v>4</v>
      </c>
      <c r="B10" s="3" t="s">
        <v>23</v>
      </c>
      <c r="C10" s="51" t="s">
        <v>12</v>
      </c>
      <c r="D10" s="51">
        <v>50437</v>
      </c>
      <c r="E10" s="51" t="s">
        <v>13</v>
      </c>
      <c r="F10" s="4" t="s">
        <v>24</v>
      </c>
      <c r="G10" s="51">
        <v>90000</v>
      </c>
      <c r="H10" s="51" t="s">
        <v>15</v>
      </c>
      <c r="I10" s="7"/>
    </row>
    <row r="11" spans="1:9" ht="18" customHeight="1" x14ac:dyDescent="0.25">
      <c r="A11" s="51">
        <v>5</v>
      </c>
      <c r="B11" s="3" t="s">
        <v>27</v>
      </c>
      <c r="C11" s="51" t="s">
        <v>12</v>
      </c>
      <c r="D11" s="51">
        <v>50173</v>
      </c>
      <c r="E11" s="51" t="s">
        <v>13</v>
      </c>
      <c r="F11" s="51" t="s">
        <v>28</v>
      </c>
      <c r="G11" s="51">
        <v>90000</v>
      </c>
      <c r="H11" s="51" t="s">
        <v>15</v>
      </c>
      <c r="I11" s="7"/>
    </row>
    <row r="12" spans="1:9" ht="18" customHeight="1" x14ac:dyDescent="0.25">
      <c r="A12" s="48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51">
        <f>SUM(G7:G12)</f>
        <v>500000</v>
      </c>
      <c r="H13" s="49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51">
        <f>(G13-G12-G10)*0.12</f>
        <v>38400</v>
      </c>
      <c r="H14" s="51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50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51">
        <f>G13*0.05</f>
        <v>25000</v>
      </c>
      <c r="H16" s="51">
        <v>20500</v>
      </c>
      <c r="I16" s="11">
        <f t="shared" si="0"/>
        <v>45500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50">
        <f>G15-I16</f>
        <v>416100</v>
      </c>
      <c r="H17" s="51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51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  <row r="20" spans="1:9" ht="15" customHeight="1" x14ac:dyDescent="0.25">
      <c r="A20" s="163" t="s">
        <v>81</v>
      </c>
      <c r="B20" s="163"/>
      <c r="C20" s="163">
        <v>1360800</v>
      </c>
      <c r="D20" s="163"/>
      <c r="E20" s="52"/>
      <c r="F20" s="47"/>
      <c r="G20" s="47"/>
      <c r="H20" s="47"/>
      <c r="I20" s="47"/>
    </row>
    <row r="21" spans="1:9" ht="15.75" x14ac:dyDescent="0.25">
      <c r="A21" s="157" t="s">
        <v>86</v>
      </c>
      <c r="B21" s="157"/>
      <c r="C21" s="158">
        <v>1080000</v>
      </c>
      <c r="D21" s="158"/>
      <c r="E21" s="53" t="s">
        <v>91</v>
      </c>
      <c r="F21" s="51">
        <v>51600</v>
      </c>
    </row>
    <row r="22" spans="1:9" ht="15.75" x14ac:dyDescent="0.25">
      <c r="A22" s="157" t="s">
        <v>82</v>
      </c>
      <c r="B22" s="157"/>
      <c r="C22" s="158">
        <v>50400</v>
      </c>
      <c r="D22" s="158"/>
      <c r="E22" s="53" t="s">
        <v>92</v>
      </c>
      <c r="F22" s="51">
        <v>51600</v>
      </c>
    </row>
    <row r="23" spans="1:9" ht="15.75" x14ac:dyDescent="0.25">
      <c r="A23" s="157" t="s">
        <v>83</v>
      </c>
      <c r="B23" s="157"/>
      <c r="C23" s="158">
        <v>129600</v>
      </c>
      <c r="D23" s="158"/>
      <c r="E23" s="53" t="s">
        <v>93</v>
      </c>
      <c r="F23" s="51">
        <v>51600</v>
      </c>
    </row>
    <row r="24" spans="1:9" ht="15.75" x14ac:dyDescent="0.25">
      <c r="A24" s="157" t="s">
        <v>84</v>
      </c>
      <c r="B24" s="157"/>
      <c r="C24" s="158">
        <v>129600</v>
      </c>
      <c r="D24" s="158"/>
      <c r="E24" s="53" t="s">
        <v>94</v>
      </c>
      <c r="F24" s="51">
        <v>51600</v>
      </c>
    </row>
    <row r="25" spans="1:9" ht="18.75" x14ac:dyDescent="0.3">
      <c r="A25" s="155" t="s">
        <v>85</v>
      </c>
      <c r="B25" s="155"/>
      <c r="C25" s="156">
        <f>SUM(C22:D24)</f>
        <v>309600</v>
      </c>
      <c r="D25" s="155"/>
      <c r="E25" s="53" t="s">
        <v>95</v>
      </c>
      <c r="F25" s="51">
        <v>51600</v>
      </c>
    </row>
    <row r="26" spans="1:9" ht="15.75" x14ac:dyDescent="0.25">
      <c r="E26" s="53" t="s">
        <v>96</v>
      </c>
      <c r="F26" s="51">
        <v>51600</v>
      </c>
    </row>
    <row r="27" spans="1:9" ht="15.75" x14ac:dyDescent="0.25">
      <c r="E27" s="54" t="s">
        <v>97</v>
      </c>
      <c r="F27" s="50">
        <f>SUM(F21:F26)</f>
        <v>309600</v>
      </c>
    </row>
    <row r="28" spans="1:9" ht="5.25" customHeight="1" x14ac:dyDescent="0.25">
      <c r="E28" s="53"/>
      <c r="F28" s="47"/>
    </row>
    <row r="29" spans="1:9" x14ac:dyDescent="0.25">
      <c r="A29" s="143" t="s">
        <v>88</v>
      </c>
      <c r="B29" s="143"/>
      <c r="C29" s="143"/>
      <c r="D29" s="143"/>
      <c r="E29" s="143"/>
      <c r="F29" s="143"/>
      <c r="G29" s="143"/>
      <c r="H29" s="143"/>
      <c r="I29" s="143"/>
    </row>
    <row r="30" spans="1:9" x14ac:dyDescent="0.25">
      <c r="A30" s="159" t="s">
        <v>99</v>
      </c>
      <c r="B30" s="159"/>
      <c r="C30" s="159"/>
      <c r="D30" s="159"/>
      <c r="E30" s="159"/>
      <c r="F30" s="159"/>
      <c r="G30" s="159"/>
      <c r="H30" s="159"/>
      <c r="I30" s="159"/>
    </row>
  </sheetData>
  <mergeCells count="22">
    <mergeCell ref="A25:B25"/>
    <mergeCell ref="C25:D25"/>
    <mergeCell ref="A29:I29"/>
    <mergeCell ref="A30:I30"/>
    <mergeCell ref="A22:B22"/>
    <mergeCell ref="C22:D22"/>
    <mergeCell ref="A23:B23"/>
    <mergeCell ref="C23:D23"/>
    <mergeCell ref="A24:B24"/>
    <mergeCell ref="C24:D24"/>
    <mergeCell ref="A18:G18"/>
    <mergeCell ref="A19:I19"/>
    <mergeCell ref="A20:B20"/>
    <mergeCell ref="C20:D20"/>
    <mergeCell ref="A21:B21"/>
    <mergeCell ref="C21:D21"/>
    <mergeCell ref="A17:F17"/>
    <mergeCell ref="C4:I4"/>
    <mergeCell ref="A13:F13"/>
    <mergeCell ref="A14:F14"/>
    <mergeCell ref="A15:F15"/>
    <mergeCell ref="A16:F16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9" sqref="F9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46"/>
      <c r="C4" s="135" t="s">
        <v>98</v>
      </c>
      <c r="D4" s="135"/>
      <c r="E4" s="135"/>
      <c r="F4" s="135"/>
      <c r="G4" s="135"/>
      <c r="H4" s="135"/>
      <c r="I4" s="135"/>
    </row>
    <row r="5" spans="1:9" ht="22.5" customHeight="1" x14ac:dyDescent="0.3">
      <c r="A5" s="46"/>
      <c r="C5" s="46"/>
      <c r="D5" s="46"/>
      <c r="E5" s="46"/>
      <c r="F5" s="46"/>
      <c r="G5" s="46"/>
      <c r="H5" s="46"/>
      <c r="I5" s="46"/>
    </row>
    <row r="6" spans="1:9" ht="22.5" customHeight="1" x14ac:dyDescent="0.25">
      <c r="A6" s="51" t="s">
        <v>3</v>
      </c>
      <c r="B6" s="51" t="s">
        <v>4</v>
      </c>
      <c r="C6" s="51" t="s">
        <v>5</v>
      </c>
      <c r="D6" s="51" t="s">
        <v>6</v>
      </c>
      <c r="E6" s="51" t="s">
        <v>7</v>
      </c>
      <c r="F6" s="51" t="s">
        <v>8</v>
      </c>
      <c r="G6" s="51" t="s">
        <v>9</v>
      </c>
      <c r="H6" s="51" t="s">
        <v>10</v>
      </c>
    </row>
    <row r="7" spans="1:9" ht="24" customHeight="1" x14ac:dyDescent="0.25">
      <c r="A7" s="51">
        <v>1</v>
      </c>
      <c r="B7" s="3" t="s">
        <v>16</v>
      </c>
      <c r="C7" s="51" t="s">
        <v>20</v>
      </c>
      <c r="D7" s="51">
        <v>81863</v>
      </c>
      <c r="E7" s="3" t="s">
        <v>36</v>
      </c>
      <c r="F7" s="51">
        <v>18597</v>
      </c>
      <c r="G7" s="51">
        <v>90000</v>
      </c>
      <c r="H7" s="51" t="s">
        <v>15</v>
      </c>
    </row>
    <row r="8" spans="1:9" ht="21.75" customHeight="1" x14ac:dyDescent="0.25">
      <c r="A8" s="51">
        <v>2</v>
      </c>
      <c r="B8" s="3" t="s">
        <v>17</v>
      </c>
      <c r="C8" s="51" t="s">
        <v>18</v>
      </c>
      <c r="D8" s="51">
        <v>30005</v>
      </c>
      <c r="E8" s="3" t="s">
        <v>19</v>
      </c>
      <c r="F8" s="51">
        <v>18537</v>
      </c>
      <c r="G8" s="51">
        <v>70000</v>
      </c>
      <c r="H8" s="51" t="s">
        <v>15</v>
      </c>
    </row>
    <row r="9" spans="1:9" ht="21" customHeight="1" x14ac:dyDescent="0.25">
      <c r="A9" s="51">
        <v>3</v>
      </c>
      <c r="B9" s="3" t="s">
        <v>21</v>
      </c>
      <c r="C9" s="51" t="s">
        <v>20</v>
      </c>
      <c r="D9" s="4" t="s">
        <v>39</v>
      </c>
      <c r="E9" s="3" t="s">
        <v>22</v>
      </c>
      <c r="F9" s="51">
        <v>10001</v>
      </c>
      <c r="G9" s="51">
        <v>90000</v>
      </c>
      <c r="H9" s="51" t="s">
        <v>15</v>
      </c>
    </row>
    <row r="10" spans="1:9" ht="20.25" customHeight="1" x14ac:dyDescent="0.25">
      <c r="A10" s="51">
        <v>4</v>
      </c>
      <c r="B10" s="3" t="s">
        <v>25</v>
      </c>
      <c r="C10" s="51" t="s">
        <v>18</v>
      </c>
      <c r="D10" s="51">
        <v>32378</v>
      </c>
      <c r="E10" s="3" t="s">
        <v>26</v>
      </c>
      <c r="F10" s="51">
        <v>18698</v>
      </c>
      <c r="G10" s="51">
        <v>70000</v>
      </c>
      <c r="H10" s="51" t="s">
        <v>15</v>
      </c>
    </row>
    <row r="11" spans="1:9" ht="16.5" customHeight="1" x14ac:dyDescent="0.25">
      <c r="A11" s="48">
        <v>5</v>
      </c>
      <c r="B11" s="3" t="s">
        <v>29</v>
      </c>
      <c r="C11" s="51" t="s">
        <v>20</v>
      </c>
      <c r="D11" s="51">
        <v>31518</v>
      </c>
      <c r="E11" s="3" t="s">
        <v>30</v>
      </c>
      <c r="F11" s="51">
        <v>9901</v>
      </c>
      <c r="G11" s="51">
        <v>90000</v>
      </c>
      <c r="H11" s="51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50">
        <f>SUM(G7:G11)</f>
        <v>410000</v>
      </c>
      <c r="H12" s="49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51">
        <f>G12*0.12</f>
        <v>49200</v>
      </c>
      <c r="H13" s="47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50">
        <f>G12-G13</f>
        <v>360800</v>
      </c>
      <c r="H14" s="47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51">
        <f>G12*0.05</f>
        <v>20500</v>
      </c>
      <c r="H15" s="47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47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47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55"/>
      <c r="C4" s="135" t="s">
        <v>100</v>
      </c>
      <c r="D4" s="135"/>
      <c r="E4" s="135"/>
      <c r="F4" s="135"/>
      <c r="G4" s="135"/>
      <c r="H4" s="135"/>
      <c r="I4" s="135"/>
    </row>
    <row r="5" spans="1:9" ht="22.5" customHeight="1" x14ac:dyDescent="0.3">
      <c r="A5" s="55"/>
      <c r="C5" s="55"/>
      <c r="D5" s="55"/>
      <c r="E5" s="55"/>
      <c r="F5" s="55"/>
      <c r="G5" s="55"/>
      <c r="H5" s="55"/>
      <c r="I5" s="55"/>
    </row>
    <row r="6" spans="1:9" ht="22.5" customHeight="1" x14ac:dyDescent="0.25">
      <c r="A6" s="57" t="s">
        <v>3</v>
      </c>
      <c r="B6" s="57" t="s">
        <v>4</v>
      </c>
      <c r="C6" s="57" t="s">
        <v>5</v>
      </c>
      <c r="D6" s="57" t="s">
        <v>6</v>
      </c>
      <c r="E6" s="57" t="s">
        <v>7</v>
      </c>
      <c r="F6" s="57" t="s">
        <v>8</v>
      </c>
      <c r="G6" s="57" t="s">
        <v>9</v>
      </c>
      <c r="H6" s="57" t="s">
        <v>10</v>
      </c>
    </row>
    <row r="7" spans="1:9" ht="24" customHeight="1" x14ac:dyDescent="0.25">
      <c r="A7" s="57">
        <v>1</v>
      </c>
      <c r="B7" s="3" t="s">
        <v>16</v>
      </c>
      <c r="C7" s="57" t="s">
        <v>20</v>
      </c>
      <c r="D7" s="57">
        <v>81863</v>
      </c>
      <c r="E7" s="3" t="s">
        <v>36</v>
      </c>
      <c r="F7" s="57">
        <v>18597</v>
      </c>
      <c r="G7" s="57">
        <v>90000</v>
      </c>
      <c r="H7" s="57" t="s">
        <v>15</v>
      </c>
    </row>
    <row r="8" spans="1:9" ht="21.75" customHeight="1" x14ac:dyDescent="0.25">
      <c r="A8" s="57">
        <v>2</v>
      </c>
      <c r="B8" s="3" t="s">
        <v>17</v>
      </c>
      <c r="C8" s="57" t="s">
        <v>18</v>
      </c>
      <c r="D8" s="57">
        <v>30005</v>
      </c>
      <c r="E8" s="3" t="s">
        <v>19</v>
      </c>
      <c r="F8" s="57">
        <v>18537</v>
      </c>
      <c r="G8" s="57">
        <v>70000</v>
      </c>
      <c r="H8" s="57" t="s">
        <v>15</v>
      </c>
    </row>
    <row r="9" spans="1:9" ht="21" customHeight="1" x14ac:dyDescent="0.25">
      <c r="A9" s="57">
        <v>3</v>
      </c>
      <c r="B9" s="3" t="s">
        <v>21</v>
      </c>
      <c r="C9" s="57" t="s">
        <v>20</v>
      </c>
      <c r="D9" s="4" t="s">
        <v>39</v>
      </c>
      <c r="E9" s="3" t="s">
        <v>22</v>
      </c>
      <c r="F9" s="57">
        <v>10001</v>
      </c>
      <c r="G9" s="57">
        <v>90000</v>
      </c>
      <c r="H9" s="57" t="s">
        <v>15</v>
      </c>
    </row>
    <row r="10" spans="1:9" ht="20.25" customHeight="1" x14ac:dyDescent="0.25">
      <c r="A10" s="57">
        <v>4</v>
      </c>
      <c r="B10" s="3" t="s">
        <v>25</v>
      </c>
      <c r="C10" s="57" t="s">
        <v>18</v>
      </c>
      <c r="D10" s="57">
        <v>32378</v>
      </c>
      <c r="E10" s="3" t="s">
        <v>26</v>
      </c>
      <c r="F10" s="57">
        <v>18698</v>
      </c>
      <c r="G10" s="57">
        <v>70000</v>
      </c>
      <c r="H10" s="57" t="s">
        <v>15</v>
      </c>
    </row>
    <row r="11" spans="1:9" ht="16.5" customHeight="1" x14ac:dyDescent="0.25">
      <c r="A11" s="58">
        <v>5</v>
      </c>
      <c r="B11" s="3" t="s">
        <v>29</v>
      </c>
      <c r="C11" s="57" t="s">
        <v>20</v>
      </c>
      <c r="D11" s="57">
        <v>31518</v>
      </c>
      <c r="E11" s="3" t="s">
        <v>30</v>
      </c>
      <c r="F11" s="57">
        <v>9901</v>
      </c>
      <c r="G11" s="57">
        <v>90000</v>
      </c>
      <c r="H11" s="57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60">
        <f>SUM(G7:G11)</f>
        <v>410000</v>
      </c>
      <c r="H12" s="59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57">
        <f>G12*0.12</f>
        <v>49200</v>
      </c>
      <c r="H13" s="56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60">
        <f>G12-G13</f>
        <v>360800</v>
      </c>
      <c r="H14" s="56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57">
        <f>G12*0.05</f>
        <v>20500</v>
      </c>
      <c r="H15" s="56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56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56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G25" sqref="G25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55"/>
      <c r="C4" s="135" t="s">
        <v>100</v>
      </c>
      <c r="D4" s="135"/>
      <c r="E4" s="135"/>
      <c r="F4" s="135"/>
      <c r="G4" s="135"/>
      <c r="H4" s="135"/>
      <c r="I4" s="135"/>
    </row>
    <row r="5" spans="1:9" ht="7.5" customHeight="1" x14ac:dyDescent="0.3">
      <c r="A5" s="55"/>
      <c r="C5" s="55"/>
      <c r="D5" s="55"/>
      <c r="E5" s="55"/>
      <c r="F5" s="55"/>
      <c r="G5" s="55"/>
      <c r="H5" s="55"/>
      <c r="I5" s="55"/>
    </row>
    <row r="6" spans="1:9" ht="22.5" customHeight="1" x14ac:dyDescent="0.25">
      <c r="A6" s="57" t="s">
        <v>3</v>
      </c>
      <c r="B6" s="57" t="s">
        <v>4</v>
      </c>
      <c r="C6" s="57" t="s">
        <v>5</v>
      </c>
      <c r="D6" s="57" t="s">
        <v>6</v>
      </c>
      <c r="E6" s="57" t="s">
        <v>7</v>
      </c>
      <c r="F6" s="57" t="s">
        <v>8</v>
      </c>
      <c r="G6" s="57" t="s">
        <v>9</v>
      </c>
      <c r="H6" s="57" t="s">
        <v>48</v>
      </c>
      <c r="I6" s="9" t="s">
        <v>47</v>
      </c>
    </row>
    <row r="7" spans="1:9" ht="24" customHeight="1" x14ac:dyDescent="0.25">
      <c r="A7" s="57">
        <v>1</v>
      </c>
      <c r="B7" s="3" t="s">
        <v>11</v>
      </c>
      <c r="C7" s="57" t="s">
        <v>12</v>
      </c>
      <c r="D7" s="57">
        <v>50416</v>
      </c>
      <c r="E7" s="57" t="s">
        <v>13</v>
      </c>
      <c r="F7" s="57" t="s">
        <v>14</v>
      </c>
      <c r="G7" s="57">
        <v>90000</v>
      </c>
      <c r="H7" s="57" t="s">
        <v>15</v>
      </c>
      <c r="I7" s="8"/>
    </row>
    <row r="8" spans="1:9" ht="21.75" customHeight="1" x14ac:dyDescent="0.25">
      <c r="A8" s="57">
        <v>2</v>
      </c>
      <c r="B8" s="3" t="s">
        <v>33</v>
      </c>
      <c r="C8" s="57" t="s">
        <v>34</v>
      </c>
      <c r="D8" s="57">
        <v>50624</v>
      </c>
      <c r="E8" s="57" t="s">
        <v>13</v>
      </c>
      <c r="F8" s="57" t="s">
        <v>35</v>
      </c>
      <c r="G8" s="57">
        <v>70000</v>
      </c>
      <c r="H8" s="57" t="s">
        <v>15</v>
      </c>
      <c r="I8" s="7"/>
    </row>
    <row r="9" spans="1:9" ht="21.75" customHeight="1" x14ac:dyDescent="0.25">
      <c r="A9" s="57">
        <v>3</v>
      </c>
      <c r="B9" s="3" t="s">
        <v>40</v>
      </c>
      <c r="C9" s="57" t="s">
        <v>41</v>
      </c>
      <c r="D9" s="57">
        <v>57333</v>
      </c>
      <c r="E9" s="57" t="s">
        <v>13</v>
      </c>
      <c r="F9" s="4" t="s">
        <v>42</v>
      </c>
      <c r="G9" s="57">
        <v>70000</v>
      </c>
      <c r="H9" s="57" t="s">
        <v>15</v>
      </c>
      <c r="I9" s="7"/>
    </row>
    <row r="10" spans="1:9" ht="22.5" customHeight="1" x14ac:dyDescent="0.25">
      <c r="A10" s="57">
        <v>4</v>
      </c>
      <c r="B10" s="3" t="s">
        <v>23</v>
      </c>
      <c r="C10" s="57" t="s">
        <v>12</v>
      </c>
      <c r="D10" s="57">
        <v>50437</v>
      </c>
      <c r="E10" s="57" t="s">
        <v>13</v>
      </c>
      <c r="F10" s="4" t="s">
        <v>24</v>
      </c>
      <c r="G10" s="57">
        <v>90000</v>
      </c>
      <c r="H10" s="57" t="s">
        <v>15</v>
      </c>
      <c r="I10" s="7"/>
    </row>
    <row r="11" spans="1:9" ht="18" customHeight="1" x14ac:dyDescent="0.25">
      <c r="A11" s="57">
        <v>5</v>
      </c>
      <c r="B11" s="3" t="s">
        <v>27</v>
      </c>
      <c r="C11" s="57" t="s">
        <v>12</v>
      </c>
      <c r="D11" s="57">
        <v>50173</v>
      </c>
      <c r="E11" s="57" t="s">
        <v>13</v>
      </c>
      <c r="F11" s="57" t="s">
        <v>28</v>
      </c>
      <c r="G11" s="57">
        <v>90000</v>
      </c>
      <c r="H11" s="57" t="s">
        <v>15</v>
      </c>
      <c r="I11" s="7"/>
    </row>
    <row r="12" spans="1:9" ht="18" customHeight="1" x14ac:dyDescent="0.25">
      <c r="A12" s="58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57">
        <f>SUM(G7:G12)</f>
        <v>500000</v>
      </c>
      <c r="H13" s="59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57">
        <f>(G13-G12-G10)*0.12</f>
        <v>38400</v>
      </c>
      <c r="H14" s="57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60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57">
        <f>G13*0.05</f>
        <v>25000</v>
      </c>
      <c r="H16" s="57">
        <v>20500</v>
      </c>
      <c r="I16" s="11">
        <f t="shared" si="0"/>
        <v>45500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60">
        <f>G15-I16</f>
        <v>416100</v>
      </c>
      <c r="H17" s="57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57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  <row r="20" spans="1:9" ht="15" customHeight="1" x14ac:dyDescent="0.25">
      <c r="A20" s="163" t="s">
        <v>81</v>
      </c>
      <c r="B20" s="163"/>
      <c r="C20" s="163">
        <v>1360800</v>
      </c>
      <c r="D20" s="163"/>
      <c r="E20" s="52"/>
      <c r="F20" s="56"/>
      <c r="G20" s="56"/>
      <c r="H20" s="56"/>
      <c r="I20" s="56"/>
    </row>
    <row r="21" spans="1:9" ht="15.75" x14ac:dyDescent="0.25">
      <c r="A21" s="157" t="s">
        <v>86</v>
      </c>
      <c r="B21" s="157"/>
      <c r="C21" s="158">
        <v>1080000</v>
      </c>
      <c r="D21" s="158"/>
      <c r="E21" s="53" t="s">
        <v>91</v>
      </c>
      <c r="F21" s="57">
        <v>51600</v>
      </c>
    </row>
    <row r="22" spans="1:9" ht="15.75" x14ac:dyDescent="0.25">
      <c r="A22" s="157" t="s">
        <v>82</v>
      </c>
      <c r="B22" s="157"/>
      <c r="C22" s="158">
        <v>50400</v>
      </c>
      <c r="D22" s="158"/>
      <c r="E22" s="53" t="s">
        <v>92</v>
      </c>
      <c r="F22" s="57">
        <v>51600</v>
      </c>
    </row>
    <row r="23" spans="1:9" ht="15.75" x14ac:dyDescent="0.25">
      <c r="A23" s="157" t="s">
        <v>83</v>
      </c>
      <c r="B23" s="157"/>
      <c r="C23" s="158">
        <v>129600</v>
      </c>
      <c r="D23" s="158"/>
      <c r="E23" s="53" t="s">
        <v>93</v>
      </c>
      <c r="F23" s="57">
        <v>51600</v>
      </c>
    </row>
    <row r="24" spans="1:9" ht="15.75" x14ac:dyDescent="0.25">
      <c r="A24" s="157" t="s">
        <v>84</v>
      </c>
      <c r="B24" s="157"/>
      <c r="C24" s="158">
        <v>129600</v>
      </c>
      <c r="D24" s="158"/>
      <c r="E24" s="53" t="s">
        <v>94</v>
      </c>
      <c r="F24" s="57">
        <v>51600</v>
      </c>
    </row>
    <row r="25" spans="1:9" ht="18.75" x14ac:dyDescent="0.3">
      <c r="A25" s="155" t="s">
        <v>85</v>
      </c>
      <c r="B25" s="155"/>
      <c r="C25" s="156">
        <f>SUM(C22:D24)</f>
        <v>309600</v>
      </c>
      <c r="D25" s="155"/>
      <c r="E25" s="53" t="s">
        <v>95</v>
      </c>
      <c r="F25" s="57">
        <v>51600</v>
      </c>
    </row>
    <row r="26" spans="1:9" ht="15.75" x14ac:dyDescent="0.25">
      <c r="E26" s="53" t="s">
        <v>96</v>
      </c>
      <c r="F26" s="57">
        <v>51600</v>
      </c>
    </row>
    <row r="27" spans="1:9" ht="15.75" x14ac:dyDescent="0.25">
      <c r="E27" s="54" t="s">
        <v>97</v>
      </c>
      <c r="F27" s="60">
        <f>SUM(F21:F26)</f>
        <v>309600</v>
      </c>
    </row>
    <row r="28" spans="1:9" ht="5.25" customHeight="1" x14ac:dyDescent="0.25">
      <c r="E28" s="53"/>
      <c r="F28" s="56"/>
    </row>
    <row r="29" spans="1:9" x14ac:dyDescent="0.25">
      <c r="A29" s="143"/>
      <c r="B29" s="143"/>
      <c r="C29" s="143"/>
      <c r="D29" s="143"/>
      <c r="E29" s="143"/>
      <c r="F29" s="143"/>
      <c r="G29" s="143"/>
      <c r="H29" s="143"/>
      <c r="I29" s="143"/>
    </row>
    <row r="30" spans="1:9" x14ac:dyDescent="0.25">
      <c r="A30" s="159"/>
      <c r="B30" s="159"/>
      <c r="C30" s="159"/>
      <c r="D30" s="159"/>
      <c r="E30" s="159"/>
      <c r="F30" s="159"/>
      <c r="G30" s="159"/>
      <c r="H30" s="159"/>
      <c r="I30" s="159"/>
    </row>
  </sheetData>
  <mergeCells count="22">
    <mergeCell ref="A17:F17"/>
    <mergeCell ref="C4:I4"/>
    <mergeCell ref="A13:F13"/>
    <mergeCell ref="A14:F14"/>
    <mergeCell ref="A15:F15"/>
    <mergeCell ref="A16:F16"/>
    <mergeCell ref="A18:G18"/>
    <mergeCell ref="A19:I19"/>
    <mergeCell ref="A20:B20"/>
    <mergeCell ref="C20:D20"/>
    <mergeCell ref="A21:B21"/>
    <mergeCell ref="C21:D21"/>
    <mergeCell ref="A25:B25"/>
    <mergeCell ref="C25:D25"/>
    <mergeCell ref="A29:I29"/>
    <mergeCell ref="A30:I30"/>
    <mergeCell ref="A22:B22"/>
    <mergeCell ref="C22:D22"/>
    <mergeCell ref="A23:B23"/>
    <mergeCell ref="C23:D23"/>
    <mergeCell ref="A24:B24"/>
    <mergeCell ref="C24:D24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F26" sqref="F26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61"/>
      <c r="C4" s="135" t="s">
        <v>101</v>
      </c>
      <c r="D4" s="135"/>
      <c r="E4" s="135"/>
      <c r="F4" s="135"/>
      <c r="G4" s="135"/>
      <c r="H4" s="135"/>
      <c r="I4" s="135"/>
    </row>
    <row r="5" spans="1:9" ht="7.5" customHeight="1" x14ac:dyDescent="0.3">
      <c r="A5" s="61"/>
      <c r="C5" s="61"/>
      <c r="D5" s="61"/>
      <c r="E5" s="61"/>
      <c r="F5" s="61"/>
      <c r="G5" s="61"/>
      <c r="H5" s="61"/>
      <c r="I5" s="61"/>
    </row>
    <row r="6" spans="1:9" ht="22.5" customHeight="1" x14ac:dyDescent="0.25">
      <c r="A6" s="66" t="s">
        <v>3</v>
      </c>
      <c r="B6" s="66" t="s">
        <v>4</v>
      </c>
      <c r="C6" s="66" t="s">
        <v>5</v>
      </c>
      <c r="D6" s="66" t="s">
        <v>6</v>
      </c>
      <c r="E6" s="66" t="s">
        <v>7</v>
      </c>
      <c r="F6" s="66" t="s">
        <v>8</v>
      </c>
      <c r="G6" s="66" t="s">
        <v>9</v>
      </c>
      <c r="H6" s="66" t="s">
        <v>48</v>
      </c>
      <c r="I6" s="9" t="s">
        <v>47</v>
      </c>
    </row>
    <row r="7" spans="1:9" ht="24" customHeight="1" x14ac:dyDescent="0.25">
      <c r="A7" s="66">
        <v>1</v>
      </c>
      <c r="B7" s="3" t="s">
        <v>11</v>
      </c>
      <c r="C7" s="66" t="s">
        <v>12</v>
      </c>
      <c r="D7" s="66">
        <v>50416</v>
      </c>
      <c r="E7" s="66" t="s">
        <v>13</v>
      </c>
      <c r="F7" s="66" t="s">
        <v>14</v>
      </c>
      <c r="G7" s="66">
        <v>90000</v>
      </c>
      <c r="H7" s="66" t="s">
        <v>15</v>
      </c>
      <c r="I7" s="8"/>
    </row>
    <row r="8" spans="1:9" ht="21.75" customHeight="1" x14ac:dyDescent="0.25">
      <c r="A8" s="66">
        <v>2</v>
      </c>
      <c r="B8" s="3" t="s">
        <v>33</v>
      </c>
      <c r="C8" s="66" t="s">
        <v>34</v>
      </c>
      <c r="D8" s="66">
        <v>50624</v>
      </c>
      <c r="E8" s="66" t="s">
        <v>13</v>
      </c>
      <c r="F8" s="66" t="s">
        <v>35</v>
      </c>
      <c r="G8" s="66">
        <v>70000</v>
      </c>
      <c r="H8" s="66" t="s">
        <v>15</v>
      </c>
      <c r="I8" s="7"/>
    </row>
    <row r="9" spans="1:9" ht="21.75" customHeight="1" x14ac:dyDescent="0.25">
      <c r="A9" s="66">
        <v>3</v>
      </c>
      <c r="B9" s="3" t="s">
        <v>40</v>
      </c>
      <c r="C9" s="66" t="s">
        <v>41</v>
      </c>
      <c r="D9" s="66">
        <v>57333</v>
      </c>
      <c r="E9" s="66" t="s">
        <v>13</v>
      </c>
      <c r="F9" s="4" t="s">
        <v>42</v>
      </c>
      <c r="G9" s="66">
        <v>70000</v>
      </c>
      <c r="H9" s="66" t="s">
        <v>15</v>
      </c>
      <c r="I9" s="7"/>
    </row>
    <row r="10" spans="1:9" ht="22.5" customHeight="1" x14ac:dyDescent="0.25">
      <c r="A10" s="66">
        <v>4</v>
      </c>
      <c r="B10" s="3" t="s">
        <v>23</v>
      </c>
      <c r="C10" s="66" t="s">
        <v>12</v>
      </c>
      <c r="D10" s="66">
        <v>50437</v>
      </c>
      <c r="E10" s="66" t="s">
        <v>13</v>
      </c>
      <c r="F10" s="4" t="s">
        <v>24</v>
      </c>
      <c r="G10" s="66">
        <v>90000</v>
      </c>
      <c r="H10" s="66" t="s">
        <v>15</v>
      </c>
      <c r="I10" s="7"/>
    </row>
    <row r="11" spans="1:9" ht="18" customHeight="1" x14ac:dyDescent="0.25">
      <c r="A11" s="66">
        <v>5</v>
      </c>
      <c r="B11" s="3" t="s">
        <v>27</v>
      </c>
      <c r="C11" s="66" t="s">
        <v>12</v>
      </c>
      <c r="D11" s="66">
        <v>50173</v>
      </c>
      <c r="E11" s="66" t="s">
        <v>13</v>
      </c>
      <c r="F11" s="66" t="s">
        <v>28</v>
      </c>
      <c r="G11" s="66">
        <v>90000</v>
      </c>
      <c r="H11" s="66" t="s">
        <v>15</v>
      </c>
      <c r="I11" s="7"/>
    </row>
    <row r="12" spans="1:9" ht="18" customHeight="1" x14ac:dyDescent="0.25">
      <c r="A12" s="63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66">
        <f>SUM(G7:G12)</f>
        <v>500000</v>
      </c>
      <c r="H13" s="64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66">
        <f>(G13-G12-G10)*0.12</f>
        <v>38400</v>
      </c>
      <c r="H14" s="66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65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66">
        <f>G13*0.1</f>
        <v>50000</v>
      </c>
      <c r="H16" s="66">
        <v>41000</v>
      </c>
      <c r="I16" s="11">
        <f t="shared" si="0"/>
        <v>91000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65">
        <f>G15-I16</f>
        <v>370600</v>
      </c>
      <c r="H17" s="66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66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  <row r="20" spans="1:9" ht="15" customHeight="1" x14ac:dyDescent="0.25">
      <c r="A20" s="163" t="s">
        <v>81</v>
      </c>
      <c r="B20" s="163"/>
      <c r="C20" s="163">
        <v>1360800</v>
      </c>
      <c r="D20" s="163"/>
      <c r="E20" s="52"/>
      <c r="F20" s="62"/>
      <c r="G20" s="62"/>
      <c r="H20" s="62"/>
      <c r="I20" s="62"/>
    </row>
    <row r="21" spans="1:9" ht="15.75" x14ac:dyDescent="0.25">
      <c r="A21" s="157" t="s">
        <v>86</v>
      </c>
      <c r="B21" s="157"/>
      <c r="C21" s="158">
        <v>1080000</v>
      </c>
      <c r="D21" s="158"/>
      <c r="E21" s="53" t="s">
        <v>91</v>
      </c>
      <c r="F21" s="66">
        <v>100000</v>
      </c>
    </row>
    <row r="22" spans="1:9" ht="15.75" x14ac:dyDescent="0.25">
      <c r="A22" s="157" t="s">
        <v>82</v>
      </c>
      <c r="B22" s="157"/>
      <c r="C22" s="158">
        <v>50400</v>
      </c>
      <c r="D22" s="158"/>
      <c r="E22" s="53" t="s">
        <v>92</v>
      </c>
      <c r="F22" s="66">
        <v>100000</v>
      </c>
    </row>
    <row r="23" spans="1:9" ht="15.75" x14ac:dyDescent="0.25">
      <c r="A23" s="157" t="s">
        <v>83</v>
      </c>
      <c r="B23" s="157"/>
      <c r="C23" s="158">
        <v>129600</v>
      </c>
      <c r="D23" s="158"/>
      <c r="E23" s="53" t="s">
        <v>93</v>
      </c>
      <c r="F23" s="66">
        <v>109600</v>
      </c>
    </row>
    <row r="24" spans="1:9" ht="15.75" x14ac:dyDescent="0.25">
      <c r="A24" s="157" t="s">
        <v>84</v>
      </c>
      <c r="B24" s="157"/>
      <c r="C24" s="158">
        <v>129600</v>
      </c>
      <c r="D24" s="158"/>
      <c r="E24" s="54" t="s">
        <v>97</v>
      </c>
      <c r="F24" s="65">
        <f>SUM(F21:F23)</f>
        <v>309600</v>
      </c>
    </row>
    <row r="25" spans="1:9" ht="18.75" x14ac:dyDescent="0.3">
      <c r="A25" s="155" t="s">
        <v>85</v>
      </c>
      <c r="B25" s="155"/>
      <c r="C25" s="156">
        <f>SUM(C22:D24)</f>
        <v>309600</v>
      </c>
      <c r="D25" s="155"/>
      <c r="E25" s="53"/>
      <c r="F25" s="62"/>
    </row>
    <row r="26" spans="1:9" ht="15.75" x14ac:dyDescent="0.25">
      <c r="E26" s="53"/>
      <c r="F26" s="62"/>
    </row>
    <row r="28" spans="1:9" ht="5.25" customHeight="1" x14ac:dyDescent="0.25">
      <c r="E28" s="53"/>
      <c r="F28" s="62"/>
    </row>
    <row r="29" spans="1:9" x14ac:dyDescent="0.25">
      <c r="A29" s="143"/>
      <c r="B29" s="143"/>
      <c r="C29" s="143"/>
      <c r="D29" s="143"/>
      <c r="E29" s="143"/>
      <c r="F29" s="143"/>
      <c r="G29" s="143"/>
      <c r="H29" s="143"/>
      <c r="I29" s="143"/>
    </row>
    <row r="30" spans="1:9" x14ac:dyDescent="0.25">
      <c r="A30" s="159"/>
      <c r="B30" s="159"/>
      <c r="C30" s="159"/>
      <c r="D30" s="159"/>
      <c r="E30" s="159"/>
      <c r="F30" s="159"/>
      <c r="G30" s="159"/>
      <c r="H30" s="159"/>
      <c r="I30" s="159"/>
    </row>
  </sheetData>
  <mergeCells count="22">
    <mergeCell ref="A25:B25"/>
    <mergeCell ref="C25:D25"/>
    <mergeCell ref="A29:I29"/>
    <mergeCell ref="A30:I30"/>
    <mergeCell ref="A22:B22"/>
    <mergeCell ref="C22:D22"/>
    <mergeCell ref="A23:B23"/>
    <mergeCell ref="C23:D23"/>
    <mergeCell ref="A24:B24"/>
    <mergeCell ref="C24:D24"/>
    <mergeCell ref="A18:G18"/>
    <mergeCell ref="A19:I19"/>
    <mergeCell ref="A20:B20"/>
    <mergeCell ref="C20:D20"/>
    <mergeCell ref="A21:B21"/>
    <mergeCell ref="C21:D21"/>
    <mergeCell ref="A17:F17"/>
    <mergeCell ref="C4:I4"/>
    <mergeCell ref="A13:F13"/>
    <mergeCell ref="A14:F14"/>
    <mergeCell ref="A15:F15"/>
    <mergeCell ref="A16:F16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6" sqref="A6:H6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61"/>
      <c r="C4" s="135" t="s">
        <v>101</v>
      </c>
      <c r="D4" s="135"/>
      <c r="E4" s="135"/>
      <c r="F4" s="135"/>
      <c r="G4" s="135"/>
      <c r="H4" s="135"/>
      <c r="I4" s="135"/>
    </row>
    <row r="5" spans="1:9" ht="22.5" customHeight="1" x14ac:dyDescent="0.3">
      <c r="A5" s="61"/>
      <c r="C5" s="61"/>
      <c r="D5" s="61"/>
      <c r="E5" s="61"/>
      <c r="F5" s="61"/>
      <c r="G5" s="61"/>
      <c r="H5" s="61"/>
      <c r="I5" s="61"/>
    </row>
    <row r="6" spans="1:9" ht="22.5" customHeight="1" x14ac:dyDescent="0.25">
      <c r="A6" s="66" t="s">
        <v>3</v>
      </c>
      <c r="B6" s="66" t="s">
        <v>4</v>
      </c>
      <c r="C6" s="66" t="s">
        <v>5</v>
      </c>
      <c r="D6" s="66" t="s">
        <v>6</v>
      </c>
      <c r="E6" s="66" t="s">
        <v>7</v>
      </c>
      <c r="F6" s="66" t="s">
        <v>8</v>
      </c>
      <c r="G6" s="66" t="s">
        <v>9</v>
      </c>
      <c r="H6" s="66" t="s">
        <v>10</v>
      </c>
    </row>
    <row r="7" spans="1:9" ht="24" customHeight="1" x14ac:dyDescent="0.25">
      <c r="A7" s="66">
        <v>1</v>
      </c>
      <c r="B7" s="3" t="s">
        <v>16</v>
      </c>
      <c r="C7" s="66" t="s">
        <v>20</v>
      </c>
      <c r="D7" s="66">
        <v>81863</v>
      </c>
      <c r="E7" s="3" t="s">
        <v>36</v>
      </c>
      <c r="F7" s="66">
        <v>18597</v>
      </c>
      <c r="G7" s="66">
        <v>90000</v>
      </c>
      <c r="H7" s="66" t="s">
        <v>15</v>
      </c>
    </row>
    <row r="8" spans="1:9" ht="21.75" customHeight="1" x14ac:dyDescent="0.25">
      <c r="A8" s="66">
        <v>2</v>
      </c>
      <c r="B8" s="3" t="s">
        <v>17</v>
      </c>
      <c r="C8" s="66" t="s">
        <v>18</v>
      </c>
      <c r="D8" s="66">
        <v>30005</v>
      </c>
      <c r="E8" s="3" t="s">
        <v>19</v>
      </c>
      <c r="F8" s="66">
        <v>18537</v>
      </c>
      <c r="G8" s="66">
        <v>70000</v>
      </c>
      <c r="H8" s="66" t="s">
        <v>15</v>
      </c>
    </row>
    <row r="9" spans="1:9" ht="21" customHeight="1" x14ac:dyDescent="0.25">
      <c r="A9" s="66">
        <v>3</v>
      </c>
      <c r="B9" s="3" t="s">
        <v>21</v>
      </c>
      <c r="C9" s="66" t="s">
        <v>20</v>
      </c>
      <c r="D9" s="4" t="s">
        <v>39</v>
      </c>
      <c r="E9" s="3" t="s">
        <v>22</v>
      </c>
      <c r="F9" s="66">
        <v>10001</v>
      </c>
      <c r="G9" s="66">
        <v>90000</v>
      </c>
      <c r="H9" s="66" t="s">
        <v>15</v>
      </c>
    </row>
    <row r="10" spans="1:9" ht="20.25" customHeight="1" x14ac:dyDescent="0.25">
      <c r="A10" s="66">
        <v>4</v>
      </c>
      <c r="B10" s="3" t="s">
        <v>25</v>
      </c>
      <c r="C10" s="66" t="s">
        <v>18</v>
      </c>
      <c r="D10" s="66">
        <v>32378</v>
      </c>
      <c r="E10" s="3" t="s">
        <v>26</v>
      </c>
      <c r="F10" s="66">
        <v>18698</v>
      </c>
      <c r="G10" s="66">
        <v>70000</v>
      </c>
      <c r="H10" s="66" t="s">
        <v>15</v>
      </c>
    </row>
    <row r="11" spans="1:9" ht="16.5" customHeight="1" x14ac:dyDescent="0.25">
      <c r="A11" s="63">
        <v>5</v>
      </c>
      <c r="B11" s="3" t="s">
        <v>29</v>
      </c>
      <c r="C11" s="66" t="s">
        <v>20</v>
      </c>
      <c r="D11" s="66">
        <v>31518</v>
      </c>
      <c r="E11" s="3" t="s">
        <v>30</v>
      </c>
      <c r="F11" s="66">
        <v>9901</v>
      </c>
      <c r="G11" s="66">
        <v>90000</v>
      </c>
      <c r="H11" s="66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65">
        <f>SUM(G7:G11)</f>
        <v>410000</v>
      </c>
      <c r="H12" s="64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66">
        <f>G12*0.12</f>
        <v>49200</v>
      </c>
      <c r="H13" s="62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65">
        <f>G12-G13</f>
        <v>360800</v>
      </c>
      <c r="H14" s="62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66">
        <f>G12*0.1</f>
        <v>41000</v>
      </c>
      <c r="H15" s="62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62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62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G21" sqref="G21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C3" s="159" t="s">
        <v>105</v>
      </c>
      <c r="D3" s="159"/>
      <c r="E3" t="s">
        <v>106</v>
      </c>
      <c r="F3" s="159"/>
      <c r="G3" s="159"/>
      <c r="H3" s="159"/>
    </row>
    <row r="4" spans="1:9" ht="6.75" customHeight="1" x14ac:dyDescent="0.3">
      <c r="A4" s="67"/>
    </row>
    <row r="5" spans="1:9" ht="15.75" customHeight="1" x14ac:dyDescent="0.25">
      <c r="A5" s="154" t="s">
        <v>112</v>
      </c>
      <c r="B5" s="154"/>
      <c r="C5" s="154"/>
      <c r="D5" s="154"/>
      <c r="E5" s="154"/>
      <c r="F5" s="154"/>
      <c r="G5" s="154"/>
      <c r="H5" s="154"/>
    </row>
    <row r="6" spans="1:9" ht="12" customHeight="1" x14ac:dyDescent="0.25">
      <c r="A6" s="143" t="s">
        <v>113</v>
      </c>
      <c r="B6" s="143"/>
      <c r="C6" s="143"/>
      <c r="D6" s="143"/>
      <c r="E6" s="143"/>
      <c r="F6" s="143"/>
      <c r="G6" s="143"/>
      <c r="H6" s="143"/>
      <c r="I6" s="143"/>
    </row>
    <row r="7" spans="1:9" ht="22.5" customHeight="1" x14ac:dyDescent="0.3">
      <c r="A7" s="164" t="s">
        <v>103</v>
      </c>
      <c r="B7" s="164"/>
      <c r="C7" s="164"/>
      <c r="D7" s="164"/>
      <c r="E7" s="164"/>
      <c r="F7" s="164"/>
      <c r="G7" s="164"/>
      <c r="H7" s="164"/>
      <c r="I7" s="164"/>
    </row>
    <row r="8" spans="1:9" ht="20.25" customHeight="1" x14ac:dyDescent="0.25">
      <c r="A8" s="89" t="s">
        <v>3</v>
      </c>
      <c r="B8" s="89" t="s">
        <v>4</v>
      </c>
      <c r="C8" s="89" t="s">
        <v>5</v>
      </c>
      <c r="D8" s="89" t="s">
        <v>6</v>
      </c>
      <c r="E8" s="89" t="s">
        <v>7</v>
      </c>
      <c r="F8" s="89" t="s">
        <v>8</v>
      </c>
      <c r="G8" s="89" t="s">
        <v>9</v>
      </c>
      <c r="H8" s="89" t="s">
        <v>10</v>
      </c>
      <c r="I8" s="89" t="s">
        <v>109</v>
      </c>
    </row>
    <row r="9" spans="1:9" ht="15.75" customHeight="1" x14ac:dyDescent="0.25">
      <c r="A9" s="69">
        <v>1</v>
      </c>
      <c r="B9" s="3" t="s">
        <v>16</v>
      </c>
      <c r="C9" s="69" t="s">
        <v>20</v>
      </c>
      <c r="D9" s="69">
        <v>81863</v>
      </c>
      <c r="E9" s="73" t="s">
        <v>36</v>
      </c>
      <c r="F9" s="69">
        <v>18597</v>
      </c>
      <c r="G9" s="69">
        <v>90000</v>
      </c>
      <c r="H9" s="69" t="s">
        <v>15</v>
      </c>
      <c r="I9" s="7"/>
    </row>
    <row r="10" spans="1:9" ht="15.75" customHeight="1" x14ac:dyDescent="0.25">
      <c r="A10" s="72">
        <v>2</v>
      </c>
      <c r="B10" s="3" t="s">
        <v>17</v>
      </c>
      <c r="C10" s="69" t="s">
        <v>18</v>
      </c>
      <c r="D10" s="69">
        <v>30005</v>
      </c>
      <c r="E10" s="73" t="s">
        <v>19</v>
      </c>
      <c r="F10" s="69">
        <v>18537</v>
      </c>
      <c r="G10" s="69">
        <v>70000</v>
      </c>
      <c r="H10" s="69" t="s">
        <v>15</v>
      </c>
      <c r="I10" s="7"/>
    </row>
    <row r="11" spans="1:9" ht="15.75" customHeight="1" x14ac:dyDescent="0.25">
      <c r="A11" s="72">
        <v>3</v>
      </c>
      <c r="B11" s="3" t="s">
        <v>21</v>
      </c>
      <c r="C11" s="69" t="s">
        <v>20</v>
      </c>
      <c r="D11" s="4" t="s">
        <v>39</v>
      </c>
      <c r="E11" s="73" t="s">
        <v>22</v>
      </c>
      <c r="F11" s="69">
        <v>10001</v>
      </c>
      <c r="G11" s="69">
        <v>90000</v>
      </c>
      <c r="H11" s="69" t="s">
        <v>15</v>
      </c>
      <c r="I11" s="7"/>
    </row>
    <row r="12" spans="1:9" ht="15.75" customHeight="1" x14ac:dyDescent="0.25">
      <c r="A12" s="72">
        <v>4</v>
      </c>
      <c r="B12" s="3" t="s">
        <v>25</v>
      </c>
      <c r="C12" s="69" t="s">
        <v>18</v>
      </c>
      <c r="D12" s="69">
        <v>32378</v>
      </c>
      <c r="E12" s="73" t="s">
        <v>26</v>
      </c>
      <c r="F12" s="69">
        <v>18698</v>
      </c>
      <c r="G12" s="69">
        <v>70000</v>
      </c>
      <c r="H12" s="69" t="s">
        <v>15</v>
      </c>
      <c r="I12" s="7"/>
    </row>
    <row r="13" spans="1:9" ht="15.75" customHeight="1" x14ac:dyDescent="0.25">
      <c r="A13" s="72">
        <v>5</v>
      </c>
      <c r="B13" s="3" t="s">
        <v>29</v>
      </c>
      <c r="C13" s="69" t="s">
        <v>20</v>
      </c>
      <c r="D13" s="69">
        <v>31518</v>
      </c>
      <c r="E13" s="73" t="s">
        <v>30</v>
      </c>
      <c r="F13" s="69">
        <v>9901</v>
      </c>
      <c r="G13" s="69">
        <v>90000</v>
      </c>
      <c r="H13" s="69" t="s">
        <v>15</v>
      </c>
      <c r="I13" s="7"/>
    </row>
    <row r="14" spans="1:9" ht="15.75" customHeight="1" x14ac:dyDescent="0.25">
      <c r="A14" s="72">
        <v>6</v>
      </c>
      <c r="B14" s="3" t="s">
        <v>11</v>
      </c>
      <c r="C14" s="69" t="s">
        <v>12</v>
      </c>
      <c r="D14" s="69">
        <v>50416</v>
      </c>
      <c r="E14" s="73" t="s">
        <v>13</v>
      </c>
      <c r="F14" s="69" t="s">
        <v>14</v>
      </c>
      <c r="G14" s="69">
        <v>90000</v>
      </c>
      <c r="H14" s="69" t="s">
        <v>15</v>
      </c>
      <c r="I14" s="7"/>
    </row>
    <row r="15" spans="1:9" ht="15.75" customHeight="1" x14ac:dyDescent="0.25">
      <c r="A15" s="72">
        <v>7</v>
      </c>
      <c r="B15" s="3" t="s">
        <v>33</v>
      </c>
      <c r="C15" s="69" t="s">
        <v>34</v>
      </c>
      <c r="D15" s="69">
        <v>50624</v>
      </c>
      <c r="E15" s="73" t="s">
        <v>13</v>
      </c>
      <c r="F15" s="69" t="s">
        <v>35</v>
      </c>
      <c r="G15" s="69">
        <v>70000</v>
      </c>
      <c r="H15" s="69" t="s">
        <v>15</v>
      </c>
      <c r="I15" s="7" t="s">
        <v>115</v>
      </c>
    </row>
    <row r="16" spans="1:9" ht="15.75" customHeight="1" x14ac:dyDescent="0.25">
      <c r="A16" s="72">
        <v>8</v>
      </c>
      <c r="B16" s="3" t="s">
        <v>40</v>
      </c>
      <c r="C16" s="69" t="s">
        <v>34</v>
      </c>
      <c r="D16" s="69">
        <v>57333</v>
      </c>
      <c r="E16" s="73" t="s">
        <v>13</v>
      </c>
      <c r="F16" s="4" t="s">
        <v>42</v>
      </c>
      <c r="G16" s="69">
        <v>70000</v>
      </c>
      <c r="H16" s="69" t="s">
        <v>15</v>
      </c>
      <c r="I16" s="7"/>
    </row>
    <row r="17" spans="1:9" ht="15.75" customHeight="1" x14ac:dyDescent="0.25">
      <c r="A17" s="72">
        <v>9</v>
      </c>
      <c r="B17" s="3" t="s">
        <v>27</v>
      </c>
      <c r="C17" s="69" t="s">
        <v>12</v>
      </c>
      <c r="D17" s="69">
        <v>50173</v>
      </c>
      <c r="E17" s="73" t="s">
        <v>13</v>
      </c>
      <c r="F17" s="69" t="s">
        <v>28</v>
      </c>
      <c r="G17" s="69">
        <v>90000</v>
      </c>
      <c r="H17" s="69" t="s">
        <v>15</v>
      </c>
      <c r="I17" s="7"/>
    </row>
    <row r="18" spans="1:9" ht="15.75" customHeight="1" x14ac:dyDescent="0.25">
      <c r="A18" s="77">
        <v>10</v>
      </c>
      <c r="B18" s="3" t="s">
        <v>23</v>
      </c>
      <c r="C18" s="69" t="s">
        <v>12</v>
      </c>
      <c r="D18" s="69">
        <v>50437</v>
      </c>
      <c r="E18" s="73" t="s">
        <v>118</v>
      </c>
      <c r="F18" s="4" t="s">
        <v>104</v>
      </c>
      <c r="G18" s="69">
        <v>90000</v>
      </c>
      <c r="H18" s="69" t="s">
        <v>15</v>
      </c>
      <c r="I18" s="7" t="s">
        <v>114</v>
      </c>
    </row>
    <row r="19" spans="1:9" ht="15.75" customHeight="1" x14ac:dyDescent="0.25">
      <c r="A19" s="77">
        <v>11</v>
      </c>
      <c r="B19" s="13" t="s">
        <v>51</v>
      </c>
      <c r="C19" s="12" t="s">
        <v>18</v>
      </c>
      <c r="D19" s="14" t="s">
        <v>38</v>
      </c>
      <c r="E19" s="74" t="s">
        <v>58</v>
      </c>
      <c r="F19" s="12" t="s">
        <v>104</v>
      </c>
      <c r="G19" s="12">
        <v>90000</v>
      </c>
      <c r="H19" s="12" t="s">
        <v>15</v>
      </c>
      <c r="I19" s="7" t="s">
        <v>116</v>
      </c>
    </row>
    <row r="20" spans="1:9" ht="17.25" customHeight="1" x14ac:dyDescent="0.25">
      <c r="A20" s="136" t="s">
        <v>53</v>
      </c>
      <c r="B20" s="137"/>
      <c r="C20" s="137"/>
      <c r="D20" s="137"/>
      <c r="E20" s="137"/>
      <c r="F20" s="137"/>
      <c r="G20" s="71">
        <f>SUM(G9:G19)</f>
        <v>910000</v>
      </c>
      <c r="H20" s="70"/>
    </row>
    <row r="21" spans="1:9" ht="17.25" customHeight="1" x14ac:dyDescent="0.25">
      <c r="A21" s="136" t="s">
        <v>52</v>
      </c>
      <c r="B21" s="137"/>
      <c r="C21" s="137"/>
      <c r="D21" s="137"/>
      <c r="E21" s="137"/>
      <c r="F21" s="138"/>
      <c r="G21" s="69">
        <f>(G20-G18-G19)*0.12</f>
        <v>87600</v>
      </c>
      <c r="H21" s="68"/>
    </row>
    <row r="22" spans="1:9" ht="17.25" customHeight="1" x14ac:dyDescent="0.25">
      <c r="A22" s="136" t="s">
        <v>102</v>
      </c>
      <c r="B22" s="137"/>
      <c r="C22" s="137"/>
      <c r="D22" s="137"/>
      <c r="E22" s="137"/>
      <c r="F22" s="138"/>
      <c r="G22" s="71">
        <f>G20-G21</f>
        <v>822400</v>
      </c>
      <c r="H22" s="68"/>
    </row>
    <row r="23" spans="1:9" ht="14.25" customHeight="1" x14ac:dyDescent="0.25">
      <c r="A23" s="139" t="s">
        <v>107</v>
      </c>
      <c r="B23" s="140"/>
      <c r="C23" s="140"/>
      <c r="D23" s="140"/>
      <c r="E23" s="140"/>
      <c r="F23" s="141"/>
      <c r="G23" s="69">
        <f>G20*0.1</f>
        <v>91000</v>
      </c>
      <c r="H23" s="68"/>
    </row>
    <row r="24" spans="1:9" ht="14.25" customHeight="1" x14ac:dyDescent="0.25">
      <c r="A24" s="158" t="s">
        <v>120</v>
      </c>
      <c r="B24" s="158"/>
      <c r="C24" s="158"/>
      <c r="D24" s="158"/>
      <c r="E24" s="158"/>
      <c r="F24" s="158"/>
      <c r="G24" s="77">
        <v>109600</v>
      </c>
      <c r="H24" s="76"/>
    </row>
    <row r="25" spans="1:9" ht="14.25" customHeight="1" x14ac:dyDescent="0.25">
      <c r="A25" s="163" t="s">
        <v>119</v>
      </c>
      <c r="B25" s="163"/>
      <c r="C25" s="163"/>
      <c r="D25" s="163"/>
      <c r="E25" s="163"/>
      <c r="F25" s="163"/>
      <c r="G25" s="79">
        <f>G22-G23-G24</f>
        <v>621800</v>
      </c>
      <c r="H25" s="76"/>
    </row>
    <row r="26" spans="1:9" ht="6" customHeight="1" x14ac:dyDescent="0.25">
      <c r="A26" s="15"/>
      <c r="B26" s="15"/>
      <c r="C26" s="15"/>
      <c r="D26" s="15"/>
      <c r="E26" s="15"/>
      <c r="F26" s="15"/>
      <c r="G26" s="15"/>
      <c r="H26" s="68"/>
    </row>
    <row r="27" spans="1:9" ht="15.75" x14ac:dyDescent="0.25">
      <c r="A27" s="154" t="s">
        <v>112</v>
      </c>
      <c r="B27" s="154"/>
      <c r="C27" s="154"/>
      <c r="D27" s="154"/>
      <c r="E27" s="154"/>
      <c r="F27" s="154"/>
      <c r="G27" s="154"/>
      <c r="H27" s="154"/>
    </row>
    <row r="28" spans="1:9" x14ac:dyDescent="0.25">
      <c r="A28" s="143" t="s">
        <v>113</v>
      </c>
      <c r="B28" s="143"/>
      <c r="C28" s="143"/>
      <c r="D28" s="143"/>
      <c r="E28" s="143"/>
      <c r="F28" s="143"/>
      <c r="G28" s="143"/>
      <c r="H28" s="143"/>
      <c r="I28" s="143"/>
    </row>
    <row r="29" spans="1:9" ht="6.75" customHeight="1" x14ac:dyDescent="0.25"/>
    <row r="30" spans="1:9" ht="15.75" x14ac:dyDescent="0.25">
      <c r="A30" s="163" t="s">
        <v>81</v>
      </c>
      <c r="B30" s="163"/>
      <c r="C30" s="163">
        <v>1360800</v>
      </c>
      <c r="D30" s="163"/>
      <c r="E30" s="52"/>
      <c r="F30" s="76"/>
    </row>
    <row r="31" spans="1:9" ht="15.75" x14ac:dyDescent="0.25">
      <c r="A31" s="157" t="s">
        <v>86</v>
      </c>
      <c r="B31" s="157"/>
      <c r="C31" s="158">
        <v>1080000</v>
      </c>
      <c r="D31" s="158"/>
      <c r="E31" s="53" t="s">
        <v>91</v>
      </c>
      <c r="F31" s="77">
        <v>100000</v>
      </c>
    </row>
    <row r="32" spans="1:9" ht="15.75" x14ac:dyDescent="0.25">
      <c r="A32" s="157" t="s">
        <v>82</v>
      </c>
      <c r="B32" s="157"/>
      <c r="C32" s="158">
        <v>50400</v>
      </c>
      <c r="D32" s="158"/>
      <c r="E32" s="53" t="s">
        <v>92</v>
      </c>
      <c r="F32" s="77">
        <v>100000</v>
      </c>
    </row>
    <row r="33" spans="1:6" ht="15.75" x14ac:dyDescent="0.25">
      <c r="A33" s="157" t="s">
        <v>83</v>
      </c>
      <c r="B33" s="157"/>
      <c r="C33" s="158">
        <v>129600</v>
      </c>
      <c r="D33" s="158"/>
      <c r="E33" s="53" t="s">
        <v>93</v>
      </c>
      <c r="F33" s="77">
        <v>109600</v>
      </c>
    </row>
    <row r="34" spans="1:6" ht="15.75" x14ac:dyDescent="0.25">
      <c r="A34" s="157" t="s">
        <v>84</v>
      </c>
      <c r="B34" s="157"/>
      <c r="C34" s="158">
        <v>129600</v>
      </c>
      <c r="D34" s="158"/>
      <c r="E34" s="54" t="s">
        <v>97</v>
      </c>
      <c r="F34" s="79">
        <f>SUM(F31:F33)</f>
        <v>309600</v>
      </c>
    </row>
    <row r="35" spans="1:6" ht="18.75" x14ac:dyDescent="0.3">
      <c r="A35" s="155" t="s">
        <v>85</v>
      </c>
      <c r="B35" s="155"/>
      <c r="C35" s="156">
        <f>SUM(C32:D34)</f>
        <v>309600</v>
      </c>
      <c r="D35" s="155"/>
      <c r="E35" s="53"/>
      <c r="F35" s="76"/>
    </row>
  </sheetData>
  <mergeCells count="25">
    <mergeCell ref="A28:I28"/>
    <mergeCell ref="A27:H27"/>
    <mergeCell ref="C3:D3"/>
    <mergeCell ref="A20:F20"/>
    <mergeCell ref="A21:F21"/>
    <mergeCell ref="A22:F22"/>
    <mergeCell ref="A23:F23"/>
    <mergeCell ref="A25:F25"/>
    <mergeCell ref="A24:F24"/>
    <mergeCell ref="F3:H3"/>
    <mergeCell ref="A5:H5"/>
    <mergeCell ref="A6:I6"/>
    <mergeCell ref="A7:I7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G19" sqref="G19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C3" s="159" t="s">
        <v>105</v>
      </c>
      <c r="D3" s="159"/>
      <c r="E3" t="s">
        <v>106</v>
      </c>
    </row>
    <row r="4" spans="1:9" ht="22.5" customHeight="1" x14ac:dyDescent="0.3">
      <c r="A4" s="75"/>
      <c r="C4" s="135" t="s">
        <v>117</v>
      </c>
      <c r="D4" s="135"/>
      <c r="E4" s="135"/>
      <c r="F4" s="135"/>
      <c r="G4" s="135"/>
      <c r="H4" s="135"/>
      <c r="I4" s="135"/>
    </row>
    <row r="5" spans="1:9" ht="22.5" customHeight="1" x14ac:dyDescent="0.3">
      <c r="A5" s="75"/>
      <c r="C5" s="75"/>
      <c r="D5" s="75"/>
      <c r="E5" s="75"/>
      <c r="F5" s="75"/>
      <c r="G5" s="75"/>
      <c r="H5" s="75"/>
      <c r="I5" s="75"/>
    </row>
    <row r="6" spans="1:9" ht="22.5" customHeight="1" x14ac:dyDescent="0.25">
      <c r="A6" s="82" t="s">
        <v>3</v>
      </c>
      <c r="B6" s="82" t="s">
        <v>4</v>
      </c>
      <c r="C6" s="82" t="s">
        <v>5</v>
      </c>
      <c r="D6" s="82" t="s">
        <v>6</v>
      </c>
      <c r="E6" s="82" t="s">
        <v>7</v>
      </c>
      <c r="F6" s="82" t="s">
        <v>8</v>
      </c>
      <c r="G6" s="82" t="s">
        <v>9</v>
      </c>
      <c r="H6" s="82" t="s">
        <v>10</v>
      </c>
      <c r="I6" s="9" t="s">
        <v>109</v>
      </c>
    </row>
    <row r="7" spans="1:9" ht="15.75" customHeight="1" x14ac:dyDescent="0.25">
      <c r="A7" s="77">
        <v>1</v>
      </c>
      <c r="B7" s="3" t="s">
        <v>16</v>
      </c>
      <c r="C7" s="77" t="s">
        <v>20</v>
      </c>
      <c r="D7" s="77">
        <v>81863</v>
      </c>
      <c r="E7" s="73" t="s">
        <v>36</v>
      </c>
      <c r="F7" s="77">
        <v>18597</v>
      </c>
      <c r="G7" s="77">
        <v>90000</v>
      </c>
      <c r="H7" s="77" t="s">
        <v>15</v>
      </c>
      <c r="I7" s="7"/>
    </row>
    <row r="8" spans="1:9" ht="15.75" customHeight="1" x14ac:dyDescent="0.25">
      <c r="A8" s="89">
        <v>2</v>
      </c>
      <c r="B8" s="3" t="s">
        <v>17</v>
      </c>
      <c r="C8" s="77" t="s">
        <v>18</v>
      </c>
      <c r="D8" s="77">
        <v>30005</v>
      </c>
      <c r="E8" s="73" t="s">
        <v>19</v>
      </c>
      <c r="F8" s="77">
        <v>18537</v>
      </c>
      <c r="G8" s="77">
        <v>70000</v>
      </c>
      <c r="H8" s="77" t="s">
        <v>15</v>
      </c>
      <c r="I8" s="7"/>
    </row>
    <row r="9" spans="1:9" ht="15.75" customHeight="1" x14ac:dyDescent="0.25">
      <c r="A9" s="89">
        <v>3</v>
      </c>
      <c r="B9" s="3" t="s">
        <v>21</v>
      </c>
      <c r="C9" s="77" t="s">
        <v>125</v>
      </c>
      <c r="D9" s="4" t="s">
        <v>39</v>
      </c>
      <c r="E9" s="73" t="s">
        <v>22</v>
      </c>
      <c r="F9" s="77">
        <v>10001</v>
      </c>
      <c r="G9" s="77">
        <v>90000</v>
      </c>
      <c r="H9" s="77" t="s">
        <v>15</v>
      </c>
      <c r="I9" s="7"/>
    </row>
    <row r="10" spans="1:9" ht="15.75" customHeight="1" x14ac:dyDescent="0.25">
      <c r="A10" s="89">
        <v>4</v>
      </c>
      <c r="B10" s="3" t="s">
        <v>25</v>
      </c>
      <c r="C10" s="77" t="s">
        <v>126</v>
      </c>
      <c r="D10" s="77">
        <v>32378</v>
      </c>
      <c r="E10" s="73" t="s">
        <v>26</v>
      </c>
      <c r="F10" s="77">
        <v>18698</v>
      </c>
      <c r="G10" s="77">
        <v>70000</v>
      </c>
      <c r="H10" s="77" t="s">
        <v>15</v>
      </c>
      <c r="I10" s="7"/>
    </row>
    <row r="11" spans="1:9" ht="15.75" customHeight="1" x14ac:dyDescent="0.25">
      <c r="A11" s="89">
        <v>5</v>
      </c>
      <c r="B11" s="3" t="s">
        <v>29</v>
      </c>
      <c r="C11" s="77" t="s">
        <v>20</v>
      </c>
      <c r="D11" s="77">
        <v>31518</v>
      </c>
      <c r="E11" s="73" t="s">
        <v>30</v>
      </c>
      <c r="F11" s="77">
        <v>9901</v>
      </c>
      <c r="G11" s="77">
        <v>90000</v>
      </c>
      <c r="H11" s="77" t="s">
        <v>15</v>
      </c>
      <c r="I11" s="7"/>
    </row>
    <row r="12" spans="1:9" ht="15.75" customHeight="1" x14ac:dyDescent="0.25">
      <c r="A12" s="89">
        <v>6</v>
      </c>
      <c r="B12" s="3" t="s">
        <v>11</v>
      </c>
      <c r="C12" s="77" t="s">
        <v>12</v>
      </c>
      <c r="D12" s="77">
        <v>50416</v>
      </c>
      <c r="E12" s="73" t="s">
        <v>13</v>
      </c>
      <c r="F12" s="77" t="s">
        <v>14</v>
      </c>
      <c r="G12" s="77">
        <v>90000</v>
      </c>
      <c r="H12" s="77" t="s">
        <v>15</v>
      </c>
      <c r="I12" s="7"/>
    </row>
    <row r="13" spans="1:9" ht="15.75" customHeight="1" x14ac:dyDescent="0.25">
      <c r="A13" s="89">
        <v>7</v>
      </c>
      <c r="B13" s="3" t="s">
        <v>33</v>
      </c>
      <c r="C13" s="77" t="s">
        <v>34</v>
      </c>
      <c r="D13" s="77">
        <v>50624</v>
      </c>
      <c r="E13" s="73" t="s">
        <v>13</v>
      </c>
      <c r="F13" s="77" t="s">
        <v>35</v>
      </c>
      <c r="G13" s="77">
        <v>70000</v>
      </c>
      <c r="H13" s="77" t="s">
        <v>15</v>
      </c>
      <c r="I13" s="7" t="s">
        <v>115</v>
      </c>
    </row>
    <row r="14" spans="1:9" ht="15.75" customHeight="1" x14ac:dyDescent="0.25">
      <c r="A14" s="89">
        <v>8</v>
      </c>
      <c r="B14" s="3" t="s">
        <v>40</v>
      </c>
      <c r="C14" s="77" t="s">
        <v>34</v>
      </c>
      <c r="D14" s="77">
        <v>57333</v>
      </c>
      <c r="E14" s="73" t="s">
        <v>13</v>
      </c>
      <c r="F14" s="4" t="s">
        <v>42</v>
      </c>
      <c r="G14" s="77">
        <v>70000</v>
      </c>
      <c r="H14" s="77" t="s">
        <v>15</v>
      </c>
      <c r="I14" s="7"/>
    </row>
    <row r="15" spans="1:9" ht="15.75" customHeight="1" x14ac:dyDescent="0.25">
      <c r="A15" s="89">
        <v>9</v>
      </c>
      <c r="B15" s="3" t="s">
        <v>27</v>
      </c>
      <c r="C15" s="77" t="s">
        <v>12</v>
      </c>
      <c r="D15" s="77">
        <v>50173</v>
      </c>
      <c r="E15" s="73" t="s">
        <v>13</v>
      </c>
      <c r="F15" s="77" t="s">
        <v>28</v>
      </c>
      <c r="G15" s="77">
        <v>90000</v>
      </c>
      <c r="H15" s="77" t="s">
        <v>15</v>
      </c>
      <c r="I15" s="7"/>
    </row>
    <row r="16" spans="1:9" ht="15.75" customHeight="1" x14ac:dyDescent="0.25">
      <c r="A16" s="89">
        <v>10</v>
      </c>
      <c r="B16" s="3" t="s">
        <v>23</v>
      </c>
      <c r="C16" s="77" t="s">
        <v>12</v>
      </c>
      <c r="D16" s="77">
        <v>50437</v>
      </c>
      <c r="E16" s="73" t="s">
        <v>13</v>
      </c>
      <c r="F16" s="4" t="s">
        <v>104</v>
      </c>
      <c r="G16" s="77">
        <v>90000</v>
      </c>
      <c r="H16" s="77" t="s">
        <v>15</v>
      </c>
      <c r="I16" s="7" t="s">
        <v>114</v>
      </c>
    </row>
    <row r="17" spans="1:9" ht="15.75" customHeight="1" x14ac:dyDescent="0.25">
      <c r="A17" s="89">
        <v>11</v>
      </c>
      <c r="B17" s="13" t="s">
        <v>51</v>
      </c>
      <c r="C17" s="12" t="s">
        <v>18</v>
      </c>
      <c r="D17" s="14" t="s">
        <v>38</v>
      </c>
      <c r="E17" s="74" t="s">
        <v>58</v>
      </c>
      <c r="F17" s="12" t="s">
        <v>104</v>
      </c>
      <c r="G17" s="12">
        <v>90000</v>
      </c>
      <c r="H17" s="12" t="s">
        <v>15</v>
      </c>
      <c r="I17" s="7" t="s">
        <v>116</v>
      </c>
    </row>
    <row r="18" spans="1:9" ht="17.25" customHeight="1" x14ac:dyDescent="0.25">
      <c r="A18" s="136" t="s">
        <v>53</v>
      </c>
      <c r="B18" s="137"/>
      <c r="C18" s="137"/>
      <c r="D18" s="137"/>
      <c r="E18" s="137"/>
      <c r="F18" s="137"/>
      <c r="G18" s="79">
        <f>SUM(G7:G17)</f>
        <v>910000</v>
      </c>
      <c r="H18" s="78"/>
    </row>
    <row r="19" spans="1:9" ht="17.25" customHeight="1" x14ac:dyDescent="0.25">
      <c r="A19" s="136" t="s">
        <v>52</v>
      </c>
      <c r="B19" s="137"/>
      <c r="C19" s="137"/>
      <c r="D19" s="137"/>
      <c r="E19" s="137"/>
      <c r="F19" s="138"/>
      <c r="G19" s="77">
        <f>(G18-G16-G17)*0.12</f>
        <v>87600</v>
      </c>
      <c r="H19" s="76"/>
    </row>
    <row r="20" spans="1:9" ht="17.25" customHeight="1" x14ac:dyDescent="0.25">
      <c r="A20" s="136" t="s">
        <v>102</v>
      </c>
      <c r="B20" s="137"/>
      <c r="C20" s="137"/>
      <c r="D20" s="137"/>
      <c r="E20" s="137"/>
      <c r="F20" s="138"/>
      <c r="G20" s="79">
        <f>G18-G19</f>
        <v>822400</v>
      </c>
      <c r="H20" s="76"/>
    </row>
    <row r="21" spans="1:9" ht="14.25" customHeight="1" x14ac:dyDescent="0.25">
      <c r="A21" s="139" t="s">
        <v>107</v>
      </c>
      <c r="B21" s="140"/>
      <c r="C21" s="140"/>
      <c r="D21" s="140"/>
      <c r="E21" s="140"/>
      <c r="F21" s="141"/>
      <c r="G21" s="77">
        <f>G18*0.1</f>
        <v>91000</v>
      </c>
      <c r="H21" s="76"/>
    </row>
    <row r="22" spans="1:9" ht="14.25" customHeight="1" x14ac:dyDescent="0.25">
      <c r="A22" s="160" t="s">
        <v>124</v>
      </c>
      <c r="B22" s="161"/>
      <c r="C22" s="161"/>
      <c r="D22" s="161"/>
      <c r="E22" s="161"/>
      <c r="F22" s="162"/>
      <c r="G22" s="86">
        <v>50000</v>
      </c>
      <c r="H22" s="85"/>
    </row>
    <row r="23" spans="1:9" ht="14.25" customHeight="1" x14ac:dyDescent="0.25">
      <c r="A23" s="163" t="s">
        <v>128</v>
      </c>
      <c r="B23" s="163"/>
      <c r="C23" s="163"/>
      <c r="D23" s="163"/>
      <c r="E23" s="163"/>
      <c r="F23" s="163"/>
      <c r="G23" s="84">
        <f>G20-G21-G22</f>
        <v>681400</v>
      </c>
      <c r="H23" s="83"/>
    </row>
    <row r="24" spans="1:9" ht="6" customHeight="1" x14ac:dyDescent="0.25">
      <c r="A24" s="15"/>
      <c r="B24" s="15"/>
      <c r="C24" s="15"/>
      <c r="D24" s="15"/>
      <c r="E24" s="15"/>
      <c r="F24" s="15"/>
      <c r="G24" s="15"/>
      <c r="H24" s="76"/>
    </row>
    <row r="25" spans="1:9" ht="15.75" x14ac:dyDescent="0.25">
      <c r="A25" s="154" t="s">
        <v>112</v>
      </c>
      <c r="B25" s="154"/>
      <c r="C25" s="154"/>
      <c r="D25" s="154"/>
      <c r="E25" s="154"/>
      <c r="F25" s="154"/>
      <c r="G25" s="154"/>
      <c r="H25" s="154"/>
    </row>
    <row r="26" spans="1:9" x14ac:dyDescent="0.25">
      <c r="A26" s="143" t="s">
        <v>113</v>
      </c>
      <c r="B26" s="143"/>
      <c r="C26" s="143"/>
      <c r="D26" s="143"/>
      <c r="E26" s="143"/>
      <c r="F26" s="143"/>
      <c r="G26" s="143"/>
      <c r="H26" s="143"/>
      <c r="I26" s="143"/>
    </row>
    <row r="27" spans="1:9" x14ac:dyDescent="0.25">
      <c r="A27" s="143" t="s">
        <v>123</v>
      </c>
      <c r="B27" s="143"/>
      <c r="C27" s="143"/>
    </row>
  </sheetData>
  <mergeCells count="11">
    <mergeCell ref="A27:C27"/>
    <mergeCell ref="A25:H25"/>
    <mergeCell ref="A26:I26"/>
    <mergeCell ref="C3:D3"/>
    <mergeCell ref="C4:I4"/>
    <mergeCell ref="A18:F18"/>
    <mergeCell ref="A19:F19"/>
    <mergeCell ref="A20:F20"/>
    <mergeCell ref="A21:F21"/>
    <mergeCell ref="A23:F23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E28" sqref="E28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C3" s="159" t="s">
        <v>105</v>
      </c>
      <c r="D3" s="159"/>
      <c r="E3" t="s">
        <v>106</v>
      </c>
    </row>
    <row r="4" spans="1:9" ht="22.5" customHeight="1" x14ac:dyDescent="0.3">
      <c r="A4" s="87"/>
      <c r="C4" s="135" t="s">
        <v>127</v>
      </c>
      <c r="D4" s="135"/>
      <c r="E4" s="135"/>
      <c r="F4" s="135"/>
      <c r="G4" s="135"/>
      <c r="H4" s="135"/>
      <c r="I4" s="135"/>
    </row>
    <row r="5" spans="1:9" ht="22.5" customHeight="1" x14ac:dyDescent="0.3">
      <c r="A5" s="87"/>
      <c r="C5" s="87"/>
      <c r="D5" s="87"/>
      <c r="E5" s="87"/>
      <c r="F5" s="87"/>
      <c r="G5" s="87"/>
      <c r="H5" s="87"/>
      <c r="I5" s="87"/>
    </row>
    <row r="6" spans="1:9" ht="22.5" customHeight="1" x14ac:dyDescent="0.25">
      <c r="A6" s="82" t="s">
        <v>3</v>
      </c>
      <c r="B6" s="82" t="s">
        <v>4</v>
      </c>
      <c r="C6" s="82" t="s">
        <v>5</v>
      </c>
      <c r="D6" s="82" t="s">
        <v>6</v>
      </c>
      <c r="E6" s="82" t="s">
        <v>7</v>
      </c>
      <c r="F6" s="82" t="s">
        <v>8</v>
      </c>
      <c r="G6" s="82" t="s">
        <v>9</v>
      </c>
      <c r="H6" s="82" t="s">
        <v>10</v>
      </c>
      <c r="I6" s="9" t="s">
        <v>109</v>
      </c>
    </row>
    <row r="7" spans="1:9" ht="15.75" customHeight="1" x14ac:dyDescent="0.25">
      <c r="A7" s="89">
        <v>1</v>
      </c>
      <c r="B7" s="3" t="s">
        <v>16</v>
      </c>
      <c r="C7" s="89" t="s">
        <v>20</v>
      </c>
      <c r="D7" s="89">
        <v>81863</v>
      </c>
      <c r="E7" s="73" t="s">
        <v>36</v>
      </c>
      <c r="F7" s="89">
        <v>18597</v>
      </c>
      <c r="G7" s="89">
        <v>90000</v>
      </c>
      <c r="H7" s="89" t="s">
        <v>15</v>
      </c>
      <c r="I7" s="7"/>
    </row>
    <row r="8" spans="1:9" ht="15.75" customHeight="1" x14ac:dyDescent="0.25">
      <c r="A8" s="89">
        <v>2</v>
      </c>
      <c r="B8" s="3" t="s">
        <v>17</v>
      </c>
      <c r="C8" s="89" t="s">
        <v>18</v>
      </c>
      <c r="D8" s="89">
        <v>30005</v>
      </c>
      <c r="E8" s="73" t="s">
        <v>19</v>
      </c>
      <c r="F8" s="89">
        <v>18537</v>
      </c>
      <c r="G8" s="89">
        <v>70000</v>
      </c>
      <c r="H8" s="89" t="s">
        <v>15</v>
      </c>
      <c r="I8" s="7"/>
    </row>
    <row r="9" spans="1:9" ht="15.75" customHeight="1" x14ac:dyDescent="0.25">
      <c r="A9" s="89">
        <v>3</v>
      </c>
      <c r="B9" s="3" t="s">
        <v>21</v>
      </c>
      <c r="C9" s="89" t="s">
        <v>125</v>
      </c>
      <c r="D9" s="4" t="s">
        <v>39</v>
      </c>
      <c r="E9" s="73" t="s">
        <v>22</v>
      </c>
      <c r="F9" s="89">
        <v>10001</v>
      </c>
      <c r="G9" s="89">
        <v>90000</v>
      </c>
      <c r="H9" s="89" t="s">
        <v>15</v>
      </c>
      <c r="I9" s="7"/>
    </row>
    <row r="10" spans="1:9" ht="15.75" customHeight="1" x14ac:dyDescent="0.25">
      <c r="A10" s="89">
        <v>4</v>
      </c>
      <c r="B10" s="3" t="s">
        <v>25</v>
      </c>
      <c r="C10" s="89" t="s">
        <v>126</v>
      </c>
      <c r="D10" s="89">
        <v>32378</v>
      </c>
      <c r="E10" s="73" t="s">
        <v>26</v>
      </c>
      <c r="F10" s="89">
        <v>18698</v>
      </c>
      <c r="G10" s="89">
        <v>70000</v>
      </c>
      <c r="H10" s="89" t="s">
        <v>15</v>
      </c>
      <c r="I10" s="7"/>
    </row>
    <row r="11" spans="1:9" ht="15.75" customHeight="1" x14ac:dyDescent="0.25">
      <c r="A11" s="89">
        <v>5</v>
      </c>
      <c r="B11" s="3" t="s">
        <v>29</v>
      </c>
      <c r="C11" s="89" t="s">
        <v>20</v>
      </c>
      <c r="D11" s="89">
        <v>31518</v>
      </c>
      <c r="E11" s="73" t="s">
        <v>30</v>
      </c>
      <c r="F11" s="89">
        <v>9901</v>
      </c>
      <c r="G11" s="89">
        <v>90000</v>
      </c>
      <c r="H11" s="89" t="s">
        <v>15</v>
      </c>
      <c r="I11" s="7"/>
    </row>
    <row r="12" spans="1:9" ht="15.75" customHeight="1" x14ac:dyDescent="0.25">
      <c r="A12" s="89">
        <v>6</v>
      </c>
      <c r="B12" s="3" t="s">
        <v>11</v>
      </c>
      <c r="C12" s="89" t="s">
        <v>12</v>
      </c>
      <c r="D12" s="89">
        <v>50416</v>
      </c>
      <c r="E12" s="73" t="s">
        <v>13</v>
      </c>
      <c r="F12" s="89" t="s">
        <v>14</v>
      </c>
      <c r="G12" s="89">
        <v>90000</v>
      </c>
      <c r="H12" s="89" t="s">
        <v>15</v>
      </c>
      <c r="I12" s="7"/>
    </row>
    <row r="13" spans="1:9" ht="15.75" customHeight="1" x14ac:dyDescent="0.25">
      <c r="A13" s="89">
        <v>7</v>
      </c>
      <c r="B13" s="3" t="s">
        <v>33</v>
      </c>
      <c r="C13" s="89" t="s">
        <v>34</v>
      </c>
      <c r="D13" s="89">
        <v>50624</v>
      </c>
      <c r="E13" s="73" t="s">
        <v>13</v>
      </c>
      <c r="F13" s="89" t="s">
        <v>35</v>
      </c>
      <c r="G13" s="89">
        <v>70000</v>
      </c>
      <c r="H13" s="89" t="s">
        <v>15</v>
      </c>
      <c r="I13" s="7" t="s">
        <v>115</v>
      </c>
    </row>
    <row r="14" spans="1:9" ht="15.75" customHeight="1" x14ac:dyDescent="0.25">
      <c r="A14" s="89">
        <v>8</v>
      </c>
      <c r="B14" s="3" t="s">
        <v>40</v>
      </c>
      <c r="C14" s="89" t="s">
        <v>34</v>
      </c>
      <c r="D14" s="89">
        <v>57333</v>
      </c>
      <c r="E14" s="73" t="s">
        <v>13</v>
      </c>
      <c r="F14" s="4" t="s">
        <v>42</v>
      </c>
      <c r="G14" s="89">
        <v>70000</v>
      </c>
      <c r="H14" s="89" t="s">
        <v>15</v>
      </c>
      <c r="I14" s="7"/>
    </row>
    <row r="15" spans="1:9" ht="15.75" customHeight="1" x14ac:dyDescent="0.25">
      <c r="A15" s="89">
        <v>9</v>
      </c>
      <c r="B15" s="3" t="s">
        <v>27</v>
      </c>
      <c r="C15" s="89" t="s">
        <v>12</v>
      </c>
      <c r="D15" s="89">
        <v>50173</v>
      </c>
      <c r="E15" s="73" t="s">
        <v>13</v>
      </c>
      <c r="F15" s="89" t="s">
        <v>28</v>
      </c>
      <c r="G15" s="89">
        <v>90000</v>
      </c>
      <c r="H15" s="89" t="s">
        <v>15</v>
      </c>
      <c r="I15" s="7"/>
    </row>
    <row r="16" spans="1:9" ht="15.75" customHeight="1" x14ac:dyDescent="0.25">
      <c r="A16" s="89">
        <v>10</v>
      </c>
      <c r="B16" s="23" t="s">
        <v>121</v>
      </c>
      <c r="C16" s="81" t="s">
        <v>18</v>
      </c>
      <c r="D16" s="89">
        <v>65666</v>
      </c>
      <c r="E16" s="73" t="s">
        <v>30</v>
      </c>
      <c r="F16" s="7"/>
      <c r="G16" s="89">
        <v>70000</v>
      </c>
      <c r="H16" s="81" t="s">
        <v>108</v>
      </c>
      <c r="I16" s="7" t="s">
        <v>110</v>
      </c>
    </row>
    <row r="17" spans="1:9" ht="15.75" customHeight="1" x14ac:dyDescent="0.25">
      <c r="A17" s="89"/>
      <c r="B17" s="3" t="s">
        <v>122</v>
      </c>
      <c r="C17" s="89" t="s">
        <v>18</v>
      </c>
      <c r="D17" s="89">
        <v>65248</v>
      </c>
      <c r="E17" s="73" t="s">
        <v>30</v>
      </c>
      <c r="F17" s="4"/>
      <c r="G17" s="89"/>
      <c r="H17" s="80" t="s">
        <v>108</v>
      </c>
      <c r="I17" s="7" t="s">
        <v>111</v>
      </c>
    </row>
    <row r="18" spans="1:9" ht="15.75" customHeight="1" x14ac:dyDescent="0.25">
      <c r="A18" s="89">
        <v>11</v>
      </c>
      <c r="B18" s="3" t="s">
        <v>23</v>
      </c>
      <c r="C18" s="89" t="s">
        <v>12</v>
      </c>
      <c r="D18" s="89">
        <v>50437</v>
      </c>
      <c r="E18" s="73" t="s">
        <v>13</v>
      </c>
      <c r="F18" s="4" t="s">
        <v>104</v>
      </c>
      <c r="G18" s="89">
        <v>90000</v>
      </c>
      <c r="H18" s="89" t="s">
        <v>15</v>
      </c>
      <c r="I18" s="7" t="s">
        <v>114</v>
      </c>
    </row>
    <row r="19" spans="1:9" ht="15.75" customHeight="1" x14ac:dyDescent="0.25">
      <c r="A19" s="89">
        <v>12</v>
      </c>
      <c r="B19" s="13" t="s">
        <v>51</v>
      </c>
      <c r="C19" s="12" t="s">
        <v>18</v>
      </c>
      <c r="D19" s="14" t="s">
        <v>38</v>
      </c>
      <c r="E19" s="74" t="s">
        <v>58</v>
      </c>
      <c r="F19" s="12" t="s">
        <v>104</v>
      </c>
      <c r="G19" s="12">
        <v>90000</v>
      </c>
      <c r="H19" s="12" t="s">
        <v>15</v>
      </c>
      <c r="I19" s="7" t="s">
        <v>116</v>
      </c>
    </row>
    <row r="20" spans="1:9" ht="17.25" customHeight="1" x14ac:dyDescent="0.25">
      <c r="A20" s="136" t="s">
        <v>53</v>
      </c>
      <c r="B20" s="137"/>
      <c r="C20" s="137"/>
      <c r="D20" s="137"/>
      <c r="E20" s="137"/>
      <c r="F20" s="137"/>
      <c r="G20" s="91">
        <f>SUM(G7:G19)</f>
        <v>980000</v>
      </c>
      <c r="H20" s="90"/>
    </row>
    <row r="21" spans="1:9" ht="17.25" customHeight="1" x14ac:dyDescent="0.25">
      <c r="A21" s="136" t="s">
        <v>52</v>
      </c>
      <c r="B21" s="137"/>
      <c r="C21" s="137"/>
      <c r="D21" s="137"/>
      <c r="E21" s="137"/>
      <c r="F21" s="138"/>
      <c r="G21" s="89">
        <f>(G20-G18-G19)*0.12</f>
        <v>96000</v>
      </c>
      <c r="H21" s="88"/>
    </row>
    <row r="22" spans="1:9" ht="17.25" customHeight="1" x14ac:dyDescent="0.25">
      <c r="A22" s="136" t="s">
        <v>102</v>
      </c>
      <c r="B22" s="137"/>
      <c r="C22" s="137"/>
      <c r="D22" s="137"/>
      <c r="E22" s="137"/>
      <c r="F22" s="138"/>
      <c r="G22" s="91">
        <f>G20-G21</f>
        <v>884000</v>
      </c>
      <c r="H22" s="88"/>
    </row>
    <row r="23" spans="1:9" ht="14.25" customHeight="1" x14ac:dyDescent="0.25">
      <c r="A23" s="139" t="s">
        <v>107</v>
      </c>
      <c r="B23" s="140"/>
      <c r="C23" s="140"/>
      <c r="D23" s="140"/>
      <c r="E23" s="140"/>
      <c r="F23" s="141"/>
      <c r="G23" s="89">
        <f>G20*0.1</f>
        <v>98000</v>
      </c>
      <c r="H23" s="88"/>
    </row>
    <row r="24" spans="1:9" ht="14.25" customHeight="1" x14ac:dyDescent="0.25">
      <c r="A24" s="163" t="s">
        <v>129</v>
      </c>
      <c r="B24" s="163"/>
      <c r="C24" s="163"/>
      <c r="D24" s="163"/>
      <c r="E24" s="163"/>
      <c r="F24" s="163"/>
      <c r="G24" s="91">
        <f>G22-G23</f>
        <v>786000</v>
      </c>
      <c r="H24" s="88"/>
    </row>
    <row r="25" spans="1:9" ht="6" customHeight="1" x14ac:dyDescent="0.25">
      <c r="A25" s="15"/>
      <c r="B25" s="15"/>
      <c r="C25" s="15"/>
      <c r="D25" s="15"/>
      <c r="E25" s="15"/>
      <c r="F25" s="15"/>
      <c r="G25" s="15"/>
      <c r="H25" s="88"/>
    </row>
    <row r="26" spans="1:9" ht="15.75" x14ac:dyDescent="0.25">
      <c r="A26" s="154" t="s">
        <v>112</v>
      </c>
      <c r="B26" s="154"/>
      <c r="C26" s="154"/>
      <c r="D26" s="154"/>
      <c r="E26" s="154"/>
      <c r="F26" s="154"/>
      <c r="G26" s="154"/>
      <c r="H26" s="154"/>
    </row>
    <row r="27" spans="1:9" x14ac:dyDescent="0.25">
      <c r="A27" s="143" t="s">
        <v>113</v>
      </c>
      <c r="B27" s="143"/>
      <c r="C27" s="143"/>
      <c r="D27" s="143"/>
      <c r="E27" s="143"/>
      <c r="F27" s="143"/>
      <c r="G27" s="143"/>
      <c r="H27" s="143"/>
      <c r="I27" s="143"/>
    </row>
    <row r="28" spans="1:9" x14ac:dyDescent="0.25">
      <c r="A28" s="143" t="s">
        <v>123</v>
      </c>
      <c r="B28" s="143"/>
      <c r="C28" s="143"/>
    </row>
  </sheetData>
  <mergeCells count="10">
    <mergeCell ref="A24:F24"/>
    <mergeCell ref="A26:H26"/>
    <mergeCell ref="A27:I27"/>
    <mergeCell ref="A28:C28"/>
    <mergeCell ref="C3:D3"/>
    <mergeCell ref="C4:I4"/>
    <mergeCell ref="A20:F20"/>
    <mergeCell ref="A21:F21"/>
    <mergeCell ref="A22:F22"/>
    <mergeCell ref="A23:F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G17" sqref="G17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25"/>
      <c r="C4" s="135" t="s">
        <v>70</v>
      </c>
      <c r="D4" s="135"/>
      <c r="E4" s="135"/>
      <c r="F4" s="135"/>
      <c r="G4" s="135"/>
      <c r="H4" s="135"/>
      <c r="I4" s="135"/>
    </row>
    <row r="5" spans="1:9" ht="7.5" customHeight="1" x14ac:dyDescent="0.3">
      <c r="A5" s="25"/>
      <c r="C5" s="25"/>
      <c r="D5" s="25"/>
      <c r="E5" s="25"/>
      <c r="F5" s="25"/>
      <c r="G5" s="25"/>
      <c r="H5" s="25"/>
      <c r="I5" s="25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48</v>
      </c>
      <c r="I6" s="9" t="s">
        <v>47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8"/>
    </row>
    <row r="8" spans="1:9" ht="21.75" customHeight="1" x14ac:dyDescent="0.25">
      <c r="A8" s="2">
        <v>2</v>
      </c>
      <c r="B8" s="3" t="s">
        <v>33</v>
      </c>
      <c r="C8" s="2" t="s">
        <v>34</v>
      </c>
      <c r="D8" s="2">
        <v>50624</v>
      </c>
      <c r="E8" s="2" t="s">
        <v>13</v>
      </c>
      <c r="F8" s="2" t="s">
        <v>35</v>
      </c>
      <c r="G8" s="2">
        <v>70000</v>
      </c>
      <c r="H8" s="2" t="s">
        <v>15</v>
      </c>
      <c r="I8" s="7"/>
    </row>
    <row r="9" spans="1:9" ht="21.75" customHeight="1" x14ac:dyDescent="0.25">
      <c r="A9" s="2">
        <v>3</v>
      </c>
      <c r="B9" s="3" t="s">
        <v>40</v>
      </c>
      <c r="C9" s="2" t="s">
        <v>41</v>
      </c>
      <c r="D9" s="2">
        <v>57333</v>
      </c>
      <c r="E9" s="2" t="s">
        <v>13</v>
      </c>
      <c r="F9" s="4" t="s">
        <v>42</v>
      </c>
      <c r="G9" s="2">
        <v>70000</v>
      </c>
      <c r="H9" s="2" t="s">
        <v>15</v>
      </c>
      <c r="I9" s="7"/>
    </row>
    <row r="10" spans="1:9" ht="22.5" customHeight="1" x14ac:dyDescent="0.25">
      <c r="A10" s="2">
        <v>4</v>
      </c>
      <c r="B10" s="3" t="s">
        <v>23</v>
      </c>
      <c r="C10" s="2" t="s">
        <v>12</v>
      </c>
      <c r="D10" s="2">
        <v>50437</v>
      </c>
      <c r="E10" s="2" t="s">
        <v>13</v>
      </c>
      <c r="F10" s="4" t="s">
        <v>24</v>
      </c>
      <c r="G10" s="2">
        <v>90000</v>
      </c>
      <c r="H10" s="2" t="s">
        <v>15</v>
      </c>
      <c r="I10" s="7"/>
    </row>
    <row r="11" spans="1:9" ht="18" customHeight="1" x14ac:dyDescent="0.25">
      <c r="A11" s="2">
        <v>5</v>
      </c>
      <c r="B11" s="3" t="s">
        <v>27</v>
      </c>
      <c r="C11" s="2" t="s">
        <v>12</v>
      </c>
      <c r="D11" s="2">
        <v>50173</v>
      </c>
      <c r="E11" s="2" t="s">
        <v>13</v>
      </c>
      <c r="F11" s="2" t="s">
        <v>28</v>
      </c>
      <c r="G11" s="2">
        <v>90000</v>
      </c>
      <c r="H11" s="2" t="s">
        <v>15</v>
      </c>
      <c r="I11" s="7"/>
    </row>
    <row r="12" spans="1:9" ht="18" customHeight="1" x14ac:dyDescent="0.25">
      <c r="A12" s="28">
        <v>6</v>
      </c>
      <c r="B12" s="13" t="s">
        <v>51</v>
      </c>
      <c r="C12" s="12" t="s">
        <v>18</v>
      </c>
      <c r="D12" s="14" t="s">
        <v>38</v>
      </c>
      <c r="E12" s="13" t="s">
        <v>50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2">
        <f>SUM(G7:G12)</f>
        <v>500000</v>
      </c>
      <c r="H13" s="29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2">
        <f>(G13-G12)*0.12</f>
        <v>49200</v>
      </c>
      <c r="H14" s="2">
        <f>H13*0.12</f>
        <v>49200</v>
      </c>
      <c r="I14" s="11">
        <f t="shared" ref="I14:I16" si="0">SUM(G14:H14)</f>
        <v>98400</v>
      </c>
    </row>
    <row r="15" spans="1:9" ht="15" customHeight="1" x14ac:dyDescent="0.25">
      <c r="A15" s="136" t="s">
        <v>72</v>
      </c>
      <c r="B15" s="137"/>
      <c r="C15" s="137"/>
      <c r="D15" s="137"/>
      <c r="E15" s="137"/>
      <c r="F15" s="138"/>
      <c r="G15" s="10">
        <f>G13-G14</f>
        <v>450800</v>
      </c>
      <c r="I15" s="11">
        <f t="shared" si="0"/>
        <v>450800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2">
        <f>G13*0.05</f>
        <v>25000</v>
      </c>
      <c r="H16" s="2">
        <v>20500</v>
      </c>
      <c r="I16" s="11">
        <f t="shared" si="0"/>
        <v>45500</v>
      </c>
    </row>
    <row r="17" spans="1:9" ht="15" customHeight="1" x14ac:dyDescent="0.25">
      <c r="A17" s="152" t="s">
        <v>73</v>
      </c>
      <c r="B17" s="152"/>
      <c r="C17" s="152"/>
      <c r="D17" s="152"/>
      <c r="E17" s="152"/>
      <c r="F17" s="152"/>
      <c r="G17" s="10">
        <f>G15-I16</f>
        <v>405300</v>
      </c>
      <c r="H17" s="2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2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  <row r="20" spans="1:9" ht="14.25" customHeight="1" x14ac:dyDescent="0.25">
      <c r="A20" s="142" t="s">
        <v>57</v>
      </c>
      <c r="B20" s="142"/>
      <c r="C20" s="142"/>
      <c r="D20" s="142"/>
      <c r="E20" s="142"/>
      <c r="F20" s="142"/>
      <c r="G20" s="142"/>
      <c r="H20" s="142"/>
      <c r="I20" s="5"/>
    </row>
    <row r="21" spans="1:9" ht="15" customHeight="1" x14ac:dyDescent="0.25">
      <c r="A21" s="143" t="s">
        <v>54</v>
      </c>
      <c r="B21" s="143"/>
      <c r="C21" s="143"/>
      <c r="D21" s="143"/>
      <c r="E21" s="143"/>
      <c r="F21" s="143"/>
      <c r="G21" s="143"/>
      <c r="H21" s="143"/>
      <c r="I21" s="5"/>
    </row>
    <row r="22" spans="1:9" ht="4.5" customHeight="1" x14ac:dyDescent="0.25">
      <c r="A22" s="154"/>
      <c r="B22" s="154"/>
      <c r="C22" s="154"/>
      <c r="D22" s="154"/>
      <c r="E22" s="154"/>
      <c r="F22" s="154"/>
      <c r="G22" s="154"/>
    </row>
    <row r="23" spans="1:9" ht="15.75" x14ac:dyDescent="0.25">
      <c r="A23" s="144" t="s">
        <v>55</v>
      </c>
      <c r="B23" s="144"/>
      <c r="C23" s="144"/>
      <c r="D23" s="30">
        <v>1320000</v>
      </c>
      <c r="E23" s="27"/>
      <c r="F23" s="145"/>
      <c r="G23" s="145"/>
      <c r="H23" s="145"/>
    </row>
    <row r="24" spans="1:9" ht="15.75" x14ac:dyDescent="0.25">
      <c r="A24" s="144" t="s">
        <v>68</v>
      </c>
      <c r="B24" s="144"/>
      <c r="C24" s="144"/>
      <c r="D24" s="31">
        <v>885600</v>
      </c>
      <c r="E24" s="27"/>
      <c r="F24" s="146"/>
      <c r="G24" s="146"/>
      <c r="H24" s="33"/>
    </row>
    <row r="25" spans="1:9" ht="15.75" x14ac:dyDescent="0.25">
      <c r="A25" s="144" t="s">
        <v>69</v>
      </c>
      <c r="B25" s="144"/>
      <c r="C25" s="144"/>
      <c r="D25" s="31">
        <v>75600</v>
      </c>
      <c r="E25" s="27"/>
      <c r="F25" s="146"/>
      <c r="G25" s="146"/>
      <c r="H25" s="33"/>
    </row>
    <row r="26" spans="1:9" ht="18.75" x14ac:dyDescent="0.3">
      <c r="A26" s="148" t="s">
        <v>56</v>
      </c>
      <c r="B26" s="149"/>
      <c r="C26" s="150"/>
      <c r="D26" s="32">
        <f>D23-D24-D25</f>
        <v>358800</v>
      </c>
      <c r="E26" s="27"/>
      <c r="F26" s="146"/>
      <c r="G26" s="146"/>
      <c r="H26" s="33"/>
    </row>
    <row r="27" spans="1:9" ht="15.75" x14ac:dyDescent="0.25">
      <c r="A27" s="16"/>
      <c r="B27" s="16"/>
      <c r="C27" s="16"/>
      <c r="D27" s="16"/>
      <c r="E27" s="27"/>
      <c r="F27" s="146"/>
      <c r="G27" s="146"/>
      <c r="H27" s="33"/>
    </row>
    <row r="28" spans="1:9" ht="15.75" x14ac:dyDescent="0.25">
      <c r="A28" s="16"/>
      <c r="B28" s="16"/>
      <c r="C28" s="16"/>
      <c r="D28" s="16"/>
      <c r="E28" s="27"/>
      <c r="F28" s="146"/>
      <c r="G28" s="146"/>
      <c r="H28" s="33"/>
    </row>
    <row r="29" spans="1:9" ht="15.75" x14ac:dyDescent="0.25">
      <c r="A29" s="16"/>
      <c r="B29" s="16"/>
      <c r="C29" s="16"/>
      <c r="D29" s="17"/>
      <c r="E29" s="27"/>
      <c r="F29" s="146"/>
      <c r="G29" s="146"/>
      <c r="H29" s="33"/>
    </row>
    <row r="30" spans="1:9" ht="15.75" x14ac:dyDescent="0.25">
      <c r="A30" s="151"/>
      <c r="B30" s="151"/>
      <c r="C30" s="5"/>
      <c r="F30" s="145"/>
      <c r="G30" s="145"/>
      <c r="H30" s="33"/>
    </row>
    <row r="31" spans="1:9" ht="15.75" x14ac:dyDescent="0.25">
      <c r="A31" s="151"/>
      <c r="B31" s="151"/>
      <c r="C31" s="5"/>
      <c r="F31" s="145"/>
      <c r="G31" s="145"/>
      <c r="H31" s="33"/>
    </row>
    <row r="32" spans="1:9" ht="15.75" x14ac:dyDescent="0.25">
      <c r="F32" s="147"/>
      <c r="G32" s="147"/>
      <c r="H32" s="35"/>
    </row>
  </sheetData>
  <mergeCells count="27">
    <mergeCell ref="A31:B31"/>
    <mergeCell ref="F31:G31"/>
    <mergeCell ref="F32:G32"/>
    <mergeCell ref="A26:C26"/>
    <mergeCell ref="F26:G26"/>
    <mergeCell ref="F27:G27"/>
    <mergeCell ref="F28:G28"/>
    <mergeCell ref="F29:G29"/>
    <mergeCell ref="A30:B30"/>
    <mergeCell ref="F30:G30"/>
    <mergeCell ref="A25:C25"/>
    <mergeCell ref="F25:G25"/>
    <mergeCell ref="A17:F17"/>
    <mergeCell ref="A18:G18"/>
    <mergeCell ref="A19:I19"/>
    <mergeCell ref="A20:H20"/>
    <mergeCell ref="A21:H21"/>
    <mergeCell ref="A22:G22"/>
    <mergeCell ref="A23:C23"/>
    <mergeCell ref="F23:H23"/>
    <mergeCell ref="A24:C24"/>
    <mergeCell ref="F24:G24"/>
    <mergeCell ref="C4:I4"/>
    <mergeCell ref="A13:F13"/>
    <mergeCell ref="A14:F14"/>
    <mergeCell ref="A15:F15"/>
    <mergeCell ref="A16:F16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I24" sqref="I24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9" ht="15.75" x14ac:dyDescent="0.25">
      <c r="A1" s="1" t="s">
        <v>0</v>
      </c>
      <c r="E1" s="111" t="s">
        <v>37</v>
      </c>
      <c r="G1" t="s">
        <v>45</v>
      </c>
    </row>
    <row r="2" spans="1:9" ht="15.75" x14ac:dyDescent="0.25">
      <c r="A2" s="1" t="s">
        <v>1</v>
      </c>
      <c r="E2" s="111" t="s">
        <v>43</v>
      </c>
      <c r="G2" t="s">
        <v>46</v>
      </c>
    </row>
    <row r="3" spans="1:9" ht="15" customHeight="1" x14ac:dyDescent="0.25">
      <c r="A3" s="1" t="s">
        <v>2</v>
      </c>
      <c r="C3" s="159" t="s">
        <v>105</v>
      </c>
      <c r="D3" s="159"/>
      <c r="E3" t="s">
        <v>106</v>
      </c>
    </row>
    <row r="4" spans="1:9" ht="22.5" customHeight="1" x14ac:dyDescent="0.3">
      <c r="A4" s="98"/>
      <c r="C4" s="135" t="s">
        <v>130</v>
      </c>
      <c r="D4" s="135"/>
      <c r="E4" s="135"/>
      <c r="F4" s="135"/>
      <c r="G4" s="135"/>
      <c r="H4" s="135"/>
      <c r="I4" s="135"/>
    </row>
    <row r="5" spans="1:9" ht="22.5" customHeight="1" x14ac:dyDescent="0.3">
      <c r="A5" s="98"/>
      <c r="C5" s="98"/>
      <c r="D5" s="98"/>
      <c r="E5" s="98"/>
      <c r="F5" s="98"/>
      <c r="G5" s="98"/>
      <c r="H5" s="98"/>
      <c r="I5" s="98"/>
    </row>
    <row r="6" spans="1:9" ht="22.5" customHeight="1" x14ac:dyDescent="0.25">
      <c r="A6" s="82" t="s">
        <v>3</v>
      </c>
      <c r="B6" s="82" t="s">
        <v>4</v>
      </c>
      <c r="C6" s="82" t="s">
        <v>5</v>
      </c>
      <c r="D6" s="82" t="s">
        <v>6</v>
      </c>
      <c r="E6" s="82" t="s">
        <v>7</v>
      </c>
      <c r="F6" s="82" t="s">
        <v>8</v>
      </c>
      <c r="G6" s="82" t="s">
        <v>9</v>
      </c>
      <c r="H6" s="82" t="s">
        <v>10</v>
      </c>
      <c r="I6" s="9" t="s">
        <v>109</v>
      </c>
    </row>
    <row r="7" spans="1:9" ht="15.75" customHeight="1" x14ac:dyDescent="0.25">
      <c r="A7" s="100">
        <v>1</v>
      </c>
      <c r="B7" s="3" t="s">
        <v>16</v>
      </c>
      <c r="C7" s="100" t="s">
        <v>20</v>
      </c>
      <c r="D7" s="100">
        <v>81863</v>
      </c>
      <c r="E7" s="73" t="s">
        <v>36</v>
      </c>
      <c r="F7" s="100">
        <v>18597</v>
      </c>
      <c r="G7" s="100">
        <v>90000</v>
      </c>
      <c r="H7" s="100" t="s">
        <v>15</v>
      </c>
      <c r="I7" s="7"/>
    </row>
    <row r="8" spans="1:9" ht="15.75" customHeight="1" x14ac:dyDescent="0.25">
      <c r="A8" s="100">
        <v>2</v>
      </c>
      <c r="B8" s="3" t="s">
        <v>17</v>
      </c>
      <c r="C8" s="100" t="s">
        <v>18</v>
      </c>
      <c r="D8" s="100">
        <v>30005</v>
      </c>
      <c r="E8" s="73" t="s">
        <v>19</v>
      </c>
      <c r="F8" s="100">
        <v>18537</v>
      </c>
      <c r="G8" s="100">
        <v>70000</v>
      </c>
      <c r="H8" s="100" t="s">
        <v>15</v>
      </c>
      <c r="I8" s="7"/>
    </row>
    <row r="9" spans="1:9" ht="15.75" customHeight="1" x14ac:dyDescent="0.25">
      <c r="A9" s="100">
        <v>3</v>
      </c>
      <c r="B9" s="3" t="s">
        <v>21</v>
      </c>
      <c r="C9" s="100" t="s">
        <v>125</v>
      </c>
      <c r="D9" s="4" t="s">
        <v>39</v>
      </c>
      <c r="E9" s="73" t="s">
        <v>22</v>
      </c>
      <c r="F9" s="100">
        <v>10001</v>
      </c>
      <c r="G9" s="100">
        <v>90000</v>
      </c>
      <c r="H9" s="100" t="s">
        <v>15</v>
      </c>
      <c r="I9" s="7"/>
    </row>
    <row r="10" spans="1:9" ht="15.75" customHeight="1" x14ac:dyDescent="0.25">
      <c r="A10" s="100">
        <v>4</v>
      </c>
      <c r="B10" s="3" t="s">
        <v>25</v>
      </c>
      <c r="C10" s="100" t="s">
        <v>126</v>
      </c>
      <c r="D10" s="100">
        <v>32378</v>
      </c>
      <c r="E10" s="73" t="s">
        <v>26</v>
      </c>
      <c r="F10" s="100">
        <v>18698</v>
      </c>
      <c r="G10" s="100">
        <v>70000</v>
      </c>
      <c r="H10" s="100" t="s">
        <v>15</v>
      </c>
      <c r="I10" s="7"/>
    </row>
    <row r="11" spans="1:9" ht="15.75" customHeight="1" x14ac:dyDescent="0.25">
      <c r="A11" s="100">
        <v>5</v>
      </c>
      <c r="B11" s="3" t="s">
        <v>29</v>
      </c>
      <c r="C11" s="100" t="s">
        <v>20</v>
      </c>
      <c r="D11" s="100">
        <v>31518</v>
      </c>
      <c r="E11" s="73" t="s">
        <v>30</v>
      </c>
      <c r="F11" s="100">
        <v>9901</v>
      </c>
      <c r="G11" s="100">
        <v>0</v>
      </c>
      <c r="H11" s="100" t="s">
        <v>15</v>
      </c>
      <c r="I11" s="7"/>
    </row>
    <row r="12" spans="1:9" ht="15.75" customHeight="1" x14ac:dyDescent="0.25">
      <c r="A12" s="100">
        <v>6</v>
      </c>
      <c r="B12" s="3" t="s">
        <v>11</v>
      </c>
      <c r="C12" s="100" t="s">
        <v>12</v>
      </c>
      <c r="D12" s="100">
        <v>50416</v>
      </c>
      <c r="E12" s="73" t="s">
        <v>13</v>
      </c>
      <c r="F12" s="100" t="s">
        <v>14</v>
      </c>
      <c r="G12" s="100">
        <v>90000</v>
      </c>
      <c r="H12" s="100" t="s">
        <v>15</v>
      </c>
      <c r="I12" s="7"/>
    </row>
    <row r="13" spans="1:9" ht="15.75" customHeight="1" x14ac:dyDescent="0.25">
      <c r="A13" s="100">
        <v>7</v>
      </c>
      <c r="B13" s="3" t="s">
        <v>33</v>
      </c>
      <c r="C13" s="100" t="s">
        <v>34</v>
      </c>
      <c r="D13" s="100">
        <v>50624</v>
      </c>
      <c r="E13" s="73" t="s">
        <v>13</v>
      </c>
      <c r="F13" s="100" t="s">
        <v>35</v>
      </c>
      <c r="G13" s="100">
        <v>70000</v>
      </c>
      <c r="H13" s="100" t="s">
        <v>15</v>
      </c>
      <c r="I13" s="7" t="s">
        <v>115</v>
      </c>
    </row>
    <row r="14" spans="1:9" ht="15.75" customHeight="1" x14ac:dyDescent="0.25">
      <c r="A14" s="100">
        <v>8</v>
      </c>
      <c r="B14" s="3" t="s">
        <v>40</v>
      </c>
      <c r="C14" s="100" t="s">
        <v>34</v>
      </c>
      <c r="D14" s="100">
        <v>57333</v>
      </c>
      <c r="E14" s="73" t="s">
        <v>13</v>
      </c>
      <c r="F14" s="4" t="s">
        <v>42</v>
      </c>
      <c r="G14" s="100">
        <v>70000</v>
      </c>
      <c r="H14" s="100" t="s">
        <v>15</v>
      </c>
      <c r="I14" s="7"/>
    </row>
    <row r="15" spans="1:9" ht="15.75" customHeight="1" x14ac:dyDescent="0.25">
      <c r="A15" s="100">
        <v>9</v>
      </c>
      <c r="B15" s="3" t="s">
        <v>27</v>
      </c>
      <c r="C15" s="100" t="s">
        <v>12</v>
      </c>
      <c r="D15" s="100">
        <v>50173</v>
      </c>
      <c r="E15" s="73" t="s">
        <v>13</v>
      </c>
      <c r="F15" s="100" t="s">
        <v>28</v>
      </c>
      <c r="G15" s="100">
        <v>90000</v>
      </c>
      <c r="H15" s="100" t="s">
        <v>15</v>
      </c>
      <c r="I15" s="7"/>
    </row>
    <row r="16" spans="1:9" ht="15.75" customHeight="1" x14ac:dyDescent="0.25">
      <c r="A16" s="100">
        <v>10</v>
      </c>
      <c r="B16" s="23" t="s">
        <v>121</v>
      </c>
      <c r="C16" s="81" t="s">
        <v>18</v>
      </c>
      <c r="D16" s="100">
        <v>65666</v>
      </c>
      <c r="E16" s="73" t="s">
        <v>30</v>
      </c>
      <c r="F16" s="112">
        <v>201502121</v>
      </c>
      <c r="G16" s="100">
        <v>70000</v>
      </c>
      <c r="H16" s="81" t="s">
        <v>108</v>
      </c>
      <c r="I16" s="7" t="s">
        <v>110</v>
      </c>
    </row>
    <row r="17" spans="1:9" ht="15.75" customHeight="1" x14ac:dyDescent="0.25">
      <c r="A17" s="100"/>
      <c r="B17" s="3" t="s">
        <v>122</v>
      </c>
      <c r="C17" s="100" t="s">
        <v>18</v>
      </c>
      <c r="D17" s="100">
        <v>65248</v>
      </c>
      <c r="E17" s="73" t="s">
        <v>30</v>
      </c>
      <c r="F17" s="4"/>
      <c r="G17" s="100"/>
      <c r="H17" s="80" t="s">
        <v>108</v>
      </c>
      <c r="I17" s="7" t="s">
        <v>111</v>
      </c>
    </row>
    <row r="18" spans="1:9" ht="15.75" customHeight="1" x14ac:dyDescent="0.25">
      <c r="A18" s="100">
        <v>11</v>
      </c>
      <c r="B18" s="3" t="s">
        <v>23</v>
      </c>
      <c r="C18" s="100" t="s">
        <v>12</v>
      </c>
      <c r="D18" s="100">
        <v>50437</v>
      </c>
      <c r="E18" s="73" t="s">
        <v>13</v>
      </c>
      <c r="F18" s="4" t="s">
        <v>104</v>
      </c>
      <c r="G18" s="100">
        <v>90000</v>
      </c>
      <c r="H18" s="100" t="s">
        <v>15</v>
      </c>
      <c r="I18" s="7" t="s">
        <v>114</v>
      </c>
    </row>
    <row r="19" spans="1:9" ht="15.75" customHeight="1" x14ac:dyDescent="0.25">
      <c r="A19" s="100">
        <v>12</v>
      </c>
      <c r="B19" s="13" t="s">
        <v>51</v>
      </c>
      <c r="C19" s="12" t="s">
        <v>18</v>
      </c>
      <c r="D19" s="14" t="s">
        <v>38</v>
      </c>
      <c r="E19" s="74" t="s">
        <v>58</v>
      </c>
      <c r="F19" s="12" t="s">
        <v>104</v>
      </c>
      <c r="G19" s="12">
        <v>90000</v>
      </c>
      <c r="H19" s="12" t="s">
        <v>15</v>
      </c>
      <c r="I19" s="7" t="s">
        <v>116</v>
      </c>
    </row>
    <row r="20" spans="1:9" ht="17.25" customHeight="1" x14ac:dyDescent="0.25">
      <c r="A20" s="136" t="s">
        <v>53</v>
      </c>
      <c r="B20" s="137"/>
      <c r="C20" s="137"/>
      <c r="D20" s="137"/>
      <c r="E20" s="137"/>
      <c r="F20" s="137"/>
      <c r="G20" s="102">
        <f>SUM(G7:G19)</f>
        <v>890000</v>
      </c>
      <c r="H20" s="101"/>
    </row>
    <row r="21" spans="1:9" ht="17.25" customHeight="1" x14ac:dyDescent="0.25">
      <c r="A21" s="136" t="s">
        <v>52</v>
      </c>
      <c r="B21" s="137"/>
      <c r="C21" s="137"/>
      <c r="D21" s="137"/>
      <c r="E21" s="137"/>
      <c r="F21" s="138"/>
      <c r="G21" s="100">
        <f>(G20-G18-G19)*0.12</f>
        <v>85200</v>
      </c>
      <c r="H21" s="99"/>
    </row>
    <row r="22" spans="1:9" ht="17.25" customHeight="1" x14ac:dyDescent="0.25">
      <c r="A22" s="136" t="s">
        <v>102</v>
      </c>
      <c r="B22" s="137"/>
      <c r="C22" s="137"/>
      <c r="D22" s="137"/>
      <c r="E22" s="137"/>
      <c r="F22" s="138"/>
      <c r="G22" s="102">
        <f>G20-G21</f>
        <v>804800</v>
      </c>
      <c r="H22" s="99"/>
    </row>
    <row r="23" spans="1:9" ht="14.25" customHeight="1" x14ac:dyDescent="0.25">
      <c r="A23" s="139" t="s">
        <v>107</v>
      </c>
      <c r="B23" s="140"/>
      <c r="C23" s="140"/>
      <c r="D23" s="140"/>
      <c r="E23" s="140"/>
      <c r="F23" s="141"/>
      <c r="G23" s="100">
        <f>G20*0.1</f>
        <v>89000</v>
      </c>
      <c r="H23" s="99"/>
    </row>
    <row r="24" spans="1:9" ht="14.25" customHeight="1" x14ac:dyDescent="0.25">
      <c r="A24" s="158" t="s">
        <v>136</v>
      </c>
      <c r="B24" s="158"/>
      <c r="C24" s="158"/>
      <c r="D24" s="158"/>
      <c r="E24" s="158"/>
      <c r="F24" s="158"/>
      <c r="G24" s="115">
        <f>G22-G23</f>
        <v>715800</v>
      </c>
      <c r="H24" s="99"/>
      <c r="I24" t="s">
        <v>141</v>
      </c>
    </row>
    <row r="25" spans="1:9" ht="14.25" customHeight="1" x14ac:dyDescent="0.25">
      <c r="A25" s="163" t="s">
        <v>139</v>
      </c>
      <c r="B25" s="163"/>
      <c r="C25" s="163"/>
      <c r="D25" s="163"/>
      <c r="E25" s="163"/>
      <c r="F25" s="163"/>
      <c r="G25" s="116">
        <v>707000</v>
      </c>
      <c r="H25" s="114"/>
    </row>
    <row r="26" spans="1:9" ht="15.75" x14ac:dyDescent="0.25">
      <c r="A26" s="165" t="s">
        <v>140</v>
      </c>
      <c r="B26" s="165"/>
      <c r="C26" s="165"/>
      <c r="D26" s="165"/>
      <c r="E26" s="165"/>
      <c r="F26" s="165"/>
      <c r="G26" s="122">
        <f>G24-G25</f>
        <v>8800</v>
      </c>
      <c r="H26" s="99"/>
    </row>
    <row r="27" spans="1:9" ht="15.75" x14ac:dyDescent="0.25">
      <c r="A27" s="154" t="s">
        <v>112</v>
      </c>
      <c r="B27" s="154"/>
      <c r="C27" s="154"/>
      <c r="D27" s="154"/>
      <c r="E27" s="154"/>
      <c r="F27" s="154"/>
      <c r="G27" s="154"/>
      <c r="H27" s="154"/>
    </row>
    <row r="28" spans="1:9" x14ac:dyDescent="0.25">
      <c r="A28" s="143" t="s">
        <v>113</v>
      </c>
      <c r="B28" s="143"/>
      <c r="C28" s="143"/>
      <c r="D28" s="143"/>
      <c r="E28" s="143"/>
      <c r="F28" s="143"/>
      <c r="G28" s="143"/>
      <c r="H28" s="143"/>
      <c r="I28" s="143"/>
    </row>
    <row r="29" spans="1:9" x14ac:dyDescent="0.25">
      <c r="A29" s="143" t="s">
        <v>123</v>
      </c>
      <c r="B29" s="143"/>
      <c r="C29" s="143"/>
      <c r="I29" s="113"/>
    </row>
    <row r="31" spans="1:9" x14ac:dyDescent="0.25">
      <c r="I31" s="113"/>
    </row>
  </sheetData>
  <mergeCells count="12">
    <mergeCell ref="A24:F24"/>
    <mergeCell ref="A27:H27"/>
    <mergeCell ref="A28:I28"/>
    <mergeCell ref="A29:C29"/>
    <mergeCell ref="C3:D3"/>
    <mergeCell ref="C4:I4"/>
    <mergeCell ref="A20:F20"/>
    <mergeCell ref="A21:F21"/>
    <mergeCell ref="A22:F22"/>
    <mergeCell ref="A23:F23"/>
    <mergeCell ref="A25:F25"/>
    <mergeCell ref="A26:F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G14" sqref="G14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11" t="s">
        <v>37</v>
      </c>
      <c r="G1" t="s">
        <v>45</v>
      </c>
    </row>
    <row r="2" spans="1:12" ht="15.75" x14ac:dyDescent="0.25">
      <c r="A2" s="1" t="s">
        <v>1</v>
      </c>
      <c r="E2" s="111" t="s">
        <v>43</v>
      </c>
      <c r="G2" t="s">
        <v>46</v>
      </c>
    </row>
    <row r="3" spans="1:12" ht="15" customHeight="1" x14ac:dyDescent="0.25">
      <c r="A3" s="1" t="s">
        <v>2</v>
      </c>
      <c r="C3" s="159" t="s">
        <v>105</v>
      </c>
      <c r="D3" s="159"/>
      <c r="E3" t="s">
        <v>106</v>
      </c>
    </row>
    <row r="4" spans="1:12" ht="22.5" customHeight="1" x14ac:dyDescent="0.3">
      <c r="A4" s="117"/>
      <c r="C4" s="135" t="s">
        <v>137</v>
      </c>
      <c r="D4" s="135"/>
      <c r="E4" s="135"/>
      <c r="F4" s="135"/>
      <c r="G4" s="135"/>
      <c r="H4" s="135"/>
      <c r="I4" s="135"/>
    </row>
    <row r="5" spans="1:12" ht="22.5" customHeight="1" x14ac:dyDescent="0.3">
      <c r="A5" s="117"/>
      <c r="C5" s="117"/>
      <c r="D5" s="117"/>
      <c r="E5" s="117"/>
      <c r="F5" s="117"/>
      <c r="G5" s="117"/>
      <c r="H5" s="117"/>
      <c r="I5" s="117"/>
    </row>
    <row r="6" spans="1:12" ht="22.5" customHeight="1" x14ac:dyDescent="0.25">
      <c r="A6" s="82" t="s">
        <v>3</v>
      </c>
      <c r="B6" s="82" t="s">
        <v>4</v>
      </c>
      <c r="C6" s="82" t="s">
        <v>5</v>
      </c>
      <c r="D6" s="82" t="s">
        <v>6</v>
      </c>
      <c r="E6" s="82" t="s">
        <v>7</v>
      </c>
      <c r="F6" s="82" t="s">
        <v>8</v>
      </c>
      <c r="G6" s="82" t="s">
        <v>9</v>
      </c>
      <c r="H6" s="82" t="s">
        <v>10</v>
      </c>
      <c r="I6" s="9" t="s">
        <v>109</v>
      </c>
    </row>
    <row r="7" spans="1:12" ht="15.75" customHeight="1" x14ac:dyDescent="0.25">
      <c r="A7" s="121">
        <v>1</v>
      </c>
      <c r="B7" s="3" t="s">
        <v>16</v>
      </c>
      <c r="C7" s="121" t="s">
        <v>20</v>
      </c>
      <c r="D7" s="121">
        <v>81863</v>
      </c>
      <c r="E7" s="73" t="s">
        <v>36</v>
      </c>
      <c r="F7" s="121" t="s">
        <v>104</v>
      </c>
      <c r="G7" s="121">
        <v>90000</v>
      </c>
      <c r="H7" s="121" t="s">
        <v>15</v>
      </c>
      <c r="I7" s="7"/>
    </row>
    <row r="8" spans="1:12" ht="15.75" customHeight="1" x14ac:dyDescent="0.25">
      <c r="A8" s="121">
        <v>2</v>
      </c>
      <c r="B8" s="3" t="s">
        <v>17</v>
      </c>
      <c r="C8" s="121" t="s">
        <v>18</v>
      </c>
      <c r="D8" s="121">
        <v>30005</v>
      </c>
      <c r="E8" s="73" t="s">
        <v>19</v>
      </c>
      <c r="F8" s="121">
        <v>18537</v>
      </c>
      <c r="G8" s="129">
        <v>70000</v>
      </c>
      <c r="H8" s="121" t="s">
        <v>15</v>
      </c>
      <c r="I8" s="7"/>
    </row>
    <row r="9" spans="1:12" ht="15.75" customHeight="1" x14ac:dyDescent="0.25">
      <c r="A9" s="121">
        <v>3</v>
      </c>
      <c r="B9" s="3" t="s">
        <v>21</v>
      </c>
      <c r="C9" s="121" t="s">
        <v>125</v>
      </c>
      <c r="D9" s="4" t="s">
        <v>39</v>
      </c>
      <c r="E9" s="73" t="s">
        <v>22</v>
      </c>
      <c r="F9" s="121" t="s">
        <v>104</v>
      </c>
      <c r="G9" s="121">
        <v>90000</v>
      </c>
      <c r="H9" s="121" t="s">
        <v>15</v>
      </c>
      <c r="I9" s="7"/>
    </row>
    <row r="10" spans="1:12" ht="15.75" customHeight="1" x14ac:dyDescent="0.25">
      <c r="A10" s="121">
        <v>4</v>
      </c>
      <c r="B10" s="3" t="s">
        <v>25</v>
      </c>
      <c r="C10" s="121" t="s">
        <v>126</v>
      </c>
      <c r="D10" s="121">
        <v>32378</v>
      </c>
      <c r="E10" s="73" t="s">
        <v>26</v>
      </c>
      <c r="F10" s="121">
        <v>18698</v>
      </c>
      <c r="G10" s="129">
        <v>70000</v>
      </c>
      <c r="H10" s="121" t="s">
        <v>15</v>
      </c>
      <c r="I10" s="7"/>
    </row>
    <row r="11" spans="1:12" ht="15.75" customHeight="1" x14ac:dyDescent="0.25">
      <c r="A11" s="121">
        <v>5</v>
      </c>
      <c r="B11" s="3" t="s">
        <v>29</v>
      </c>
      <c r="C11" s="121" t="s">
        <v>20</v>
      </c>
      <c r="D11" s="121">
        <v>31518</v>
      </c>
      <c r="E11" s="73" t="s">
        <v>30</v>
      </c>
      <c r="F11" s="121">
        <v>9901</v>
      </c>
      <c r="G11" s="121">
        <v>180000</v>
      </c>
      <c r="H11" s="121" t="s">
        <v>15</v>
      </c>
      <c r="I11" s="7"/>
    </row>
    <row r="12" spans="1:12" ht="15.75" customHeight="1" x14ac:dyDescent="0.25">
      <c r="A12" s="121">
        <v>6</v>
      </c>
      <c r="B12" s="3" t="s">
        <v>11</v>
      </c>
      <c r="C12" s="121" t="s">
        <v>12</v>
      </c>
      <c r="D12" s="121">
        <v>50416</v>
      </c>
      <c r="E12" s="73" t="s">
        <v>13</v>
      </c>
      <c r="F12" s="121" t="s">
        <v>104</v>
      </c>
      <c r="G12" s="121">
        <v>90000</v>
      </c>
      <c r="H12" s="121" t="s">
        <v>15</v>
      </c>
      <c r="I12" s="7"/>
      <c r="J12" s="123"/>
      <c r="K12" s="118"/>
      <c r="L12" s="123"/>
    </row>
    <row r="13" spans="1:12" ht="15.75" customHeight="1" x14ac:dyDescent="0.25">
      <c r="A13" s="121">
        <v>7</v>
      </c>
      <c r="B13" s="3" t="s">
        <v>33</v>
      </c>
      <c r="C13" s="121" t="s">
        <v>34</v>
      </c>
      <c r="D13" s="121">
        <v>50624</v>
      </c>
      <c r="E13" s="73" t="s">
        <v>13</v>
      </c>
      <c r="F13" s="121" t="s">
        <v>35</v>
      </c>
      <c r="G13" s="129">
        <v>70000</v>
      </c>
      <c r="H13" s="121" t="s">
        <v>15</v>
      </c>
      <c r="I13" s="7" t="s">
        <v>115</v>
      </c>
      <c r="J13" s="123"/>
      <c r="K13" s="118"/>
      <c r="L13" s="123"/>
    </row>
    <row r="14" spans="1:12" ht="15.75" customHeight="1" x14ac:dyDescent="0.25">
      <c r="A14" s="121">
        <v>8</v>
      </c>
      <c r="B14" s="3" t="s">
        <v>40</v>
      </c>
      <c r="C14" s="121" t="s">
        <v>34</v>
      </c>
      <c r="D14" s="121">
        <v>57333</v>
      </c>
      <c r="E14" s="73" t="s">
        <v>13</v>
      </c>
      <c r="F14" s="4" t="s">
        <v>104</v>
      </c>
      <c r="G14" s="121">
        <v>70000</v>
      </c>
      <c r="H14" s="121" t="s">
        <v>15</v>
      </c>
      <c r="I14" s="7"/>
      <c r="J14" s="5"/>
      <c r="K14" s="5"/>
      <c r="L14" s="123"/>
    </row>
    <row r="15" spans="1:12" ht="15.75" customHeight="1" x14ac:dyDescent="0.25">
      <c r="A15" s="121">
        <v>9</v>
      </c>
      <c r="B15" s="3" t="s">
        <v>27</v>
      </c>
      <c r="C15" s="121" t="s">
        <v>12</v>
      </c>
      <c r="D15" s="121">
        <v>50173</v>
      </c>
      <c r="E15" s="73" t="s">
        <v>13</v>
      </c>
      <c r="F15" s="121" t="s">
        <v>28</v>
      </c>
      <c r="G15" s="121">
        <v>90000</v>
      </c>
      <c r="H15" s="121" t="s">
        <v>15</v>
      </c>
      <c r="I15" s="7"/>
      <c r="J15" s="5"/>
      <c r="K15" s="5"/>
      <c r="L15" s="123"/>
    </row>
    <row r="16" spans="1:12" ht="15.75" customHeight="1" x14ac:dyDescent="0.25">
      <c r="A16" s="121">
        <v>10</v>
      </c>
      <c r="B16" s="23" t="s">
        <v>121</v>
      </c>
      <c r="C16" s="81" t="s">
        <v>18</v>
      </c>
      <c r="D16" s="121">
        <v>65666</v>
      </c>
      <c r="E16" s="73" t="s">
        <v>30</v>
      </c>
      <c r="F16" s="112">
        <v>201502121</v>
      </c>
      <c r="G16" s="121">
        <v>70000</v>
      </c>
      <c r="H16" s="81" t="s">
        <v>108</v>
      </c>
      <c r="I16" s="7" t="s">
        <v>110</v>
      </c>
      <c r="J16" s="5"/>
      <c r="K16" s="5"/>
      <c r="L16" s="123"/>
    </row>
    <row r="17" spans="1:12" ht="15.75" customHeight="1" x14ac:dyDescent="0.25">
      <c r="A17" s="121"/>
      <c r="B17" s="3" t="s">
        <v>122</v>
      </c>
      <c r="C17" s="121" t="s">
        <v>18</v>
      </c>
      <c r="D17" s="121">
        <v>65248</v>
      </c>
      <c r="E17" s="73" t="s">
        <v>30</v>
      </c>
      <c r="F17" s="4"/>
      <c r="G17" s="121"/>
      <c r="H17" s="80" t="s">
        <v>108</v>
      </c>
      <c r="I17" s="7" t="s">
        <v>111</v>
      </c>
      <c r="J17" s="5"/>
      <c r="K17" s="5"/>
      <c r="L17" s="123"/>
    </row>
    <row r="18" spans="1:12" ht="15.75" customHeight="1" x14ac:dyDescent="0.25">
      <c r="A18" s="121">
        <v>11</v>
      </c>
      <c r="B18" s="3" t="s">
        <v>23</v>
      </c>
      <c r="C18" s="121" t="s">
        <v>12</v>
      </c>
      <c r="D18" s="121">
        <v>50437</v>
      </c>
      <c r="E18" s="73" t="s">
        <v>13</v>
      </c>
      <c r="F18" s="4" t="s">
        <v>104</v>
      </c>
      <c r="G18" s="121">
        <v>90000</v>
      </c>
      <c r="H18" s="121" t="s">
        <v>15</v>
      </c>
      <c r="I18" s="7" t="s">
        <v>114</v>
      </c>
      <c r="J18" s="5"/>
      <c r="K18" s="5"/>
      <c r="L18" s="5"/>
    </row>
    <row r="19" spans="1:12" ht="15.75" customHeight="1" x14ac:dyDescent="0.25">
      <c r="A19" s="121">
        <v>12</v>
      </c>
      <c r="B19" s="13" t="s">
        <v>51</v>
      </c>
      <c r="C19" s="12" t="s">
        <v>18</v>
      </c>
      <c r="D19" s="14" t="s">
        <v>38</v>
      </c>
      <c r="E19" s="74" t="s">
        <v>58</v>
      </c>
      <c r="F19" s="12" t="s">
        <v>104</v>
      </c>
      <c r="G19" s="12">
        <v>90000</v>
      </c>
      <c r="H19" s="12" t="s">
        <v>15</v>
      </c>
      <c r="I19" s="7" t="s">
        <v>116</v>
      </c>
      <c r="J19" s="5"/>
      <c r="K19" s="5"/>
      <c r="L19" s="123"/>
    </row>
    <row r="20" spans="1:12" ht="17.25" customHeight="1" x14ac:dyDescent="0.25">
      <c r="A20" s="136" t="s">
        <v>53</v>
      </c>
      <c r="B20" s="137"/>
      <c r="C20" s="137"/>
      <c r="D20" s="137"/>
      <c r="E20" s="137"/>
      <c r="F20" s="137"/>
      <c r="G20" s="120">
        <f>SUM(G7:G19)</f>
        <v>1070000</v>
      </c>
      <c r="H20" s="119"/>
    </row>
    <row r="21" spans="1:12" ht="17.25" customHeight="1" x14ac:dyDescent="0.25">
      <c r="A21" s="136" t="s">
        <v>52</v>
      </c>
      <c r="B21" s="137"/>
      <c r="C21" s="137"/>
      <c r="D21" s="137"/>
      <c r="E21" s="137"/>
      <c r="F21" s="138"/>
      <c r="G21" s="121">
        <f>(G20-G18-G19)*0.12</f>
        <v>106800</v>
      </c>
      <c r="H21" s="118"/>
    </row>
    <row r="22" spans="1:12" ht="17.25" customHeight="1" x14ac:dyDescent="0.25">
      <c r="A22" s="136" t="s">
        <v>102</v>
      </c>
      <c r="B22" s="137"/>
      <c r="C22" s="137"/>
      <c r="D22" s="137"/>
      <c r="E22" s="137"/>
      <c r="F22" s="138"/>
      <c r="G22" s="120">
        <f>G20-G21</f>
        <v>963200</v>
      </c>
      <c r="H22" s="118"/>
    </row>
    <row r="23" spans="1:12" ht="14.25" customHeight="1" x14ac:dyDescent="0.25">
      <c r="A23" s="139" t="s">
        <v>107</v>
      </c>
      <c r="B23" s="140"/>
      <c r="C23" s="140"/>
      <c r="D23" s="140"/>
      <c r="E23" s="140"/>
      <c r="F23" s="141"/>
      <c r="G23" s="121">
        <f>G20*0.1</f>
        <v>107000</v>
      </c>
      <c r="H23" s="118"/>
    </row>
    <row r="24" spans="1:12" ht="14.25" customHeight="1" x14ac:dyDescent="0.25">
      <c r="A24" s="158" t="s">
        <v>136</v>
      </c>
      <c r="B24" s="158"/>
      <c r="C24" s="158"/>
      <c r="D24" s="158"/>
      <c r="E24" s="158"/>
      <c r="F24" s="158"/>
      <c r="G24" s="121">
        <f>G22-G23</f>
        <v>856200</v>
      </c>
      <c r="H24" s="118"/>
      <c r="I24" t="s">
        <v>141</v>
      </c>
    </row>
    <row r="25" spans="1:12" ht="14.25" customHeight="1" x14ac:dyDescent="0.25">
      <c r="A25" s="160" t="s">
        <v>143</v>
      </c>
      <c r="B25" s="161"/>
      <c r="C25" s="161"/>
      <c r="D25" s="161"/>
      <c r="E25" s="161"/>
      <c r="F25" s="162"/>
      <c r="G25" s="121">
        <v>8800</v>
      </c>
      <c r="H25" s="118"/>
    </row>
    <row r="26" spans="1:12" ht="14.25" customHeight="1" x14ac:dyDescent="0.25">
      <c r="A26" s="163" t="s">
        <v>142</v>
      </c>
      <c r="B26" s="163"/>
      <c r="C26" s="163"/>
      <c r="D26" s="163"/>
      <c r="E26" s="163"/>
      <c r="F26" s="163"/>
      <c r="G26" s="120">
        <f>SUM(G24:G25)</f>
        <v>865000</v>
      </c>
      <c r="H26" s="118"/>
    </row>
    <row r="27" spans="1:12" ht="15.75" x14ac:dyDescent="0.25">
      <c r="A27" s="154" t="s">
        <v>112</v>
      </c>
      <c r="B27" s="154"/>
      <c r="C27" s="154"/>
      <c r="D27" s="154"/>
      <c r="E27" s="154"/>
      <c r="F27" s="154"/>
      <c r="G27" s="154"/>
      <c r="H27" s="154"/>
    </row>
    <row r="28" spans="1:12" x14ac:dyDescent="0.25">
      <c r="A28" s="143" t="s">
        <v>113</v>
      </c>
      <c r="B28" s="143"/>
      <c r="C28" s="143"/>
      <c r="D28" s="143"/>
      <c r="E28" s="143"/>
      <c r="F28" s="143"/>
      <c r="G28" s="143"/>
      <c r="H28" s="143"/>
      <c r="I28" s="143"/>
    </row>
    <row r="29" spans="1:12" x14ac:dyDescent="0.25">
      <c r="A29" s="143" t="s">
        <v>123</v>
      </c>
      <c r="B29" s="143"/>
      <c r="C29" s="143"/>
      <c r="I29" s="113"/>
    </row>
    <row r="31" spans="1:12" x14ac:dyDescent="0.25">
      <c r="I31" s="113"/>
    </row>
  </sheetData>
  <mergeCells count="12">
    <mergeCell ref="A24:F24"/>
    <mergeCell ref="A26:F26"/>
    <mergeCell ref="A27:H27"/>
    <mergeCell ref="A28:I28"/>
    <mergeCell ref="A29:C29"/>
    <mergeCell ref="A25:F25"/>
    <mergeCell ref="A23:F23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10" sqref="F10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11" t="s">
        <v>37</v>
      </c>
      <c r="G1" t="s">
        <v>45</v>
      </c>
    </row>
    <row r="2" spans="1:12" ht="15.75" x14ac:dyDescent="0.25">
      <c r="A2" s="1" t="s">
        <v>1</v>
      </c>
      <c r="E2" s="111" t="s">
        <v>43</v>
      </c>
      <c r="G2" t="s">
        <v>46</v>
      </c>
    </row>
    <row r="3" spans="1:12" ht="15" customHeight="1" x14ac:dyDescent="0.25">
      <c r="A3" s="1" t="s">
        <v>2</v>
      </c>
      <c r="C3" s="159" t="s">
        <v>105</v>
      </c>
      <c r="D3" s="159"/>
      <c r="E3" t="s">
        <v>106</v>
      </c>
    </row>
    <row r="4" spans="1:12" ht="22.5" customHeight="1" x14ac:dyDescent="0.3">
      <c r="A4" s="126"/>
      <c r="C4" s="135" t="s">
        <v>145</v>
      </c>
      <c r="D4" s="135"/>
      <c r="E4" s="135"/>
      <c r="F4" s="135"/>
      <c r="G4" s="135"/>
      <c r="H4" s="135"/>
      <c r="I4" s="135"/>
    </row>
    <row r="5" spans="1:12" ht="22.5" customHeight="1" x14ac:dyDescent="0.3">
      <c r="A5" s="126"/>
      <c r="C5" s="126"/>
      <c r="D5" s="126"/>
      <c r="E5" s="126"/>
      <c r="F5" s="126"/>
      <c r="G5" s="126"/>
      <c r="H5" s="126"/>
      <c r="I5" s="126"/>
    </row>
    <row r="6" spans="1:12" ht="22.5" customHeight="1" x14ac:dyDescent="0.25">
      <c r="A6" s="82" t="s">
        <v>3</v>
      </c>
      <c r="B6" s="82" t="s">
        <v>4</v>
      </c>
      <c r="C6" s="82" t="s">
        <v>5</v>
      </c>
      <c r="D6" s="82" t="s">
        <v>6</v>
      </c>
      <c r="E6" s="82" t="s">
        <v>7</v>
      </c>
      <c r="F6" s="82" t="s">
        <v>8</v>
      </c>
      <c r="G6" s="82" t="s">
        <v>9</v>
      </c>
      <c r="H6" s="82" t="s">
        <v>10</v>
      </c>
      <c r="I6" s="9" t="s">
        <v>109</v>
      </c>
      <c r="K6" s="5"/>
      <c r="L6" s="5"/>
    </row>
    <row r="7" spans="1:12" ht="15.75" customHeight="1" x14ac:dyDescent="0.25">
      <c r="A7" s="129">
        <v>1</v>
      </c>
      <c r="B7" s="3" t="s">
        <v>16</v>
      </c>
      <c r="C7" s="129" t="s">
        <v>20</v>
      </c>
      <c r="D7" s="129">
        <v>81863</v>
      </c>
      <c r="E7" s="73" t="s">
        <v>36</v>
      </c>
      <c r="F7" s="129" t="s">
        <v>104</v>
      </c>
      <c r="G7" s="129">
        <v>90000</v>
      </c>
      <c r="H7" s="129" t="s">
        <v>15</v>
      </c>
      <c r="I7" s="7"/>
      <c r="K7" s="5"/>
      <c r="L7" s="5"/>
    </row>
    <row r="8" spans="1:12" ht="15.75" customHeight="1" x14ac:dyDescent="0.25">
      <c r="A8" s="129">
        <v>2</v>
      </c>
      <c r="B8" s="3" t="s">
        <v>17</v>
      </c>
      <c r="C8" s="129" t="s">
        <v>18</v>
      </c>
      <c r="D8" s="129">
        <v>30005</v>
      </c>
      <c r="E8" s="73" t="s">
        <v>19</v>
      </c>
      <c r="F8" s="129">
        <v>18537</v>
      </c>
      <c r="G8" s="129">
        <v>90000</v>
      </c>
      <c r="H8" s="129" t="s">
        <v>15</v>
      </c>
      <c r="I8" s="7"/>
      <c r="K8" s="5"/>
      <c r="L8" s="5"/>
    </row>
    <row r="9" spans="1:12" ht="15.75" customHeight="1" x14ac:dyDescent="0.25">
      <c r="A9" s="129">
        <v>3</v>
      </c>
      <c r="B9" s="3" t="s">
        <v>21</v>
      </c>
      <c r="C9" s="129" t="s">
        <v>125</v>
      </c>
      <c r="D9" s="4" t="s">
        <v>39</v>
      </c>
      <c r="E9" s="73" t="s">
        <v>22</v>
      </c>
      <c r="F9" s="129" t="s">
        <v>104</v>
      </c>
      <c r="G9" s="129">
        <v>90000</v>
      </c>
      <c r="H9" s="129" t="s">
        <v>15</v>
      </c>
      <c r="I9" s="7"/>
      <c r="K9" s="5"/>
      <c r="L9" s="5"/>
    </row>
    <row r="10" spans="1:12" ht="15.75" customHeight="1" x14ac:dyDescent="0.25">
      <c r="A10" s="129">
        <v>4</v>
      </c>
      <c r="B10" s="3" t="s">
        <v>25</v>
      </c>
      <c r="C10" s="129" t="s">
        <v>126</v>
      </c>
      <c r="D10" s="129">
        <v>32378</v>
      </c>
      <c r="E10" s="73" t="s">
        <v>26</v>
      </c>
      <c r="F10" s="129">
        <v>18698</v>
      </c>
      <c r="G10" s="129">
        <v>90000</v>
      </c>
      <c r="H10" s="129" t="s">
        <v>15</v>
      </c>
      <c r="I10" s="7"/>
      <c r="K10" s="5"/>
      <c r="L10" s="5"/>
    </row>
    <row r="11" spans="1:12" ht="15.75" customHeight="1" x14ac:dyDescent="0.25">
      <c r="A11" s="129">
        <v>5</v>
      </c>
      <c r="B11" s="3" t="s">
        <v>29</v>
      </c>
      <c r="C11" s="129" t="s">
        <v>20</v>
      </c>
      <c r="D11" s="129">
        <v>31518</v>
      </c>
      <c r="E11" s="73" t="s">
        <v>30</v>
      </c>
      <c r="F11" s="129">
        <v>9901</v>
      </c>
      <c r="G11" s="129">
        <v>110000</v>
      </c>
      <c r="H11" s="129" t="s">
        <v>15</v>
      </c>
      <c r="I11" s="7"/>
      <c r="K11" s="5"/>
      <c r="L11" s="5"/>
    </row>
    <row r="12" spans="1:12" ht="15.75" customHeight="1" x14ac:dyDescent="0.25">
      <c r="A12" s="129">
        <v>6</v>
      </c>
      <c r="B12" s="3" t="s">
        <v>11</v>
      </c>
      <c r="C12" s="129" t="s">
        <v>12</v>
      </c>
      <c r="D12" s="129">
        <v>50416</v>
      </c>
      <c r="E12" s="73" t="s">
        <v>13</v>
      </c>
      <c r="F12" s="129" t="s">
        <v>104</v>
      </c>
      <c r="G12" s="129">
        <v>90000</v>
      </c>
      <c r="H12" s="129" t="s">
        <v>15</v>
      </c>
      <c r="I12" s="7"/>
      <c r="J12" s="123"/>
      <c r="K12" s="127"/>
      <c r="L12" s="127"/>
    </row>
    <row r="13" spans="1:12" ht="15.75" customHeight="1" x14ac:dyDescent="0.25">
      <c r="A13" s="129">
        <v>7</v>
      </c>
      <c r="B13" s="3" t="s">
        <v>33</v>
      </c>
      <c r="C13" s="129" t="s">
        <v>34</v>
      </c>
      <c r="D13" s="129">
        <v>50624</v>
      </c>
      <c r="E13" s="73" t="s">
        <v>13</v>
      </c>
      <c r="F13" s="129" t="s">
        <v>35</v>
      </c>
      <c r="G13" s="129">
        <v>90000</v>
      </c>
      <c r="H13" s="129" t="s">
        <v>15</v>
      </c>
      <c r="I13" s="7" t="s">
        <v>115</v>
      </c>
      <c r="J13" s="123"/>
      <c r="K13" s="127"/>
      <c r="L13" s="123"/>
    </row>
    <row r="14" spans="1:12" ht="15.75" customHeight="1" x14ac:dyDescent="0.25">
      <c r="A14" s="129">
        <v>8</v>
      </c>
      <c r="B14" s="3" t="s">
        <v>40</v>
      </c>
      <c r="C14" s="129" t="s">
        <v>34</v>
      </c>
      <c r="D14" s="129">
        <v>57333</v>
      </c>
      <c r="E14" s="73" t="s">
        <v>13</v>
      </c>
      <c r="F14" s="4" t="s">
        <v>104</v>
      </c>
      <c r="G14" s="129">
        <v>70000</v>
      </c>
      <c r="H14" s="129" t="s">
        <v>15</v>
      </c>
      <c r="I14" s="7"/>
      <c r="J14" s="5"/>
      <c r="K14" s="5"/>
      <c r="L14" s="123"/>
    </row>
    <row r="15" spans="1:12" ht="15.75" customHeight="1" x14ac:dyDescent="0.25">
      <c r="A15" s="129">
        <v>9</v>
      </c>
      <c r="B15" s="3" t="s">
        <v>27</v>
      </c>
      <c r="C15" s="129" t="s">
        <v>12</v>
      </c>
      <c r="D15" s="129">
        <v>50173</v>
      </c>
      <c r="E15" s="73" t="s">
        <v>13</v>
      </c>
      <c r="F15" s="129" t="s">
        <v>28</v>
      </c>
      <c r="G15" s="129">
        <v>90000</v>
      </c>
      <c r="H15" s="129" t="s">
        <v>15</v>
      </c>
      <c r="I15" s="7"/>
      <c r="J15" s="5"/>
      <c r="K15" s="5"/>
      <c r="L15" s="123"/>
    </row>
    <row r="16" spans="1:12" ht="15.75" customHeight="1" x14ac:dyDescent="0.25">
      <c r="A16" s="129">
        <v>10</v>
      </c>
      <c r="B16" s="23" t="s">
        <v>121</v>
      </c>
      <c r="C16" s="81" t="s">
        <v>18</v>
      </c>
      <c r="D16" s="129">
        <v>65666</v>
      </c>
      <c r="E16" s="73" t="s">
        <v>30</v>
      </c>
      <c r="F16" s="112">
        <v>201502121</v>
      </c>
      <c r="G16" s="129">
        <v>70000</v>
      </c>
      <c r="H16" s="81" t="s">
        <v>108</v>
      </c>
      <c r="I16" s="7" t="s">
        <v>110</v>
      </c>
      <c r="J16" s="5"/>
      <c r="K16" s="5"/>
      <c r="L16" s="123"/>
    </row>
    <row r="17" spans="1:12" ht="15.75" customHeight="1" x14ac:dyDescent="0.25">
      <c r="A17" s="129"/>
      <c r="B17" s="3" t="s">
        <v>122</v>
      </c>
      <c r="C17" s="129" t="s">
        <v>18</v>
      </c>
      <c r="D17" s="129">
        <v>65248</v>
      </c>
      <c r="E17" s="73" t="s">
        <v>30</v>
      </c>
      <c r="F17" s="4"/>
      <c r="G17" s="129"/>
      <c r="H17" s="80" t="s">
        <v>108</v>
      </c>
      <c r="I17" s="7" t="s">
        <v>111</v>
      </c>
      <c r="J17" s="5"/>
      <c r="K17" s="5"/>
      <c r="L17" s="123"/>
    </row>
    <row r="18" spans="1:12" ht="15.75" customHeight="1" x14ac:dyDescent="0.25">
      <c r="A18" s="129">
        <v>11</v>
      </c>
      <c r="B18" s="3" t="s">
        <v>23</v>
      </c>
      <c r="C18" s="129" t="s">
        <v>12</v>
      </c>
      <c r="D18" s="129">
        <v>50437</v>
      </c>
      <c r="E18" s="73" t="s">
        <v>13</v>
      </c>
      <c r="F18" s="4" t="s">
        <v>104</v>
      </c>
      <c r="G18" s="129">
        <v>90000</v>
      </c>
      <c r="H18" s="129" t="s">
        <v>15</v>
      </c>
      <c r="I18" s="7" t="s">
        <v>114</v>
      </c>
      <c r="J18" s="5"/>
      <c r="K18" s="5"/>
      <c r="L18" s="5"/>
    </row>
    <row r="19" spans="1:12" ht="15.75" customHeight="1" x14ac:dyDescent="0.25">
      <c r="A19" s="129">
        <v>12</v>
      </c>
      <c r="B19" s="13" t="s">
        <v>51</v>
      </c>
      <c r="C19" s="12" t="s">
        <v>18</v>
      </c>
      <c r="D19" s="14" t="s">
        <v>38</v>
      </c>
      <c r="E19" s="74" t="s">
        <v>58</v>
      </c>
      <c r="F19" s="12" t="s">
        <v>104</v>
      </c>
      <c r="G19" s="12">
        <v>90000</v>
      </c>
      <c r="H19" s="12" t="s">
        <v>15</v>
      </c>
      <c r="I19" s="7" t="s">
        <v>116</v>
      </c>
      <c r="J19" s="5"/>
      <c r="K19" s="5"/>
      <c r="L19" s="123"/>
    </row>
    <row r="20" spans="1:12" ht="17.25" customHeight="1" x14ac:dyDescent="0.25">
      <c r="A20" s="136" t="s">
        <v>53</v>
      </c>
      <c r="B20" s="137"/>
      <c r="C20" s="137"/>
      <c r="D20" s="137"/>
      <c r="E20" s="137"/>
      <c r="F20" s="137"/>
      <c r="G20" s="128">
        <f>SUM(G7:G19)</f>
        <v>1060000</v>
      </c>
      <c r="H20" s="130">
        <f>G20*0.12</f>
        <v>127200</v>
      </c>
      <c r="I20" s="130" t="s">
        <v>147</v>
      </c>
    </row>
    <row r="21" spans="1:12" ht="17.25" customHeight="1" x14ac:dyDescent="0.25">
      <c r="A21" s="136" t="s">
        <v>52</v>
      </c>
      <c r="B21" s="137"/>
      <c r="C21" s="137"/>
      <c r="D21" s="137"/>
      <c r="E21" s="137"/>
      <c r="F21" s="138"/>
      <c r="G21" s="128">
        <f>(G20-G7-G9-G12-G14-G18-G19)*0.12</f>
        <v>64800</v>
      </c>
      <c r="H21" s="130">
        <f>H20-G21</f>
        <v>62400</v>
      </c>
      <c r="I21" s="131" t="s">
        <v>148</v>
      </c>
    </row>
    <row r="22" spans="1:12" ht="17.25" customHeight="1" x14ac:dyDescent="0.25">
      <c r="A22" s="136" t="s">
        <v>102</v>
      </c>
      <c r="B22" s="137"/>
      <c r="C22" s="137"/>
      <c r="D22" s="137"/>
      <c r="E22" s="137"/>
      <c r="F22" s="138"/>
      <c r="G22" s="128">
        <f>G20-G21</f>
        <v>995200</v>
      </c>
      <c r="H22" s="127"/>
    </row>
    <row r="23" spans="1:12" ht="14.25" customHeight="1" x14ac:dyDescent="0.25">
      <c r="A23" s="139" t="s">
        <v>107</v>
      </c>
      <c r="B23" s="140"/>
      <c r="C23" s="140"/>
      <c r="D23" s="140"/>
      <c r="E23" s="140"/>
      <c r="F23" s="141"/>
      <c r="G23" s="129">
        <f>G20*0.1</f>
        <v>106000</v>
      </c>
      <c r="H23" s="127"/>
    </row>
    <row r="24" spans="1:12" ht="14.25" customHeight="1" x14ac:dyDescent="0.25">
      <c r="A24" s="158" t="s">
        <v>136</v>
      </c>
      <c r="B24" s="158"/>
      <c r="C24" s="158"/>
      <c r="D24" s="158"/>
      <c r="E24" s="158"/>
      <c r="F24" s="158"/>
      <c r="G24" s="129">
        <f>G22-G23</f>
        <v>889200</v>
      </c>
      <c r="H24" s="127"/>
    </row>
    <row r="25" spans="1:12" ht="14.25" customHeight="1" x14ac:dyDescent="0.25">
      <c r="A25" s="160" t="s">
        <v>146</v>
      </c>
      <c r="B25" s="161"/>
      <c r="C25" s="161"/>
      <c r="D25" s="161"/>
      <c r="E25" s="161"/>
      <c r="F25" s="162"/>
      <c r="G25" s="129">
        <v>-80000</v>
      </c>
      <c r="H25" s="127"/>
    </row>
    <row r="26" spans="1:12" ht="14.25" customHeight="1" x14ac:dyDescent="0.25">
      <c r="A26" s="160" t="s">
        <v>151</v>
      </c>
      <c r="B26" s="161"/>
      <c r="C26" s="161"/>
      <c r="D26" s="161"/>
      <c r="E26" s="161"/>
      <c r="F26" s="162"/>
      <c r="G26" s="129">
        <v>-68080</v>
      </c>
      <c r="H26" s="127"/>
    </row>
    <row r="27" spans="1:12" ht="14.25" customHeight="1" x14ac:dyDescent="0.25">
      <c r="A27" s="163" t="s">
        <v>142</v>
      </c>
      <c r="B27" s="163"/>
      <c r="C27" s="163"/>
      <c r="D27" s="163"/>
      <c r="E27" s="163"/>
      <c r="F27" s="163"/>
      <c r="G27" s="128">
        <f>SUM(G24:G26)</f>
        <v>741120</v>
      </c>
      <c r="H27" s="127"/>
    </row>
    <row r="28" spans="1:12" ht="15.75" x14ac:dyDescent="0.25">
      <c r="A28" s="154" t="s">
        <v>112</v>
      </c>
      <c r="B28" s="154"/>
      <c r="C28" s="154"/>
      <c r="D28" s="154"/>
      <c r="E28" s="154"/>
      <c r="F28" s="154"/>
      <c r="G28" s="154"/>
      <c r="H28" s="154"/>
    </row>
    <row r="29" spans="1:12" x14ac:dyDescent="0.25">
      <c r="A29" s="143" t="s">
        <v>113</v>
      </c>
      <c r="B29" s="143"/>
      <c r="C29" s="143"/>
      <c r="D29" s="143"/>
      <c r="E29" s="143"/>
      <c r="F29" s="143"/>
      <c r="G29" s="143"/>
      <c r="H29" s="143"/>
      <c r="I29" s="143"/>
    </row>
    <row r="30" spans="1:12" x14ac:dyDescent="0.25">
      <c r="A30" s="143" t="s">
        <v>123</v>
      </c>
      <c r="B30" s="143"/>
      <c r="C30" s="143"/>
      <c r="I30" s="113"/>
    </row>
    <row r="31" spans="1:12" ht="8.25" customHeight="1" x14ac:dyDescent="0.25"/>
    <row r="32" spans="1:12" x14ac:dyDescent="0.25">
      <c r="A32" s="166" t="s">
        <v>149</v>
      </c>
      <c r="B32" s="166"/>
      <c r="C32" s="166"/>
      <c r="D32" s="166"/>
      <c r="E32" s="166"/>
      <c r="F32" s="166"/>
      <c r="G32" s="166"/>
      <c r="H32" s="166"/>
      <c r="I32" s="132">
        <f>62400*12</f>
        <v>748800</v>
      </c>
    </row>
    <row r="33" spans="1:9" x14ac:dyDescent="0.25">
      <c r="A33" s="166" t="s">
        <v>150</v>
      </c>
      <c r="B33" s="166"/>
      <c r="C33" s="166"/>
      <c r="D33" s="166"/>
      <c r="E33" s="166"/>
      <c r="F33" s="166"/>
      <c r="G33" s="166"/>
      <c r="H33" s="166"/>
      <c r="I33" s="133">
        <f>I32/11</f>
        <v>68072.727272727279</v>
      </c>
    </row>
  </sheetData>
  <mergeCells count="15">
    <mergeCell ref="A32:H32"/>
    <mergeCell ref="A33:H33"/>
    <mergeCell ref="A26:F26"/>
    <mergeCell ref="A24:F24"/>
    <mergeCell ref="A25:F25"/>
    <mergeCell ref="A27:F27"/>
    <mergeCell ref="A28:H28"/>
    <mergeCell ref="A29:I29"/>
    <mergeCell ref="A30:C30"/>
    <mergeCell ref="A23:F23"/>
    <mergeCell ref="C3:D3"/>
    <mergeCell ref="C4:I4"/>
    <mergeCell ref="A20:F20"/>
    <mergeCell ref="A21:F21"/>
    <mergeCell ref="A22:F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8" sqref="A18:H18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8.75" x14ac:dyDescent="0.3">
      <c r="A1" s="1" t="s">
        <v>0</v>
      </c>
      <c r="E1" s="103" t="s">
        <v>37</v>
      </c>
      <c r="F1" s="103"/>
      <c r="G1" s="1"/>
      <c r="H1" s="103" t="s">
        <v>134</v>
      </c>
      <c r="I1" s="110"/>
    </row>
    <row r="2" spans="1:14" x14ac:dyDescent="0.25">
      <c r="A2" s="1" t="s">
        <v>1</v>
      </c>
    </row>
    <row r="3" spans="1:14" ht="15" customHeight="1" x14ac:dyDescent="0.3">
      <c r="A3" s="1" t="s">
        <v>2</v>
      </c>
      <c r="C3" s="159" t="s">
        <v>105</v>
      </c>
      <c r="D3" s="159"/>
      <c r="E3" t="s">
        <v>106</v>
      </c>
      <c r="G3" s="167" t="s">
        <v>135</v>
      </c>
      <c r="H3" s="167"/>
      <c r="I3" s="167"/>
    </row>
    <row r="4" spans="1:14" ht="15" customHeight="1" x14ac:dyDescent="0.25">
      <c r="A4" s="1"/>
      <c r="C4" s="94"/>
      <c r="D4" s="94"/>
      <c r="F4" s="154" t="s">
        <v>131</v>
      </c>
      <c r="G4" s="154"/>
      <c r="H4" s="154"/>
      <c r="I4" s="154"/>
      <c r="J4" s="154"/>
      <c r="K4" s="154"/>
      <c r="L4" s="154"/>
      <c r="M4" s="154"/>
    </row>
    <row r="5" spans="1:14" ht="15" customHeight="1" x14ac:dyDescent="0.25">
      <c r="A5" s="1"/>
      <c r="C5" s="94"/>
      <c r="D5" s="94"/>
      <c r="F5" s="143" t="s">
        <v>113</v>
      </c>
      <c r="G5" s="143"/>
      <c r="H5" s="143"/>
      <c r="I5" s="143"/>
      <c r="J5" s="143"/>
      <c r="K5" s="143"/>
      <c r="L5" s="143"/>
      <c r="M5" s="143"/>
      <c r="N5" s="143"/>
    </row>
    <row r="6" spans="1:14" ht="22.5" customHeight="1" x14ac:dyDescent="0.3">
      <c r="A6" s="92"/>
      <c r="C6" s="135" t="s">
        <v>137</v>
      </c>
      <c r="D6" s="135"/>
      <c r="E6" s="135"/>
      <c r="F6" s="135"/>
      <c r="G6" s="135"/>
      <c r="H6" s="135"/>
      <c r="I6" s="135"/>
    </row>
    <row r="7" spans="1:14" ht="9.75" customHeight="1" x14ac:dyDescent="0.3">
      <c r="A7" s="92"/>
      <c r="C7" s="92"/>
      <c r="D7" s="92"/>
      <c r="E7" s="92"/>
      <c r="F7" s="92"/>
      <c r="G7" s="92"/>
      <c r="H7" s="92"/>
      <c r="I7" s="92"/>
    </row>
    <row r="8" spans="1:14" ht="22.5" customHeight="1" x14ac:dyDescent="0.25">
      <c r="A8" s="82" t="s">
        <v>3</v>
      </c>
      <c r="B8" s="82" t="s">
        <v>4</v>
      </c>
      <c r="C8" s="82" t="s">
        <v>5</v>
      </c>
      <c r="D8" s="82" t="s">
        <v>6</v>
      </c>
      <c r="E8" s="82" t="s">
        <v>7</v>
      </c>
      <c r="F8" s="82" t="s">
        <v>8</v>
      </c>
      <c r="G8" s="82" t="s">
        <v>9</v>
      </c>
      <c r="H8" s="82" t="s">
        <v>10</v>
      </c>
      <c r="I8" s="9" t="s">
        <v>109</v>
      </c>
    </row>
    <row r="9" spans="1:14" ht="15.75" customHeight="1" x14ac:dyDescent="0.25">
      <c r="A9" s="97">
        <v>1</v>
      </c>
      <c r="B9" s="3" t="s">
        <v>16</v>
      </c>
      <c r="C9" s="97" t="s">
        <v>20</v>
      </c>
      <c r="D9" s="97">
        <v>81863</v>
      </c>
      <c r="E9" s="73" t="s">
        <v>36</v>
      </c>
      <c r="F9" s="97">
        <v>18597</v>
      </c>
      <c r="G9" s="97">
        <v>79200</v>
      </c>
      <c r="H9" s="97" t="s">
        <v>15</v>
      </c>
      <c r="I9" s="7"/>
    </row>
    <row r="10" spans="1:14" ht="15.75" customHeight="1" x14ac:dyDescent="0.25">
      <c r="A10" s="97">
        <v>2</v>
      </c>
      <c r="B10" s="3" t="s">
        <v>17</v>
      </c>
      <c r="C10" s="97" t="s">
        <v>18</v>
      </c>
      <c r="D10" s="97">
        <v>30005</v>
      </c>
      <c r="E10" s="73" t="s">
        <v>19</v>
      </c>
      <c r="F10" s="97">
        <v>18537</v>
      </c>
      <c r="G10" s="97">
        <v>61600</v>
      </c>
      <c r="H10" s="97" t="s">
        <v>15</v>
      </c>
      <c r="I10" s="7"/>
    </row>
    <row r="11" spans="1:14" ht="15.75" customHeight="1" x14ac:dyDescent="0.25">
      <c r="A11" s="97">
        <v>3</v>
      </c>
      <c r="B11" s="3" t="s">
        <v>21</v>
      </c>
      <c r="C11" s="97" t="s">
        <v>125</v>
      </c>
      <c r="D11" s="4" t="s">
        <v>39</v>
      </c>
      <c r="E11" s="73" t="s">
        <v>22</v>
      </c>
      <c r="F11" s="97">
        <v>10001</v>
      </c>
      <c r="G11" s="100">
        <v>79200</v>
      </c>
      <c r="H11" s="97" t="s">
        <v>15</v>
      </c>
      <c r="I11" s="7"/>
    </row>
    <row r="12" spans="1:14" ht="15.75" customHeight="1" x14ac:dyDescent="0.25">
      <c r="A12" s="97">
        <v>4</v>
      </c>
      <c r="B12" s="3" t="s">
        <v>25</v>
      </c>
      <c r="C12" s="97" t="s">
        <v>126</v>
      </c>
      <c r="D12" s="97">
        <v>32378</v>
      </c>
      <c r="E12" s="73" t="s">
        <v>26</v>
      </c>
      <c r="F12" s="97">
        <v>18698</v>
      </c>
      <c r="G12" s="100">
        <v>61600</v>
      </c>
      <c r="H12" s="97" t="s">
        <v>15</v>
      </c>
      <c r="I12" s="7"/>
    </row>
    <row r="13" spans="1:14" ht="15.75" customHeight="1" x14ac:dyDescent="0.25">
      <c r="A13" s="97">
        <v>5</v>
      </c>
      <c r="B13" s="3" t="s">
        <v>29</v>
      </c>
      <c r="C13" s="97" t="s">
        <v>20</v>
      </c>
      <c r="D13" s="97">
        <v>31518</v>
      </c>
      <c r="E13" s="73" t="s">
        <v>30</v>
      </c>
      <c r="F13" s="97">
        <v>9901</v>
      </c>
      <c r="G13" s="100">
        <v>79200</v>
      </c>
      <c r="H13" s="97" t="s">
        <v>15</v>
      </c>
      <c r="I13" s="7"/>
    </row>
    <row r="14" spans="1:14" ht="15.75" customHeight="1" x14ac:dyDescent="0.25">
      <c r="A14" s="97">
        <v>6</v>
      </c>
      <c r="B14" s="23" t="s">
        <v>121</v>
      </c>
      <c r="C14" s="81" t="s">
        <v>18</v>
      </c>
      <c r="D14" s="97">
        <v>65666</v>
      </c>
      <c r="E14" s="73" t="s">
        <v>30</v>
      </c>
      <c r="F14" s="7"/>
      <c r="G14" s="100">
        <v>61600</v>
      </c>
      <c r="H14" s="81" t="s">
        <v>108</v>
      </c>
      <c r="I14" s="7" t="s">
        <v>110</v>
      </c>
    </row>
    <row r="15" spans="1:14" ht="15.75" customHeight="1" x14ac:dyDescent="0.25">
      <c r="A15" s="104">
        <v>7</v>
      </c>
      <c r="B15" s="105" t="s">
        <v>122</v>
      </c>
      <c r="C15" s="104" t="s">
        <v>18</v>
      </c>
      <c r="D15" s="104">
        <v>65248</v>
      </c>
      <c r="E15" s="106" t="s">
        <v>30</v>
      </c>
      <c r="F15" s="107"/>
      <c r="G15" s="104"/>
      <c r="H15" s="108" t="s">
        <v>108</v>
      </c>
      <c r="I15" s="109" t="s">
        <v>111</v>
      </c>
    </row>
    <row r="16" spans="1:14" ht="17.25" customHeight="1" x14ac:dyDescent="0.25">
      <c r="A16" s="136" t="s">
        <v>53</v>
      </c>
      <c r="B16" s="137"/>
      <c r="C16" s="137"/>
      <c r="D16" s="137"/>
      <c r="E16" s="137"/>
      <c r="F16" s="137"/>
      <c r="G16" s="96">
        <f>SUM(G9:G15)</f>
        <v>422400</v>
      </c>
      <c r="H16" s="95"/>
    </row>
    <row r="17" spans="1:9" ht="6" customHeight="1" x14ac:dyDescent="0.25">
      <c r="A17" s="15"/>
      <c r="B17" s="15"/>
      <c r="C17" s="15"/>
      <c r="D17" s="15"/>
      <c r="E17" s="15"/>
      <c r="F17" s="15"/>
      <c r="G17" s="15"/>
      <c r="H17" s="93"/>
    </row>
    <row r="18" spans="1:9" ht="18.75" x14ac:dyDescent="0.3">
      <c r="A18" s="167" t="s">
        <v>132</v>
      </c>
      <c r="B18" s="167"/>
      <c r="C18" s="167"/>
      <c r="D18" s="167"/>
      <c r="E18" s="167"/>
      <c r="F18" s="167"/>
      <c r="G18" s="167"/>
      <c r="H18" s="167"/>
    </row>
    <row r="19" spans="1:9" ht="18.75" x14ac:dyDescent="0.3">
      <c r="A19" s="167" t="s">
        <v>133</v>
      </c>
      <c r="B19" s="167"/>
      <c r="C19" s="167"/>
      <c r="D19" s="167"/>
      <c r="E19" s="167"/>
      <c r="F19" s="167"/>
      <c r="G19" s="167"/>
      <c r="H19" s="167"/>
      <c r="I19" s="167"/>
    </row>
    <row r="20" spans="1:9" ht="7.5" customHeight="1" x14ac:dyDescent="0.25">
      <c r="A20" s="143"/>
      <c r="B20" s="143"/>
      <c r="C20" s="143"/>
    </row>
    <row r="21" spans="1:9" x14ac:dyDescent="0.25">
      <c r="A21" s="143" t="s">
        <v>138</v>
      </c>
      <c r="B21" s="143"/>
      <c r="C21" s="143"/>
      <c r="D21" s="143"/>
      <c r="E21" s="143"/>
      <c r="F21" s="143"/>
      <c r="G21" s="143"/>
      <c r="H21" s="143"/>
      <c r="I21" s="143"/>
    </row>
  </sheetData>
  <mergeCells count="10">
    <mergeCell ref="A21:I21"/>
    <mergeCell ref="A18:H18"/>
    <mergeCell ref="A19:I19"/>
    <mergeCell ref="A20:C20"/>
    <mergeCell ref="G3:I3"/>
    <mergeCell ref="F4:M4"/>
    <mergeCell ref="F5:N5"/>
    <mergeCell ref="C3:D3"/>
    <mergeCell ref="C6:I6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C1"/>
    </sheetView>
  </sheetViews>
  <sheetFormatPr baseColWidth="10" defaultRowHeight="15" x14ac:dyDescent="0.25"/>
  <cols>
    <col min="1" max="1" width="11.42578125" customWidth="1"/>
  </cols>
  <sheetData>
    <row r="1" ht="18" customHeight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0" workbookViewId="0">
      <selection activeCell="B20" sqref="B2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5.140625" customWidth="1"/>
    <col min="6" max="6" width="15.85546875" customWidth="1"/>
    <col min="7" max="7" width="13.42578125" customWidth="1"/>
    <col min="8" max="8" width="22.28515625" customWidth="1"/>
  </cols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ht="15" customHeight="1" x14ac:dyDescent="0.25">
      <c r="A3" s="1" t="s">
        <v>2</v>
      </c>
    </row>
    <row r="4" spans="1:14" ht="15" customHeight="1" x14ac:dyDescent="0.25">
      <c r="A4" s="1"/>
    </row>
    <row r="5" spans="1:14" ht="15" customHeight="1" x14ac:dyDescent="0.3">
      <c r="A5" s="135" t="s">
        <v>64</v>
      </c>
      <c r="B5" s="135"/>
      <c r="C5" s="135"/>
      <c r="D5" s="135"/>
      <c r="E5" s="135"/>
      <c r="F5" s="135"/>
      <c r="G5" s="135"/>
    </row>
    <row r="6" spans="1:14" ht="15" customHeight="1" x14ac:dyDescent="0.25">
      <c r="A6" s="159" t="s">
        <v>44</v>
      </c>
      <c r="B6" s="159"/>
      <c r="C6" s="159"/>
      <c r="D6" s="159"/>
      <c r="E6" s="159"/>
      <c r="F6" s="159"/>
      <c r="G6" s="159"/>
    </row>
    <row r="7" spans="1:14" ht="22.5" customHeight="1" x14ac:dyDescent="0.3">
      <c r="A7" s="135" t="s">
        <v>65</v>
      </c>
      <c r="B7" s="135"/>
      <c r="C7" s="135"/>
      <c r="D7" s="135"/>
      <c r="E7" s="135"/>
      <c r="F7" s="135"/>
      <c r="G7" s="135"/>
    </row>
    <row r="8" spans="1:14" ht="23.25" customHeight="1" x14ac:dyDescent="0.3">
      <c r="A8" s="168" t="s">
        <v>66</v>
      </c>
      <c r="B8" s="168"/>
      <c r="C8" s="168"/>
      <c r="D8" s="168"/>
      <c r="E8" s="168"/>
      <c r="F8" s="168"/>
      <c r="G8" s="168"/>
    </row>
    <row r="9" spans="1:14" ht="12" customHeight="1" x14ac:dyDescent="0.3">
      <c r="A9" s="24"/>
      <c r="B9" s="24"/>
      <c r="C9" s="24"/>
      <c r="D9" s="24"/>
      <c r="E9" s="24"/>
      <c r="F9" s="24"/>
      <c r="G9" s="24"/>
    </row>
    <row r="10" spans="1:14" ht="22.5" customHeight="1" x14ac:dyDescent="0.25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59</v>
      </c>
      <c r="G10" s="2" t="s">
        <v>9</v>
      </c>
      <c r="H10" s="22" t="s">
        <v>144</v>
      </c>
      <c r="I10" s="7"/>
    </row>
    <row r="11" spans="1:14" ht="17.25" customHeight="1" x14ac:dyDescent="0.25">
      <c r="A11" s="2">
        <v>1</v>
      </c>
      <c r="B11" s="3" t="s">
        <v>11</v>
      </c>
      <c r="C11" s="2" t="s">
        <v>12</v>
      </c>
      <c r="D11" s="2">
        <v>50416</v>
      </c>
      <c r="E11" s="2" t="s">
        <v>13</v>
      </c>
      <c r="F11" s="2">
        <v>4</v>
      </c>
      <c r="G11" s="2">
        <v>90000</v>
      </c>
      <c r="H11" s="22">
        <f>G11*0.12</f>
        <v>10800</v>
      </c>
      <c r="I11" s="22">
        <v>1</v>
      </c>
    </row>
    <row r="12" spans="1:14" ht="17.25" customHeight="1" x14ac:dyDescent="0.25">
      <c r="A12" s="2">
        <v>2</v>
      </c>
      <c r="B12" s="3" t="s">
        <v>33</v>
      </c>
      <c r="C12" s="2" t="s">
        <v>34</v>
      </c>
      <c r="D12" s="2">
        <v>50624</v>
      </c>
      <c r="E12" s="2" t="s">
        <v>13</v>
      </c>
      <c r="F12" s="2">
        <v>4</v>
      </c>
      <c r="G12" s="2">
        <v>70000</v>
      </c>
      <c r="H12" s="22">
        <f t="shared" ref="H12:H21" si="0">G12*0.12</f>
        <v>8400</v>
      </c>
      <c r="I12" s="22">
        <v>2</v>
      </c>
    </row>
    <row r="13" spans="1:14" ht="17.25" customHeight="1" x14ac:dyDescent="0.25">
      <c r="A13" s="2">
        <v>3</v>
      </c>
      <c r="B13" s="3" t="s">
        <v>40</v>
      </c>
      <c r="C13" s="2" t="s">
        <v>41</v>
      </c>
      <c r="D13" s="2">
        <v>57333</v>
      </c>
      <c r="E13" s="2" t="s">
        <v>13</v>
      </c>
      <c r="F13" s="2">
        <v>4</v>
      </c>
      <c r="G13" s="2">
        <v>70000</v>
      </c>
      <c r="H13" s="22">
        <f t="shared" si="0"/>
        <v>8400</v>
      </c>
      <c r="I13" s="22">
        <v>3</v>
      </c>
    </row>
    <row r="14" spans="1:14" ht="17.25" customHeight="1" x14ac:dyDescent="0.25">
      <c r="A14" s="2">
        <v>4</v>
      </c>
      <c r="B14" s="3" t="s">
        <v>23</v>
      </c>
      <c r="C14" s="2" t="s">
        <v>12</v>
      </c>
      <c r="D14" s="2">
        <v>50437</v>
      </c>
      <c r="E14" s="2" t="s">
        <v>13</v>
      </c>
      <c r="F14" s="2">
        <v>4</v>
      </c>
      <c r="G14" s="2"/>
      <c r="H14" s="22">
        <f t="shared" si="0"/>
        <v>0</v>
      </c>
      <c r="I14" s="22">
        <v>4</v>
      </c>
    </row>
    <row r="15" spans="1:14" ht="17.25" customHeight="1" x14ac:dyDescent="0.25">
      <c r="A15" s="2">
        <v>5</v>
      </c>
      <c r="B15" s="3" t="s">
        <v>27</v>
      </c>
      <c r="C15" s="2" t="s">
        <v>12</v>
      </c>
      <c r="D15" s="2">
        <v>50173</v>
      </c>
      <c r="E15" s="2" t="s">
        <v>13</v>
      </c>
      <c r="F15" s="2">
        <v>4</v>
      </c>
      <c r="G15" s="121">
        <v>90000</v>
      </c>
      <c r="H15" s="22">
        <f t="shared" si="0"/>
        <v>10800</v>
      </c>
      <c r="I15" s="22">
        <v>5</v>
      </c>
      <c r="K15" s="163" t="s">
        <v>81</v>
      </c>
      <c r="L15" s="163"/>
      <c r="M15" s="163">
        <v>1360800</v>
      </c>
      <c r="N15" s="163"/>
    </row>
    <row r="16" spans="1:14" ht="18" customHeight="1" x14ac:dyDescent="0.25">
      <c r="A16" s="2">
        <v>6</v>
      </c>
      <c r="B16" s="13" t="s">
        <v>51</v>
      </c>
      <c r="C16" s="12" t="s">
        <v>18</v>
      </c>
      <c r="D16" s="14" t="s">
        <v>38</v>
      </c>
      <c r="E16" s="12" t="s">
        <v>58</v>
      </c>
      <c r="F16" s="2">
        <v>4</v>
      </c>
      <c r="G16" s="121"/>
      <c r="H16" s="22">
        <f t="shared" si="0"/>
        <v>0</v>
      </c>
      <c r="I16" s="22">
        <v>6</v>
      </c>
      <c r="K16" s="157" t="s">
        <v>86</v>
      </c>
      <c r="L16" s="157"/>
      <c r="M16" s="158">
        <v>1080000</v>
      </c>
      <c r="N16" s="158"/>
    </row>
    <row r="17" spans="1:14" ht="17.25" customHeight="1" x14ac:dyDescent="0.25">
      <c r="A17" s="2">
        <v>7</v>
      </c>
      <c r="B17" s="3" t="s">
        <v>16</v>
      </c>
      <c r="C17" s="2" t="s">
        <v>20</v>
      </c>
      <c r="D17" s="2">
        <v>81853</v>
      </c>
      <c r="E17" s="2" t="s">
        <v>36</v>
      </c>
      <c r="F17" s="2">
        <v>4</v>
      </c>
      <c r="G17" s="2">
        <v>90000</v>
      </c>
      <c r="H17" s="22">
        <f t="shared" si="0"/>
        <v>10800</v>
      </c>
      <c r="I17" s="22">
        <v>7</v>
      </c>
      <c r="K17" s="157" t="s">
        <v>82</v>
      </c>
      <c r="L17" s="157"/>
      <c r="M17" s="158">
        <v>50400</v>
      </c>
      <c r="N17" s="158"/>
    </row>
    <row r="18" spans="1:14" ht="15.75" x14ac:dyDescent="0.25">
      <c r="A18" s="2">
        <v>8</v>
      </c>
      <c r="B18" s="3" t="s">
        <v>17</v>
      </c>
      <c r="C18" s="2" t="s">
        <v>18</v>
      </c>
      <c r="D18" s="2">
        <v>30005</v>
      </c>
      <c r="E18" s="2" t="s">
        <v>19</v>
      </c>
      <c r="F18" s="2">
        <v>4</v>
      </c>
      <c r="G18" s="2">
        <v>70000</v>
      </c>
      <c r="H18" s="22">
        <f t="shared" si="0"/>
        <v>8400</v>
      </c>
      <c r="I18" s="22">
        <v>8</v>
      </c>
      <c r="K18" s="157" t="s">
        <v>83</v>
      </c>
      <c r="L18" s="157"/>
      <c r="M18" s="158">
        <v>129600</v>
      </c>
      <c r="N18" s="158"/>
    </row>
    <row r="19" spans="1:14" ht="15.75" x14ac:dyDescent="0.25">
      <c r="A19" s="2">
        <v>9</v>
      </c>
      <c r="B19" s="3" t="s">
        <v>21</v>
      </c>
      <c r="C19" s="2" t="s">
        <v>20</v>
      </c>
      <c r="D19" s="4" t="s">
        <v>39</v>
      </c>
      <c r="E19" s="2" t="s">
        <v>22</v>
      </c>
      <c r="F19" s="2">
        <v>4</v>
      </c>
      <c r="G19" s="2">
        <v>90000</v>
      </c>
      <c r="H19" s="22">
        <f t="shared" si="0"/>
        <v>10800</v>
      </c>
      <c r="I19" s="22">
        <v>9</v>
      </c>
      <c r="K19" s="157" t="s">
        <v>84</v>
      </c>
      <c r="L19" s="157"/>
      <c r="M19" s="158">
        <v>129600</v>
      </c>
      <c r="N19" s="158"/>
    </row>
    <row r="20" spans="1:14" ht="18.75" x14ac:dyDescent="0.3">
      <c r="A20" s="2">
        <v>10</v>
      </c>
      <c r="B20" s="3" t="s">
        <v>25</v>
      </c>
      <c r="C20" s="2" t="s">
        <v>18</v>
      </c>
      <c r="D20" s="2">
        <v>32378</v>
      </c>
      <c r="E20" s="2" t="s">
        <v>26</v>
      </c>
      <c r="F20" s="2">
        <v>4</v>
      </c>
      <c r="G20" s="2">
        <v>70000</v>
      </c>
      <c r="H20" s="22">
        <f t="shared" si="0"/>
        <v>8400</v>
      </c>
      <c r="I20" s="22">
        <v>10</v>
      </c>
      <c r="K20" s="155" t="s">
        <v>85</v>
      </c>
      <c r="L20" s="155"/>
      <c r="M20" s="156">
        <f>SUM(M17:N19)</f>
        <v>309600</v>
      </c>
      <c r="N20" s="155"/>
    </row>
    <row r="21" spans="1:14" ht="15.75" x14ac:dyDescent="0.25">
      <c r="A21" s="2">
        <v>11</v>
      </c>
      <c r="B21" s="3" t="s">
        <v>29</v>
      </c>
      <c r="C21" s="2" t="s">
        <v>20</v>
      </c>
      <c r="D21" s="2">
        <v>31518</v>
      </c>
      <c r="E21" s="2" t="s">
        <v>30</v>
      </c>
      <c r="F21" s="2">
        <v>4</v>
      </c>
      <c r="G21" s="2">
        <v>90000</v>
      </c>
      <c r="H21" s="22">
        <f t="shared" si="0"/>
        <v>10800</v>
      </c>
      <c r="I21" s="22">
        <v>11</v>
      </c>
    </row>
    <row r="22" spans="1:14" ht="15.75" x14ac:dyDescent="0.25">
      <c r="A22" s="22">
        <v>12</v>
      </c>
      <c r="B22" s="23" t="s">
        <v>60</v>
      </c>
      <c r="C22" s="169" t="s">
        <v>61</v>
      </c>
      <c r="D22" s="169"/>
      <c r="E22" s="169"/>
      <c r="F22" s="2">
        <v>4</v>
      </c>
      <c r="G22" s="121"/>
      <c r="H22" s="22"/>
      <c r="I22" s="22">
        <v>12</v>
      </c>
    </row>
    <row r="23" spans="1:14" x14ac:dyDescent="0.25">
      <c r="A23" s="169" t="s">
        <v>62</v>
      </c>
      <c r="B23" s="169"/>
      <c r="C23" s="169"/>
      <c r="D23" s="169"/>
      <c r="E23" s="169"/>
      <c r="F23" s="169"/>
      <c r="G23" s="8">
        <f>SUM(G11:G22)</f>
        <v>730000</v>
      </c>
      <c r="H23" s="125">
        <f>SUM(H11:H22)</f>
        <v>87600</v>
      </c>
      <c r="K23" s="159"/>
      <c r="L23" s="159"/>
    </row>
    <row r="24" spans="1:14" ht="15.75" x14ac:dyDescent="0.25">
      <c r="A24" s="170" t="s">
        <v>63</v>
      </c>
      <c r="B24" s="170"/>
      <c r="C24" s="170"/>
      <c r="D24" s="170"/>
      <c r="E24" s="170"/>
      <c r="F24" s="170"/>
      <c r="G24" s="120">
        <f>PRODUCT(G23,12)</f>
        <v>8760000</v>
      </c>
      <c r="H24" s="124"/>
      <c r="I24" s="159"/>
      <c r="J24" s="159"/>
    </row>
    <row r="25" spans="1:14" ht="15.75" x14ac:dyDescent="0.25">
      <c r="H25" s="124"/>
    </row>
    <row r="26" spans="1:14" x14ac:dyDescent="0.25">
      <c r="A26" s="159" t="s">
        <v>67</v>
      </c>
      <c r="B26" s="159"/>
      <c r="C26" s="159"/>
      <c r="D26" s="159"/>
      <c r="E26" s="159"/>
      <c r="F26" s="159"/>
      <c r="G26" s="159"/>
      <c r="H26" s="5"/>
    </row>
    <row r="27" spans="1:14" ht="15.75" x14ac:dyDescent="0.25">
      <c r="H27" s="124"/>
    </row>
  </sheetData>
  <mergeCells count="22">
    <mergeCell ref="I24:J2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3:L23"/>
    <mergeCell ref="A5:G5"/>
    <mergeCell ref="A6:G6"/>
    <mergeCell ref="A7:G7"/>
    <mergeCell ref="A8:G8"/>
    <mergeCell ref="A26:G26"/>
    <mergeCell ref="C22:E22"/>
    <mergeCell ref="A23:F23"/>
    <mergeCell ref="A24:F2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7" sqref="G17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18"/>
      <c r="C4" s="135" t="s">
        <v>74</v>
      </c>
      <c r="D4" s="135"/>
      <c r="E4" s="135"/>
      <c r="F4" s="135"/>
      <c r="G4" s="135"/>
      <c r="H4" s="135"/>
      <c r="I4" s="135"/>
    </row>
    <row r="5" spans="1:9" ht="7.5" customHeight="1" x14ac:dyDescent="0.3">
      <c r="A5" s="18"/>
      <c r="C5" s="18"/>
      <c r="D5" s="18"/>
      <c r="E5" s="18"/>
      <c r="F5" s="18"/>
      <c r="G5" s="18"/>
      <c r="H5" s="18"/>
      <c r="I5" s="1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48</v>
      </c>
      <c r="I6" s="9" t="s">
        <v>47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8"/>
    </row>
    <row r="8" spans="1:9" ht="21.75" customHeight="1" x14ac:dyDescent="0.25">
      <c r="A8" s="2">
        <v>2</v>
      </c>
      <c r="B8" s="3" t="s">
        <v>33</v>
      </c>
      <c r="C8" s="2" t="s">
        <v>34</v>
      </c>
      <c r="D8" s="2">
        <v>50624</v>
      </c>
      <c r="E8" s="2" t="s">
        <v>13</v>
      </c>
      <c r="F8" s="2" t="s">
        <v>35</v>
      </c>
      <c r="G8" s="2">
        <v>70000</v>
      </c>
      <c r="H8" s="2" t="s">
        <v>15</v>
      </c>
      <c r="I8" s="7"/>
    </row>
    <row r="9" spans="1:9" ht="21.75" customHeight="1" x14ac:dyDescent="0.25">
      <c r="A9" s="2">
        <v>3</v>
      </c>
      <c r="B9" s="3" t="s">
        <v>40</v>
      </c>
      <c r="C9" s="2" t="s">
        <v>41</v>
      </c>
      <c r="D9" s="2">
        <v>57333</v>
      </c>
      <c r="E9" s="2" t="s">
        <v>13</v>
      </c>
      <c r="F9" s="4" t="s">
        <v>42</v>
      </c>
      <c r="G9" s="2">
        <v>70000</v>
      </c>
      <c r="H9" s="2" t="s">
        <v>15</v>
      </c>
      <c r="I9" s="7"/>
    </row>
    <row r="10" spans="1:9" ht="22.5" customHeight="1" x14ac:dyDescent="0.25">
      <c r="A10" s="2">
        <v>4</v>
      </c>
      <c r="B10" s="3" t="s">
        <v>23</v>
      </c>
      <c r="C10" s="2" t="s">
        <v>12</v>
      </c>
      <c r="D10" s="2">
        <v>50437</v>
      </c>
      <c r="E10" s="2" t="s">
        <v>13</v>
      </c>
      <c r="F10" s="4" t="s">
        <v>24</v>
      </c>
      <c r="G10" s="2">
        <v>90000</v>
      </c>
      <c r="H10" s="2" t="s">
        <v>15</v>
      </c>
      <c r="I10" s="7"/>
    </row>
    <row r="11" spans="1:9" ht="18" customHeight="1" x14ac:dyDescent="0.25">
      <c r="A11" s="2">
        <v>5</v>
      </c>
      <c r="B11" s="3" t="s">
        <v>27</v>
      </c>
      <c r="C11" s="2" t="s">
        <v>12</v>
      </c>
      <c r="D11" s="2">
        <v>50173</v>
      </c>
      <c r="E11" s="2" t="s">
        <v>13</v>
      </c>
      <c r="F11" s="2" t="s">
        <v>28</v>
      </c>
      <c r="G11" s="2">
        <v>90000</v>
      </c>
      <c r="H11" s="2" t="s">
        <v>15</v>
      </c>
      <c r="I11" s="7"/>
    </row>
    <row r="12" spans="1:9" ht="18" customHeight="1" x14ac:dyDescent="0.25">
      <c r="A12" s="20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2">
        <f>SUM(G7:G12)</f>
        <v>500000</v>
      </c>
      <c r="H13" s="21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2">
        <f>(G13-G12-G10)*0.12</f>
        <v>38400</v>
      </c>
      <c r="H14" s="2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10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2">
        <f>G13*0.05</f>
        <v>25000</v>
      </c>
      <c r="H16" s="2">
        <v>20500</v>
      </c>
      <c r="I16" s="11">
        <f t="shared" si="0"/>
        <v>45500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10">
        <f>G15-I16</f>
        <v>416100</v>
      </c>
      <c r="H17" s="2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2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</sheetData>
  <mergeCells count="8">
    <mergeCell ref="A17:F17"/>
    <mergeCell ref="A18:G18"/>
    <mergeCell ref="A19:I19"/>
    <mergeCell ref="C4:I4"/>
    <mergeCell ref="A13:F13"/>
    <mergeCell ref="A14:F14"/>
    <mergeCell ref="A15:F15"/>
    <mergeCell ref="A16:F16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4" sqref="G1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18"/>
      <c r="C4" s="135" t="s">
        <v>74</v>
      </c>
      <c r="D4" s="135"/>
      <c r="E4" s="135"/>
      <c r="F4" s="135"/>
      <c r="G4" s="135"/>
      <c r="H4" s="135"/>
      <c r="I4" s="135"/>
    </row>
    <row r="5" spans="1:9" ht="22.5" customHeight="1" x14ac:dyDescent="0.3">
      <c r="A5" s="18"/>
      <c r="C5" s="18"/>
      <c r="D5" s="18"/>
      <c r="E5" s="18"/>
      <c r="F5" s="18"/>
      <c r="G5" s="18"/>
      <c r="H5" s="18"/>
      <c r="I5" s="1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20</v>
      </c>
      <c r="D7" s="2">
        <v>81853</v>
      </c>
      <c r="E7" s="3" t="s">
        <v>36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17</v>
      </c>
      <c r="C8" s="2" t="s">
        <v>18</v>
      </c>
      <c r="D8" s="2">
        <v>30005</v>
      </c>
      <c r="E8" s="3" t="s">
        <v>19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21</v>
      </c>
      <c r="C9" s="2" t="s">
        <v>20</v>
      </c>
      <c r="D9" s="4" t="s">
        <v>39</v>
      </c>
      <c r="E9" s="3" t="s">
        <v>22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25</v>
      </c>
      <c r="C10" s="2" t="s">
        <v>18</v>
      </c>
      <c r="D10" s="2">
        <v>32378</v>
      </c>
      <c r="E10" s="3" t="s">
        <v>26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20">
        <v>5</v>
      </c>
      <c r="B11" s="3" t="s">
        <v>29</v>
      </c>
      <c r="C11" s="2" t="s">
        <v>20</v>
      </c>
      <c r="D11" s="2">
        <v>31518</v>
      </c>
      <c r="E11" s="3" t="s">
        <v>30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10">
        <f>SUM(G7:G11)</f>
        <v>410000</v>
      </c>
      <c r="H12" s="21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2">
        <f>G12*0.12</f>
        <v>49200</v>
      </c>
      <c r="H13" s="19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10">
        <f>G12-G13</f>
        <v>360800</v>
      </c>
      <c r="H14" s="19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2">
        <f>G12*0.05</f>
        <v>20500</v>
      </c>
      <c r="H15" s="19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19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19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" workbookViewId="0">
      <selection activeCell="E9" sqref="E9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36"/>
      <c r="C4" s="135" t="s">
        <v>78</v>
      </c>
      <c r="D4" s="135"/>
      <c r="E4" s="135"/>
      <c r="F4" s="135"/>
      <c r="G4" s="135"/>
      <c r="H4" s="135"/>
      <c r="I4" s="135"/>
    </row>
    <row r="5" spans="1:9" ht="22.5" customHeight="1" x14ac:dyDescent="0.3">
      <c r="A5" s="36"/>
      <c r="C5" s="36"/>
      <c r="D5" s="36"/>
      <c r="E5" s="36"/>
      <c r="F5" s="36"/>
      <c r="G5" s="36"/>
      <c r="H5" s="36"/>
      <c r="I5" s="36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20</v>
      </c>
      <c r="D7" s="2">
        <v>81863</v>
      </c>
      <c r="E7" s="3" t="s">
        <v>36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17</v>
      </c>
      <c r="C8" s="2" t="s">
        <v>18</v>
      </c>
      <c r="D8" s="2">
        <v>30005</v>
      </c>
      <c r="E8" s="3" t="s">
        <v>19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21</v>
      </c>
      <c r="C9" s="2" t="s">
        <v>20</v>
      </c>
      <c r="D9" s="4" t="s">
        <v>39</v>
      </c>
      <c r="E9" s="3" t="s">
        <v>22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25</v>
      </c>
      <c r="C10" s="2" t="s">
        <v>18</v>
      </c>
      <c r="D10" s="2">
        <v>32378</v>
      </c>
      <c r="E10" s="3" t="s">
        <v>26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28">
        <v>5</v>
      </c>
      <c r="B11" s="3" t="s">
        <v>29</v>
      </c>
      <c r="C11" s="2" t="s">
        <v>20</v>
      </c>
      <c r="D11" s="2">
        <v>31518</v>
      </c>
      <c r="E11" s="3" t="s">
        <v>30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10">
        <f>SUM(G7:G11)</f>
        <v>410000</v>
      </c>
      <c r="H12" s="29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2">
        <f>G12*0.12</f>
        <v>49200</v>
      </c>
      <c r="H13" s="37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10">
        <f>G12-G13</f>
        <v>360800</v>
      </c>
      <c r="H14" s="37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2">
        <f>G12*0.05</f>
        <v>20500</v>
      </c>
      <c r="H15" s="37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37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37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4" workbookViewId="0">
      <selection activeCell="E8" sqref="E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36"/>
      <c r="C4" s="135" t="s">
        <v>78</v>
      </c>
      <c r="D4" s="135"/>
      <c r="E4" s="135"/>
      <c r="F4" s="135"/>
      <c r="G4" s="135"/>
      <c r="H4" s="135"/>
      <c r="I4" s="135"/>
    </row>
    <row r="5" spans="1:9" ht="7.5" customHeight="1" x14ac:dyDescent="0.3">
      <c r="A5" s="36"/>
      <c r="C5" s="36"/>
      <c r="D5" s="36"/>
      <c r="E5" s="36"/>
      <c r="F5" s="36"/>
      <c r="G5" s="36"/>
      <c r="H5" s="36"/>
      <c r="I5" s="36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48</v>
      </c>
      <c r="I6" s="9" t="s">
        <v>47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8"/>
    </row>
    <row r="8" spans="1:9" ht="21.75" customHeight="1" x14ac:dyDescent="0.25">
      <c r="A8" s="2">
        <v>2</v>
      </c>
      <c r="B8" s="3" t="s">
        <v>33</v>
      </c>
      <c r="C8" s="2" t="s">
        <v>34</v>
      </c>
      <c r="D8" s="2">
        <v>50624</v>
      </c>
      <c r="E8" s="2" t="s">
        <v>13</v>
      </c>
      <c r="F8" s="2" t="s">
        <v>35</v>
      </c>
      <c r="G8" s="2">
        <v>70000</v>
      </c>
      <c r="H8" s="2" t="s">
        <v>15</v>
      </c>
      <c r="I8" s="7"/>
    </row>
    <row r="9" spans="1:9" ht="21.75" customHeight="1" x14ac:dyDescent="0.25">
      <c r="A9" s="2">
        <v>3</v>
      </c>
      <c r="B9" s="3" t="s">
        <v>40</v>
      </c>
      <c r="C9" s="2" t="s">
        <v>41</v>
      </c>
      <c r="D9" s="2">
        <v>57333</v>
      </c>
      <c r="E9" s="2" t="s">
        <v>13</v>
      </c>
      <c r="F9" s="4" t="s">
        <v>42</v>
      </c>
      <c r="G9" s="2">
        <v>70000</v>
      </c>
      <c r="H9" s="2" t="s">
        <v>15</v>
      </c>
      <c r="I9" s="7"/>
    </row>
    <row r="10" spans="1:9" ht="22.5" customHeight="1" x14ac:dyDescent="0.25">
      <c r="A10" s="2">
        <v>4</v>
      </c>
      <c r="B10" s="3" t="s">
        <v>23</v>
      </c>
      <c r="C10" s="2" t="s">
        <v>12</v>
      </c>
      <c r="D10" s="2">
        <v>50437</v>
      </c>
      <c r="E10" s="2" t="s">
        <v>13</v>
      </c>
      <c r="F10" s="4" t="s">
        <v>24</v>
      </c>
      <c r="G10" s="2">
        <v>90000</v>
      </c>
      <c r="H10" s="2" t="s">
        <v>15</v>
      </c>
      <c r="I10" s="7"/>
    </row>
    <row r="11" spans="1:9" ht="18" customHeight="1" x14ac:dyDescent="0.25">
      <c r="A11" s="2">
        <v>5</v>
      </c>
      <c r="B11" s="3" t="s">
        <v>27</v>
      </c>
      <c r="C11" s="2" t="s">
        <v>12</v>
      </c>
      <c r="D11" s="2">
        <v>50173</v>
      </c>
      <c r="E11" s="2" t="s">
        <v>13</v>
      </c>
      <c r="F11" s="2" t="s">
        <v>28</v>
      </c>
      <c r="G11" s="2">
        <v>90000</v>
      </c>
      <c r="H11" s="2" t="s">
        <v>15</v>
      </c>
      <c r="I11" s="7"/>
    </row>
    <row r="12" spans="1:9" ht="18" customHeight="1" x14ac:dyDescent="0.25">
      <c r="A12" s="28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2">
        <f>SUM(G7:G12)</f>
        <v>500000</v>
      </c>
      <c r="H13" s="29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2">
        <f>(G13-G12-G10)*0.12</f>
        <v>38400</v>
      </c>
      <c r="H14" s="2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10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2">
        <f>G13*0.05</f>
        <v>25000</v>
      </c>
      <c r="H16" s="2">
        <v>20500</v>
      </c>
      <c r="I16" s="11">
        <f t="shared" si="0"/>
        <v>45500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10">
        <f>G15-I16</f>
        <v>416100</v>
      </c>
      <c r="H17" s="2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2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</sheetData>
  <mergeCells count="8">
    <mergeCell ref="A18:G18"/>
    <mergeCell ref="A19:I19"/>
    <mergeCell ref="C4:I4"/>
    <mergeCell ref="A13:F13"/>
    <mergeCell ref="A14:F14"/>
    <mergeCell ref="A15:F15"/>
    <mergeCell ref="A16:F16"/>
    <mergeCell ref="A17:F17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8" sqref="A28:I2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38"/>
      <c r="C4" s="135" t="s">
        <v>79</v>
      </c>
      <c r="D4" s="135"/>
      <c r="E4" s="135"/>
      <c r="F4" s="135"/>
      <c r="G4" s="135"/>
      <c r="H4" s="135"/>
      <c r="I4" s="135"/>
    </row>
    <row r="5" spans="1:9" ht="7.5" customHeight="1" x14ac:dyDescent="0.3">
      <c r="A5" s="38"/>
      <c r="C5" s="38"/>
      <c r="D5" s="38"/>
      <c r="E5" s="38"/>
      <c r="F5" s="38"/>
      <c r="G5" s="38"/>
      <c r="H5" s="38"/>
      <c r="I5" s="3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48</v>
      </c>
      <c r="I6" s="9" t="s">
        <v>47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8"/>
    </row>
    <row r="8" spans="1:9" ht="21.75" customHeight="1" x14ac:dyDescent="0.25">
      <c r="A8" s="2">
        <v>2</v>
      </c>
      <c r="B8" s="3" t="s">
        <v>33</v>
      </c>
      <c r="C8" s="2" t="s">
        <v>34</v>
      </c>
      <c r="D8" s="2">
        <v>50624</v>
      </c>
      <c r="E8" s="2" t="s">
        <v>13</v>
      </c>
      <c r="F8" s="2" t="s">
        <v>35</v>
      </c>
      <c r="G8" s="2">
        <v>70000</v>
      </c>
      <c r="H8" s="2" t="s">
        <v>15</v>
      </c>
      <c r="I8" s="7"/>
    </row>
    <row r="9" spans="1:9" ht="21.75" customHeight="1" x14ac:dyDescent="0.25">
      <c r="A9" s="2">
        <v>3</v>
      </c>
      <c r="B9" s="3" t="s">
        <v>40</v>
      </c>
      <c r="C9" s="2" t="s">
        <v>41</v>
      </c>
      <c r="D9" s="2">
        <v>57333</v>
      </c>
      <c r="E9" s="2" t="s">
        <v>13</v>
      </c>
      <c r="F9" s="4" t="s">
        <v>42</v>
      </c>
      <c r="G9" s="2">
        <v>70000</v>
      </c>
      <c r="H9" s="2" t="s">
        <v>15</v>
      </c>
      <c r="I9" s="7"/>
    </row>
    <row r="10" spans="1:9" ht="22.5" customHeight="1" x14ac:dyDescent="0.25">
      <c r="A10" s="2">
        <v>4</v>
      </c>
      <c r="B10" s="3" t="s">
        <v>23</v>
      </c>
      <c r="C10" s="2" t="s">
        <v>12</v>
      </c>
      <c r="D10" s="2">
        <v>50437</v>
      </c>
      <c r="E10" s="2" t="s">
        <v>13</v>
      </c>
      <c r="F10" s="4" t="s">
        <v>24</v>
      </c>
      <c r="G10" s="2">
        <v>90000</v>
      </c>
      <c r="H10" s="2" t="s">
        <v>15</v>
      </c>
      <c r="I10" s="7"/>
    </row>
    <row r="11" spans="1:9" ht="18" customHeight="1" x14ac:dyDescent="0.25">
      <c r="A11" s="2">
        <v>5</v>
      </c>
      <c r="B11" s="3" t="s">
        <v>27</v>
      </c>
      <c r="C11" s="2" t="s">
        <v>12</v>
      </c>
      <c r="D11" s="2">
        <v>50173</v>
      </c>
      <c r="E11" s="2" t="s">
        <v>13</v>
      </c>
      <c r="F11" s="2" t="s">
        <v>28</v>
      </c>
      <c r="G11" s="2">
        <v>90000</v>
      </c>
      <c r="H11" s="2" t="s">
        <v>15</v>
      </c>
      <c r="I11" s="7"/>
    </row>
    <row r="12" spans="1:9" ht="18" customHeight="1" x14ac:dyDescent="0.25">
      <c r="A12" s="28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2">
        <f>SUM(G7:G12)</f>
        <v>500000</v>
      </c>
      <c r="H13" s="29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2">
        <f>(G13-G12-G10)*0.12</f>
        <v>38400</v>
      </c>
      <c r="H14" s="2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10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2">
        <f>G13*0.05</f>
        <v>25000</v>
      </c>
      <c r="H16" s="2">
        <v>20500</v>
      </c>
      <c r="I16" s="11">
        <f t="shared" si="0"/>
        <v>45500</v>
      </c>
    </row>
    <row r="17" spans="1:9" ht="15" customHeight="1" x14ac:dyDescent="0.25">
      <c r="A17" s="160" t="s">
        <v>80</v>
      </c>
      <c r="B17" s="161"/>
      <c r="C17" s="161"/>
      <c r="D17" s="161"/>
      <c r="E17" s="161"/>
      <c r="F17" s="162"/>
      <c r="G17" s="2">
        <v>50000</v>
      </c>
      <c r="H17" s="2"/>
      <c r="I17" s="11"/>
    </row>
    <row r="18" spans="1:9" ht="15" customHeight="1" x14ac:dyDescent="0.25">
      <c r="A18" s="152" t="s">
        <v>76</v>
      </c>
      <c r="B18" s="152"/>
      <c r="C18" s="152"/>
      <c r="D18" s="152"/>
      <c r="E18" s="152"/>
      <c r="F18" s="152"/>
      <c r="G18" s="10">
        <f>G15-I16-G17</f>
        <v>366100</v>
      </c>
      <c r="H18" s="2"/>
      <c r="I18" s="11"/>
    </row>
    <row r="19" spans="1:9" ht="14.25" customHeight="1" x14ac:dyDescent="0.25">
      <c r="A19" s="134" t="s">
        <v>49</v>
      </c>
      <c r="B19" s="134"/>
      <c r="C19" s="134"/>
      <c r="D19" s="134"/>
      <c r="E19" s="134"/>
      <c r="F19" s="134"/>
      <c r="G19" s="134"/>
      <c r="H19" s="2">
        <f>H13-H14</f>
        <v>360800</v>
      </c>
    </row>
    <row r="20" spans="1:9" ht="8.25" customHeight="1" x14ac:dyDescent="0.25">
      <c r="A20" s="153"/>
      <c r="B20" s="153"/>
      <c r="C20" s="153"/>
      <c r="D20" s="153"/>
      <c r="E20" s="153"/>
      <c r="F20" s="153"/>
      <c r="G20" s="153"/>
      <c r="H20" s="153"/>
      <c r="I20" s="153"/>
    </row>
    <row r="21" spans="1:9" ht="15" customHeight="1" x14ac:dyDescent="0.25">
      <c r="A21" s="163" t="s">
        <v>81</v>
      </c>
      <c r="B21" s="163"/>
      <c r="C21" s="163">
        <v>1360800</v>
      </c>
      <c r="D21" s="163"/>
      <c r="E21" s="39"/>
      <c r="F21" s="39"/>
      <c r="G21" s="39"/>
      <c r="H21" s="39"/>
      <c r="I21" s="39"/>
    </row>
    <row r="22" spans="1:9" ht="15.75" x14ac:dyDescent="0.25">
      <c r="A22" s="157" t="s">
        <v>86</v>
      </c>
      <c r="B22" s="157"/>
      <c r="C22" s="158">
        <v>1080000</v>
      </c>
      <c r="D22" s="158"/>
    </row>
    <row r="23" spans="1:9" ht="15.75" x14ac:dyDescent="0.25">
      <c r="A23" s="157" t="s">
        <v>82</v>
      </c>
      <c r="B23" s="157"/>
      <c r="C23" s="158">
        <v>50400</v>
      </c>
      <c r="D23" s="158"/>
    </row>
    <row r="24" spans="1:9" ht="15.75" x14ac:dyDescent="0.25">
      <c r="A24" s="157" t="s">
        <v>83</v>
      </c>
      <c r="B24" s="157"/>
      <c r="C24" s="158">
        <v>129600</v>
      </c>
      <c r="D24" s="158"/>
    </row>
    <row r="25" spans="1:9" ht="15.75" x14ac:dyDescent="0.25">
      <c r="A25" s="157" t="s">
        <v>84</v>
      </c>
      <c r="B25" s="157"/>
      <c r="C25" s="158">
        <v>129600</v>
      </c>
      <c r="D25" s="158"/>
      <c r="F25" s="39"/>
    </row>
    <row r="26" spans="1:9" ht="18.75" x14ac:dyDescent="0.3">
      <c r="A26" s="155" t="s">
        <v>85</v>
      </c>
      <c r="B26" s="155"/>
      <c r="C26" s="156">
        <f>SUM(C23:D25)</f>
        <v>309600</v>
      </c>
      <c r="D26" s="155"/>
    </row>
    <row r="28" spans="1:9" x14ac:dyDescent="0.25">
      <c r="A28" s="143" t="s">
        <v>88</v>
      </c>
      <c r="B28" s="143"/>
      <c r="C28" s="143"/>
      <c r="D28" s="143"/>
      <c r="E28" s="143"/>
      <c r="F28" s="143"/>
      <c r="G28" s="143"/>
      <c r="H28" s="143"/>
      <c r="I28" s="143"/>
    </row>
    <row r="29" spans="1:9" x14ac:dyDescent="0.25">
      <c r="A29" s="159" t="s">
        <v>87</v>
      </c>
      <c r="B29" s="159"/>
      <c r="C29" s="159"/>
      <c r="D29" s="159"/>
      <c r="E29" s="159"/>
      <c r="F29" s="159"/>
      <c r="G29" s="159"/>
      <c r="H29" s="159"/>
      <c r="I29" s="159"/>
    </row>
  </sheetData>
  <mergeCells count="23">
    <mergeCell ref="A28:I28"/>
    <mergeCell ref="A29:I29"/>
    <mergeCell ref="C4:I4"/>
    <mergeCell ref="A13:F13"/>
    <mergeCell ref="A14:F14"/>
    <mergeCell ref="A15:F15"/>
    <mergeCell ref="A16:F16"/>
    <mergeCell ref="A19:G19"/>
    <mergeCell ref="A20:I20"/>
    <mergeCell ref="A17:F17"/>
    <mergeCell ref="A23:B23"/>
    <mergeCell ref="A24:B24"/>
    <mergeCell ref="A22:B22"/>
    <mergeCell ref="C21:D21"/>
    <mergeCell ref="A21:B21"/>
    <mergeCell ref="C22:D22"/>
    <mergeCell ref="A26:B26"/>
    <mergeCell ref="C26:D26"/>
    <mergeCell ref="A18:F18"/>
    <mergeCell ref="A25:B25"/>
    <mergeCell ref="C23:D23"/>
    <mergeCell ref="C24:D24"/>
    <mergeCell ref="C25:D25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0" sqref="F10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6.85546875" customWidth="1"/>
    <col min="8" max="8" width="15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22.5" customHeight="1" x14ac:dyDescent="0.3">
      <c r="A4" s="38"/>
      <c r="C4" s="135" t="s">
        <v>79</v>
      </c>
      <c r="D4" s="135"/>
      <c r="E4" s="135"/>
      <c r="F4" s="135"/>
      <c r="G4" s="135"/>
      <c r="H4" s="135"/>
      <c r="I4" s="135"/>
    </row>
    <row r="5" spans="1:9" ht="22.5" customHeight="1" x14ac:dyDescent="0.3">
      <c r="A5" s="38"/>
      <c r="C5" s="38"/>
      <c r="D5" s="38"/>
      <c r="E5" s="38"/>
      <c r="F5" s="38"/>
      <c r="G5" s="38"/>
      <c r="H5" s="38"/>
      <c r="I5" s="3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20</v>
      </c>
      <c r="D7" s="2">
        <v>81863</v>
      </c>
      <c r="E7" s="3" t="s">
        <v>36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17</v>
      </c>
      <c r="C8" s="2" t="s">
        <v>18</v>
      </c>
      <c r="D8" s="2">
        <v>30005</v>
      </c>
      <c r="E8" s="3" t="s">
        <v>19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21</v>
      </c>
      <c r="C9" s="2" t="s">
        <v>20</v>
      </c>
      <c r="D9" s="4" t="s">
        <v>39</v>
      </c>
      <c r="E9" s="3" t="s">
        <v>22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25</v>
      </c>
      <c r="C10" s="2" t="s">
        <v>18</v>
      </c>
      <c r="D10" s="2">
        <v>32378</v>
      </c>
      <c r="E10" s="3" t="s">
        <v>26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28">
        <v>5</v>
      </c>
      <c r="B11" s="3" t="s">
        <v>29</v>
      </c>
      <c r="C11" s="2" t="s">
        <v>20</v>
      </c>
      <c r="D11" s="2">
        <v>31518</v>
      </c>
      <c r="E11" s="3" t="s">
        <v>30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136" t="s">
        <v>53</v>
      </c>
      <c r="B12" s="137"/>
      <c r="C12" s="137"/>
      <c r="D12" s="137"/>
      <c r="E12" s="137"/>
      <c r="F12" s="137"/>
      <c r="G12" s="10">
        <f>SUM(G7:G11)</f>
        <v>410000</v>
      </c>
      <c r="H12" s="29"/>
    </row>
    <row r="13" spans="1:9" ht="17.25" customHeight="1" x14ac:dyDescent="0.25">
      <c r="A13" s="136" t="s">
        <v>52</v>
      </c>
      <c r="B13" s="137"/>
      <c r="C13" s="137"/>
      <c r="D13" s="137"/>
      <c r="E13" s="137"/>
      <c r="F13" s="138"/>
      <c r="G13" s="2">
        <f>G12*0.12</f>
        <v>49200</v>
      </c>
      <c r="H13" s="39"/>
    </row>
    <row r="14" spans="1:9" ht="17.25" customHeight="1" x14ac:dyDescent="0.25">
      <c r="A14" s="136" t="s">
        <v>75</v>
      </c>
      <c r="B14" s="137"/>
      <c r="C14" s="137"/>
      <c r="D14" s="137"/>
      <c r="E14" s="137"/>
      <c r="F14" s="138"/>
      <c r="G14" s="10">
        <f>G12-G13</f>
        <v>360800</v>
      </c>
      <c r="H14" s="39"/>
    </row>
    <row r="15" spans="1:9" ht="14.25" customHeight="1" x14ac:dyDescent="0.25">
      <c r="A15" s="139" t="s">
        <v>32</v>
      </c>
      <c r="B15" s="140"/>
      <c r="C15" s="140"/>
      <c r="D15" s="140"/>
      <c r="E15" s="140"/>
      <c r="F15" s="141"/>
      <c r="G15" s="2">
        <f>G12*0.05</f>
        <v>20500</v>
      </c>
      <c r="H15" s="39"/>
    </row>
    <row r="16" spans="1:9" ht="14.25" customHeight="1" x14ac:dyDescent="0.25">
      <c r="A16" s="134" t="s">
        <v>49</v>
      </c>
      <c r="B16" s="134"/>
      <c r="C16" s="134"/>
      <c r="D16" s="134"/>
      <c r="E16" s="134"/>
      <c r="F16" s="134"/>
      <c r="G16" s="134"/>
      <c r="H16" s="39"/>
    </row>
    <row r="17" spans="1:8" ht="6" customHeight="1" x14ac:dyDescent="0.25">
      <c r="A17" s="15"/>
      <c r="B17" s="15"/>
      <c r="C17" s="15"/>
      <c r="D17" s="15"/>
      <c r="E17" s="15"/>
      <c r="F17" s="15"/>
      <c r="G17" s="15"/>
      <c r="H17" s="39"/>
    </row>
  </sheetData>
  <mergeCells count="6">
    <mergeCell ref="A16:G16"/>
    <mergeCell ref="C4:I4"/>
    <mergeCell ref="A12:F12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A29" sqref="A29:I29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8.28515625" customWidth="1"/>
    <col min="8" max="8" width="13.42578125" bestFit="1" customWidth="1"/>
    <col min="9" max="9" width="9.7109375" customWidth="1"/>
  </cols>
  <sheetData>
    <row r="1" spans="1:9" x14ac:dyDescent="0.25">
      <c r="A1" s="1" t="s">
        <v>0</v>
      </c>
      <c r="E1" t="s">
        <v>37</v>
      </c>
      <c r="G1" t="s">
        <v>45</v>
      </c>
    </row>
    <row r="2" spans="1:9" x14ac:dyDescent="0.25">
      <c r="A2" s="1" t="s">
        <v>1</v>
      </c>
      <c r="E2" t="s">
        <v>43</v>
      </c>
      <c r="G2" t="s">
        <v>46</v>
      </c>
    </row>
    <row r="3" spans="1:9" ht="15" customHeight="1" x14ac:dyDescent="0.25">
      <c r="A3" s="1" t="s">
        <v>2</v>
      </c>
      <c r="E3" t="s">
        <v>44</v>
      </c>
    </row>
    <row r="4" spans="1:9" ht="17.25" customHeight="1" x14ac:dyDescent="0.3">
      <c r="A4" s="40"/>
      <c r="C4" s="135" t="s">
        <v>89</v>
      </c>
      <c r="D4" s="135"/>
      <c r="E4" s="135"/>
      <c r="F4" s="135"/>
      <c r="G4" s="135"/>
      <c r="H4" s="135"/>
      <c r="I4" s="135"/>
    </row>
    <row r="5" spans="1:9" ht="7.5" customHeight="1" x14ac:dyDescent="0.3">
      <c r="A5" s="40"/>
      <c r="C5" s="40"/>
      <c r="D5" s="40"/>
      <c r="E5" s="40"/>
      <c r="F5" s="40"/>
      <c r="G5" s="40"/>
      <c r="H5" s="40"/>
      <c r="I5" s="40"/>
    </row>
    <row r="6" spans="1:9" ht="22.5" customHeight="1" x14ac:dyDescent="0.25">
      <c r="A6" s="42" t="s">
        <v>3</v>
      </c>
      <c r="B6" s="42" t="s">
        <v>4</v>
      </c>
      <c r="C6" s="42" t="s">
        <v>5</v>
      </c>
      <c r="D6" s="42" t="s">
        <v>6</v>
      </c>
      <c r="E6" s="42" t="s">
        <v>7</v>
      </c>
      <c r="F6" s="42" t="s">
        <v>8</v>
      </c>
      <c r="G6" s="42" t="s">
        <v>9</v>
      </c>
      <c r="H6" s="42" t="s">
        <v>48</v>
      </c>
      <c r="I6" s="9" t="s">
        <v>47</v>
      </c>
    </row>
    <row r="7" spans="1:9" ht="24" customHeight="1" x14ac:dyDescent="0.25">
      <c r="A7" s="42">
        <v>1</v>
      </c>
      <c r="B7" s="3" t="s">
        <v>11</v>
      </c>
      <c r="C7" s="42" t="s">
        <v>12</v>
      </c>
      <c r="D7" s="42">
        <v>50416</v>
      </c>
      <c r="E7" s="42" t="s">
        <v>13</v>
      </c>
      <c r="F7" s="42" t="s">
        <v>14</v>
      </c>
      <c r="G7" s="42">
        <v>90000</v>
      </c>
      <c r="H7" s="42" t="s">
        <v>15</v>
      </c>
      <c r="I7" s="8"/>
    </row>
    <row r="8" spans="1:9" ht="21.75" customHeight="1" x14ac:dyDescent="0.25">
      <c r="A8" s="42">
        <v>2</v>
      </c>
      <c r="B8" s="3" t="s">
        <v>33</v>
      </c>
      <c r="C8" s="42" t="s">
        <v>34</v>
      </c>
      <c r="D8" s="42">
        <v>50624</v>
      </c>
      <c r="E8" s="42" t="s">
        <v>13</v>
      </c>
      <c r="F8" s="42" t="s">
        <v>35</v>
      </c>
      <c r="G8" s="42">
        <v>70000</v>
      </c>
      <c r="H8" s="42" t="s">
        <v>15</v>
      </c>
      <c r="I8" s="7"/>
    </row>
    <row r="9" spans="1:9" ht="21.75" customHeight="1" x14ac:dyDescent="0.25">
      <c r="A9" s="42">
        <v>3</v>
      </c>
      <c r="B9" s="3" t="s">
        <v>40</v>
      </c>
      <c r="C9" s="42" t="s">
        <v>41</v>
      </c>
      <c r="D9" s="42">
        <v>57333</v>
      </c>
      <c r="E9" s="42" t="s">
        <v>13</v>
      </c>
      <c r="F9" s="4" t="s">
        <v>42</v>
      </c>
      <c r="G9" s="42">
        <v>70000</v>
      </c>
      <c r="H9" s="42" t="s">
        <v>15</v>
      </c>
      <c r="I9" s="7"/>
    </row>
    <row r="10" spans="1:9" ht="22.5" customHeight="1" x14ac:dyDescent="0.25">
      <c r="A10" s="42">
        <v>4</v>
      </c>
      <c r="B10" s="3" t="s">
        <v>23</v>
      </c>
      <c r="C10" s="42" t="s">
        <v>12</v>
      </c>
      <c r="D10" s="42">
        <v>50437</v>
      </c>
      <c r="E10" s="42" t="s">
        <v>13</v>
      </c>
      <c r="F10" s="4" t="s">
        <v>24</v>
      </c>
      <c r="G10" s="42">
        <v>90000</v>
      </c>
      <c r="H10" s="42" t="s">
        <v>15</v>
      </c>
      <c r="I10" s="7"/>
    </row>
    <row r="11" spans="1:9" ht="18" customHeight="1" x14ac:dyDescent="0.25">
      <c r="A11" s="42">
        <v>5</v>
      </c>
      <c r="B11" s="3" t="s">
        <v>27</v>
      </c>
      <c r="C11" s="42" t="s">
        <v>12</v>
      </c>
      <c r="D11" s="42">
        <v>50173</v>
      </c>
      <c r="E11" s="42" t="s">
        <v>13</v>
      </c>
      <c r="F11" s="42" t="s">
        <v>28</v>
      </c>
      <c r="G11" s="42">
        <v>90000</v>
      </c>
      <c r="H11" s="42" t="s">
        <v>15</v>
      </c>
      <c r="I11" s="7"/>
    </row>
    <row r="12" spans="1:9" ht="18" customHeight="1" x14ac:dyDescent="0.25">
      <c r="A12" s="43">
        <v>6</v>
      </c>
      <c r="B12" s="13" t="s">
        <v>51</v>
      </c>
      <c r="C12" s="12" t="s">
        <v>18</v>
      </c>
      <c r="D12" s="14" t="s">
        <v>38</v>
      </c>
      <c r="E12" s="13" t="s">
        <v>58</v>
      </c>
      <c r="F12" s="12"/>
      <c r="G12" s="12">
        <v>90000</v>
      </c>
      <c r="H12" s="12" t="s">
        <v>15</v>
      </c>
      <c r="I12" s="7"/>
    </row>
    <row r="13" spans="1:9" ht="17.25" customHeight="1" x14ac:dyDescent="0.25">
      <c r="A13" s="136" t="s">
        <v>31</v>
      </c>
      <c r="B13" s="137"/>
      <c r="C13" s="137"/>
      <c r="D13" s="137"/>
      <c r="E13" s="137"/>
      <c r="F13" s="137"/>
      <c r="G13" s="42">
        <f>SUM(G7:G12)</f>
        <v>500000</v>
      </c>
      <c r="H13" s="44">
        <v>410000</v>
      </c>
      <c r="I13" s="11">
        <f>SUM(G13:H13)</f>
        <v>910000</v>
      </c>
    </row>
    <row r="14" spans="1:9" ht="17.25" customHeight="1" x14ac:dyDescent="0.25">
      <c r="A14" s="136" t="s">
        <v>52</v>
      </c>
      <c r="B14" s="137"/>
      <c r="C14" s="137"/>
      <c r="D14" s="137"/>
      <c r="E14" s="137"/>
      <c r="F14" s="138"/>
      <c r="G14" s="42">
        <f>(G13-G12-G10)*0.12</f>
        <v>38400</v>
      </c>
      <c r="H14" s="42">
        <f>H13*0.12</f>
        <v>49200</v>
      </c>
      <c r="I14" s="11">
        <f t="shared" ref="I14:I16" si="0">SUM(G14:H14)</f>
        <v>87600</v>
      </c>
    </row>
    <row r="15" spans="1:9" ht="15" customHeight="1" x14ac:dyDescent="0.25">
      <c r="A15" s="136" t="s">
        <v>77</v>
      </c>
      <c r="B15" s="137"/>
      <c r="C15" s="137"/>
      <c r="D15" s="137"/>
      <c r="E15" s="137"/>
      <c r="F15" s="138"/>
      <c r="G15" s="45">
        <f>G13-G14</f>
        <v>461600</v>
      </c>
      <c r="I15" s="11">
        <f t="shared" si="0"/>
        <v>461600</v>
      </c>
    </row>
    <row r="16" spans="1:9" ht="15" customHeight="1" x14ac:dyDescent="0.25">
      <c r="A16" s="139" t="s">
        <v>32</v>
      </c>
      <c r="B16" s="140"/>
      <c r="C16" s="140"/>
      <c r="D16" s="140"/>
      <c r="E16" s="140"/>
      <c r="F16" s="141"/>
      <c r="G16" s="42">
        <f>G13*0.05</f>
        <v>25000</v>
      </c>
      <c r="H16" s="42">
        <v>20500</v>
      </c>
      <c r="I16" s="11">
        <f t="shared" si="0"/>
        <v>45500</v>
      </c>
    </row>
    <row r="17" spans="1:9" ht="15" customHeight="1" x14ac:dyDescent="0.25">
      <c r="A17" s="152" t="s">
        <v>76</v>
      </c>
      <c r="B17" s="152"/>
      <c r="C17" s="152"/>
      <c r="D17" s="152"/>
      <c r="E17" s="152"/>
      <c r="F17" s="152"/>
      <c r="G17" s="45">
        <f>G15-I16</f>
        <v>416100</v>
      </c>
      <c r="H17" s="42"/>
      <c r="I17" s="11"/>
    </row>
    <row r="18" spans="1:9" ht="14.25" customHeight="1" x14ac:dyDescent="0.25">
      <c r="A18" s="134" t="s">
        <v>49</v>
      </c>
      <c r="B18" s="134"/>
      <c r="C18" s="134"/>
      <c r="D18" s="134"/>
      <c r="E18" s="134"/>
      <c r="F18" s="134"/>
      <c r="G18" s="134"/>
      <c r="H18" s="42">
        <f>H13-H14</f>
        <v>360800</v>
      </c>
    </row>
    <row r="19" spans="1:9" ht="8.25" customHeight="1" x14ac:dyDescent="0.25">
      <c r="A19" s="153"/>
      <c r="B19" s="153"/>
      <c r="C19" s="153"/>
      <c r="D19" s="153"/>
      <c r="E19" s="153"/>
      <c r="F19" s="153"/>
      <c r="G19" s="153"/>
      <c r="H19" s="153"/>
      <c r="I19" s="153"/>
    </row>
    <row r="20" spans="1:9" ht="15" customHeight="1" x14ac:dyDescent="0.25">
      <c r="A20" s="163" t="s">
        <v>81</v>
      </c>
      <c r="B20" s="163"/>
      <c r="C20" s="163">
        <v>1360800</v>
      </c>
      <c r="D20" s="163"/>
      <c r="E20" s="52" t="s">
        <v>90</v>
      </c>
      <c r="F20" s="42">
        <v>45600</v>
      </c>
      <c r="G20" s="41"/>
      <c r="H20" s="41"/>
      <c r="I20" s="41"/>
    </row>
    <row r="21" spans="1:9" ht="15.75" x14ac:dyDescent="0.25">
      <c r="A21" s="157" t="s">
        <v>86</v>
      </c>
      <c r="B21" s="157"/>
      <c r="C21" s="158">
        <v>1080000</v>
      </c>
      <c r="D21" s="158"/>
      <c r="E21" s="53" t="s">
        <v>91</v>
      </c>
      <c r="F21" s="42">
        <v>44000</v>
      </c>
    </row>
    <row r="22" spans="1:9" ht="15.75" x14ac:dyDescent="0.25">
      <c r="A22" s="157" t="s">
        <v>82</v>
      </c>
      <c r="B22" s="157"/>
      <c r="C22" s="158">
        <v>50400</v>
      </c>
      <c r="D22" s="158"/>
      <c r="E22" s="53" t="s">
        <v>92</v>
      </c>
      <c r="F22" s="42">
        <v>44000</v>
      </c>
    </row>
    <row r="23" spans="1:9" ht="15.75" x14ac:dyDescent="0.25">
      <c r="A23" s="157" t="s">
        <v>83</v>
      </c>
      <c r="B23" s="157"/>
      <c r="C23" s="158">
        <v>129600</v>
      </c>
      <c r="D23" s="158"/>
      <c r="E23" s="53" t="s">
        <v>93</v>
      </c>
      <c r="F23" s="42">
        <v>44000</v>
      </c>
    </row>
    <row r="24" spans="1:9" ht="15.75" x14ac:dyDescent="0.25">
      <c r="A24" s="157" t="s">
        <v>84</v>
      </c>
      <c r="B24" s="157"/>
      <c r="C24" s="158">
        <v>129600</v>
      </c>
      <c r="D24" s="158"/>
      <c r="E24" s="53" t="s">
        <v>94</v>
      </c>
      <c r="F24" s="42">
        <v>44000</v>
      </c>
    </row>
    <row r="25" spans="1:9" ht="18.75" x14ac:dyDescent="0.3">
      <c r="A25" s="155" t="s">
        <v>85</v>
      </c>
      <c r="B25" s="155"/>
      <c r="C25" s="156">
        <f>SUM(C22:D24)</f>
        <v>309600</v>
      </c>
      <c r="D25" s="155"/>
      <c r="E25" s="53" t="s">
        <v>95</v>
      </c>
      <c r="F25" s="42">
        <v>44000</v>
      </c>
    </row>
    <row r="26" spans="1:9" ht="15.75" x14ac:dyDescent="0.25">
      <c r="E26" s="53" t="s">
        <v>96</v>
      </c>
      <c r="F26" s="42">
        <v>44000</v>
      </c>
    </row>
    <row r="27" spans="1:9" ht="15.75" x14ac:dyDescent="0.25">
      <c r="E27" s="54" t="s">
        <v>97</v>
      </c>
      <c r="F27" s="45">
        <f>SUM(F20:F26)</f>
        <v>309600</v>
      </c>
    </row>
    <row r="28" spans="1:9" ht="5.25" customHeight="1" x14ac:dyDescent="0.25">
      <c r="E28" s="53"/>
      <c r="F28" s="41"/>
    </row>
    <row r="29" spans="1:9" x14ac:dyDescent="0.25">
      <c r="A29" s="143" t="s">
        <v>88</v>
      </c>
      <c r="B29" s="143"/>
      <c r="C29" s="143"/>
      <c r="D29" s="143"/>
      <c r="E29" s="143"/>
      <c r="F29" s="143"/>
      <c r="G29" s="143"/>
      <c r="H29" s="143"/>
      <c r="I29" s="143"/>
    </row>
    <row r="30" spans="1:9" x14ac:dyDescent="0.25">
      <c r="A30" s="159" t="s">
        <v>87</v>
      </c>
      <c r="B30" s="159"/>
      <c r="C30" s="159"/>
      <c r="D30" s="159"/>
      <c r="E30" s="159"/>
      <c r="F30" s="159"/>
      <c r="G30" s="159"/>
      <c r="H30" s="159"/>
      <c r="I30" s="159"/>
    </row>
  </sheetData>
  <mergeCells count="22">
    <mergeCell ref="A21:B21"/>
    <mergeCell ref="C21:D21"/>
    <mergeCell ref="C4:I4"/>
    <mergeCell ref="A13:F13"/>
    <mergeCell ref="A14:F14"/>
    <mergeCell ref="A15:F15"/>
    <mergeCell ref="A16:F16"/>
    <mergeCell ref="A17:F17"/>
    <mergeCell ref="A18:G18"/>
    <mergeCell ref="A19:I19"/>
    <mergeCell ref="A20:B20"/>
    <mergeCell ref="C20:D20"/>
    <mergeCell ref="A25:B25"/>
    <mergeCell ref="C25:D25"/>
    <mergeCell ref="A29:I29"/>
    <mergeCell ref="A30:I30"/>
    <mergeCell ref="A22:B22"/>
    <mergeCell ref="C22:D22"/>
    <mergeCell ref="A23:B23"/>
    <mergeCell ref="C23:D23"/>
    <mergeCell ref="A24:B24"/>
    <mergeCell ref="C24:D24"/>
  </mergeCells>
  <printOptions horizontalCentered="1"/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DEC 16 D</vt:lpstr>
      <vt:lpstr>DEC 16 A </vt:lpstr>
      <vt:lpstr>JANV 17 A</vt:lpstr>
      <vt:lpstr>JAN 17 D</vt:lpstr>
      <vt:lpstr>FEV 17 D</vt:lpstr>
      <vt:lpstr>FEV 17 A</vt:lpstr>
      <vt:lpstr>MARS 17 A</vt:lpstr>
      <vt:lpstr>MARS 17 D</vt:lpstr>
      <vt:lpstr>AVRIL 17 A</vt:lpstr>
      <vt:lpstr>AVRIL 17 D</vt:lpstr>
      <vt:lpstr>MAI 17 A </vt:lpstr>
      <vt:lpstr>MAI 17 D </vt:lpstr>
      <vt:lpstr>JUIN 17 D</vt:lpstr>
      <vt:lpstr>JUIN 17 A </vt:lpstr>
      <vt:lpstr>JUILLET 17 A</vt:lpstr>
      <vt:lpstr>JUILLET 17 D</vt:lpstr>
      <vt:lpstr>AOUT 2017</vt:lpstr>
      <vt:lpstr>SEPTEMBRE 2017</vt:lpstr>
      <vt:lpstr>OCTOBRE 2017</vt:lpstr>
      <vt:lpstr>NOVEMBRE 2017</vt:lpstr>
      <vt:lpstr>DECEMBRE 2017 </vt:lpstr>
      <vt:lpstr>JANVIER 2018</vt:lpstr>
      <vt:lpstr>CONTROLE BAUX</vt:lpstr>
      <vt:lpstr>Feuil1</vt:lpstr>
      <vt:lpstr>IMPOT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Utilisateur Windows</cp:lastModifiedBy>
  <cp:lastPrinted>2017-12-14T17:28:12Z</cp:lastPrinted>
  <dcterms:created xsi:type="dcterms:W3CDTF">2012-07-06T09:59:04Z</dcterms:created>
  <dcterms:modified xsi:type="dcterms:W3CDTF">2019-06-19T12:15:39Z</dcterms:modified>
</cp:coreProperties>
</file>