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SYLLA MARIAM\"/>
    </mc:Choice>
  </mc:AlternateContent>
  <bookViews>
    <workbookView xWindow="0" yWindow="135" windowWidth="17715" windowHeight="6150" firstSheet="9" activeTab="14"/>
  </bookViews>
  <sheets>
    <sheet name="IMPOT 2017" sheetId="46" r:id="rId1"/>
    <sheet name="DECEMBRE 16 " sheetId="47" r:id="rId2"/>
    <sheet name="JANVIER 17" sheetId="48" r:id="rId3"/>
    <sheet name="FEVRIER 17" sheetId="49" r:id="rId4"/>
    <sheet name="MARS 17" sheetId="50" r:id="rId5"/>
    <sheet name="AVRIL 17" sheetId="51" r:id="rId6"/>
    <sheet name="MAI 17" sheetId="52" r:id="rId7"/>
    <sheet name="JUIN 17 " sheetId="53" r:id="rId8"/>
    <sheet name="JUILLET 17" sheetId="55" r:id="rId9"/>
    <sheet name="AOUT 17" sheetId="54" r:id="rId10"/>
    <sheet name="SEPTEMBRE 17" sheetId="56" r:id="rId11"/>
    <sheet name="OCTOBRE 17" sheetId="57" r:id="rId12"/>
    <sheet name="NOVEMBRE 17" sheetId="59" r:id="rId13"/>
    <sheet name="DECEMBRE 17" sheetId="60" r:id="rId14"/>
    <sheet name="JANVIER 18" sheetId="61" r:id="rId15"/>
    <sheet name="CONTROLE BAUX" sheetId="58" r:id="rId16"/>
  </sheets>
  <calcPr calcId="152511"/>
</workbook>
</file>

<file path=xl/calcChain.xml><?xml version="1.0" encoding="utf-8"?>
<calcChain xmlns="http://schemas.openxmlformats.org/spreadsheetml/2006/main">
  <c r="G11" i="61" l="1"/>
  <c r="G14" i="61" s="1"/>
  <c r="G11" i="60"/>
  <c r="G12" i="60" s="1"/>
  <c r="G11" i="58"/>
  <c r="G11" i="59"/>
  <c r="G12" i="59" s="1"/>
  <c r="G12" i="61" l="1"/>
  <c r="G13" i="61"/>
  <c r="G14" i="60"/>
  <c r="G13" i="60"/>
  <c r="G14" i="59"/>
  <c r="G13" i="59"/>
  <c r="G12" i="58"/>
  <c r="G13" i="58" l="1"/>
  <c r="G12" i="57"/>
  <c r="G13" i="57" s="1"/>
  <c r="G15" i="57" l="1"/>
  <c r="G13" i="56"/>
  <c r="G12" i="56"/>
  <c r="G16" i="56" s="1"/>
  <c r="G14" i="57" l="1"/>
  <c r="G14" i="56"/>
  <c r="G13" i="55"/>
  <c r="G12" i="55"/>
  <c r="G14" i="55" s="1"/>
  <c r="G15" i="55" l="1"/>
  <c r="G13" i="54"/>
  <c r="G12" i="54"/>
  <c r="G16" i="54" s="1"/>
  <c r="G13" i="53"/>
  <c r="G12" i="53"/>
  <c r="G15" i="53" s="1"/>
  <c r="G14" i="53" l="1"/>
  <c r="G14" i="54"/>
  <c r="G13" i="52"/>
  <c r="G12" i="52"/>
  <c r="G15" i="52" s="1"/>
  <c r="G14" i="52" l="1"/>
  <c r="G13" i="51"/>
  <c r="G12" i="51"/>
  <c r="G15" i="51" s="1"/>
  <c r="G14" i="51" l="1"/>
  <c r="G13" i="50"/>
  <c r="G12" i="50"/>
  <c r="G15" i="50" s="1"/>
  <c r="G14" i="50" l="1"/>
  <c r="G13" i="49"/>
  <c r="G12" i="49"/>
  <c r="G16" i="49" s="1"/>
  <c r="G17" i="49" s="1"/>
  <c r="G14" i="49" l="1"/>
  <c r="G13" i="48"/>
  <c r="G12" i="48"/>
  <c r="G15" i="48" s="1"/>
  <c r="G14" i="48" l="1"/>
  <c r="G13" i="47"/>
  <c r="G12" i="47" l="1"/>
  <c r="G15" i="47" s="1"/>
  <c r="G14" i="47" l="1"/>
  <c r="E19" i="46"/>
  <c r="E18" i="46"/>
</calcChain>
</file>

<file path=xl/sharedStrings.xml><?xml version="1.0" encoding="utf-8"?>
<sst xmlns="http://schemas.openxmlformats.org/spreadsheetml/2006/main" count="717" uniqueCount="88">
  <si>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</si>
  <si>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</si>
  <si>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</si>
  <si>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</si>
  <si>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</si>
  <si>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</si>
  <si>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</si>
  <si>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</si>
  <si>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</si>
  <si>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</si>
  <si>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</si>
  <si>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</si>
  <si>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</si>
  <si>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</si>
  <si>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</si>
  <si>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</si>
  <si>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</si>
  <si>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</si>
  <si>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</si>
  <si>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</si>
  <si>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</si>
  <si>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</si>
  <si>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1ER BTON</t>
  </si>
  <si>
    <t>AGOU HERMANN</t>
  </si>
  <si>
    <t>CONTACTS</t>
  </si>
  <si>
    <t>02829692</t>
  </si>
  <si>
    <t>08339504</t>
  </si>
  <si>
    <t>OBSERVATION: PRELEVEMENT DIRECT SUR LES BAUX 12% A COMPTER D'AVRIL 2016</t>
  </si>
  <si>
    <t>LES PROPRIETAIRES DOIVENT S'ACQUITER DES 12% DU PREMIER TRIMESTRE 2016</t>
  </si>
  <si>
    <t xml:space="preserve">IMPOTS 2016: 417 600 F CFA </t>
  </si>
  <si>
    <t>CC</t>
  </si>
  <si>
    <t xml:space="preserve">IMPOTS RESTANT A PAYER EN 2016 : 82 800 F </t>
  </si>
  <si>
    <t>RETENUES FISCALES DE 9 MOIS : 334 800 F</t>
  </si>
  <si>
    <t>NB.</t>
  </si>
  <si>
    <t xml:space="preserve">KOUAME KOFFI AUGUSTIN </t>
  </si>
  <si>
    <t xml:space="preserve">DIOMANDE DROH </t>
  </si>
  <si>
    <t>ZOPRE ZIZIGO TIHERRY</t>
  </si>
  <si>
    <t>1ER BCP</t>
  </si>
  <si>
    <t>LE CC ANIGBE DJADJI NARCISSE A LIBERE L'APPARTEMENT DEBUT AOUT 2016</t>
  </si>
  <si>
    <t>LE CC ZOPRE ZIZIGO THIHERRY A RECU LES CLES LE 07 SEPTEMBRE 2016 EN REMPLACEMENT DU CC ANIGBE DJADJI NARCISSE</t>
  </si>
  <si>
    <t>DECLATION IMPOT FONCIER 2017</t>
  </si>
  <si>
    <t>PROPRIETAIRE: SYLLA MARIAM  N°CC: 0707681N</t>
  </si>
  <si>
    <t>CONTACTS: 05 58 83 99</t>
  </si>
  <si>
    <t>Nbre de Pièces</t>
  </si>
  <si>
    <t>TOTAL DES BAUX MENSUELS</t>
  </si>
  <si>
    <t>MONTANT ANNUEL DES LOYERS</t>
  </si>
  <si>
    <t>YOPOUGON BK VATICAN  - LOT N°: 1168 - ÎLOT 127</t>
  </si>
  <si>
    <t>RELEVE MENSUEL DES BAUX : MOIS DE DECEMBRE 2016</t>
  </si>
  <si>
    <t>MONTANT VIRE DECEMBRE 2016</t>
  </si>
  <si>
    <t>BHCI</t>
  </si>
  <si>
    <t>BAIL N° 20877 DE AGOU HERMANN (37157) A ÉTÉ PAYE A LA BHCI (09/15, 10/15, 11/15, 12/15, 01/16, 02/16, 11/16, 12/16 )</t>
  </si>
  <si>
    <t>APRES RECLAMATION SIX MOIS ONT ÉTÉ REVERSES A ECOBANK, DEUX MOIS ONT ÉTÉ PAYES ENCORE A LA BHCI (11/16 ET 12/16)</t>
  </si>
  <si>
    <t>SUR TROIS MOIS IMPAYES : 09/16, 10/16 ET 11/16 , UN SEUL MOIS A ÉTÉ PAYE. RECLAMATION DE DEUX MOIS A SUIVRE</t>
  </si>
  <si>
    <t>RELEVE MENSUEL DES BAUX : MOIS DE JANVIER 2017</t>
  </si>
  <si>
    <t xml:space="preserve">MONTANT VIRE </t>
  </si>
  <si>
    <t>NB : CE BAIL EST PAYE A LA BHCI DE NOUVEAU. UNE RECLAMATION A ÉTÉ FAITE ET UNE CORRECTION A ÉTÉ APPORTEE POUR FIN FEVRIER 2017</t>
  </si>
  <si>
    <t>UNE LETTRE DE REVERSEMENT DES FONDS DE LA BHCI A  ECOBANK EST EN COURS DE TRANSMISSION PAR LE SERVICE DES BAUX DU MINISTERE DE LA DEFENSE.</t>
  </si>
  <si>
    <t>MONTANT A REVERSER : 3X70 000 FCFA ( 210 000) POUR NOVEMBRE, DECEMBRE 2016 ET JANVIER 2017</t>
  </si>
  <si>
    <t>SUITE AUX LETTRES DE RECLAMATION, UN RAPPEL DE 70 000 F CFA A ÉTÉ FAIT AVEC LE BAIL DE DECEMBRE 2016</t>
  </si>
  <si>
    <t>UN AUTRE RAPPEL DE 70 000 F CFA VIENT D'ETRE FAIT AVEC LE BAIL DE JANVIER 2017</t>
  </si>
  <si>
    <t>CES DEUX RAPPELS REPRESENTENT LES LOYERS DE OCTOBRE ET NOVEMBRE 2016; LE BAIL DE SEPTEMBRE 2106 DEVRA ETRE PAYE PAR L'OCCUPANT LUI-MÊME.</t>
  </si>
  <si>
    <t>RELEVE MENSUEL DES BAUX : MOIS DE FEVRIER 2017</t>
  </si>
  <si>
    <t xml:space="preserve">COMMISSION RECOUVREMENT BHCI DE 210 000 F CFA </t>
  </si>
  <si>
    <t>TOTAL DES COMMISSIONS</t>
  </si>
  <si>
    <t>RELEVE MENSUEL DES BAUX : MOIS DE MARS 2017</t>
  </si>
  <si>
    <t>RELEVE MENSUEL DES BAUX : MOIS D'AVRIL 2017</t>
  </si>
  <si>
    <t>RELEVE MENSUEL DES BAUX : MOIS DE MAI 2017</t>
  </si>
  <si>
    <t>RELEVE MENSUEL DES BAUX : MOIS DE JUIN 2017</t>
  </si>
  <si>
    <t>RELEVE MENSUEL DES BAUX : MOIS DE JUILLET 2017</t>
  </si>
  <si>
    <t>RELEVE MENSUEL DES BAUX : MOIS DE AOUT 2017</t>
  </si>
  <si>
    <t>DECEDE SON CONTRAT EST RESILIE DEPUIS LE 31 JUILLET 2017</t>
  </si>
  <si>
    <t>COMMISSION CCGIM RELIQUAT 07/2017</t>
  </si>
  <si>
    <t>RELEVE MENSUEL DES BAUX : MOIS DE SEPTEMBRE 2017</t>
  </si>
  <si>
    <t>WONSEBEHO SIPRIEN</t>
  </si>
  <si>
    <t>SGT</t>
  </si>
  <si>
    <t>TROP PERCU COMMISSION CCGIM 06+ 07+08/2017</t>
  </si>
  <si>
    <t>BAIL DE DIOMANDE DROH PAYE A 50 000 F AU LIEU DE 70 000 F (COMMISSIONS CCGIM 2500 AU LIEU DE 3500) 06+07+8/2017 (3X1000)</t>
  </si>
  <si>
    <t>RELEVE MENSUEL DES BAUX : MOIS D'OCTOBRE 2017</t>
  </si>
  <si>
    <t>AVIS DE MUTATION CIE ET SODECI  AU 31/10/2017 - RESILIATION AU 1er NOVEMBRE 2017 SANS PREAVIS</t>
  </si>
  <si>
    <t>BLE KALED OLIVIER</t>
  </si>
  <si>
    <t>75067560</t>
  </si>
  <si>
    <t>01334953</t>
  </si>
  <si>
    <t>RAPPEL</t>
  </si>
  <si>
    <t>RELEVE MENSUEL DES BAUX : MOIS DE NOVEMBRE 2017</t>
  </si>
  <si>
    <t>ECOBANK : BRAKISSA N° 8 3 1 2 1 7 2 4 2 5 0 1 - 7 5</t>
  </si>
  <si>
    <t>NB: REGULARISATION DE 3 MOIS BAUX IMPAYES DE M ZOPRE (61 600 X 3 = 184 800 F DE PLUS. RESTE UN MOIS D'IMPAYE A REGLER FIN DECMEBRE 2017</t>
  </si>
  <si>
    <t>RELEVE MENSUEL DES BAUX : MOIS DE DECEMBRE 2017</t>
  </si>
  <si>
    <t>RELEVE MENSUEL DES BAUX : MOIS DE JANVIER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</si>
</sst>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0" fillId="0" borderId="0" xfId="0" applyNumberForma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5" fillId="0" borderId="8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baseColWidth="10" defaultRowHeight="15" x14ac:dyDescent="0.25"/>
  <cols>
    <col min="1" max="1" width="5.42578125" customWidth="1"/>
    <col min="2" max="2" width="26" customWidth="1"/>
    <col min="3" max="4" width="8.5703125" customWidth="1"/>
    <col min="5" max="5" width="11" customWidth="1"/>
  </cols>
  <sheetData>
    <row r="1" spans="1:8" ht="18.75" x14ac:dyDescent="0.25">
      <c r="A1" s="57" t="s">
        <v>40</v>
      </c>
      <c r="B1" s="57"/>
      <c r="C1" s="57"/>
      <c r="D1" s="57"/>
      <c r="E1" s="57"/>
      <c r="F1" s="57"/>
      <c r="G1" s="57"/>
    </row>
    <row r="2" spans="1:8" ht="18.75" x14ac:dyDescent="0.3">
      <c r="A2" s="1" t="s">
        <v>0</v>
      </c>
      <c r="F2" s="7"/>
    </row>
    <row r="3" spans="1:8" ht="18.75" x14ac:dyDescent="0.3">
      <c r="A3" s="1" t="s">
        <v>1</v>
      </c>
      <c r="E3" s="7"/>
    </row>
    <row r="4" spans="1:8" ht="15" customHeight="1" x14ac:dyDescent="0.25">
      <c r="A4" s="1" t="s">
        <v>2</v>
      </c>
    </row>
    <row r="5" spans="1:8" ht="11.25" customHeight="1" x14ac:dyDescent="0.3">
      <c r="A5" s="20"/>
    </row>
    <row r="6" spans="1:8" ht="21.75" customHeight="1" x14ac:dyDescent="0.3">
      <c r="A6" s="56" t="s">
        <v>41</v>
      </c>
      <c r="B6" s="56"/>
      <c r="C6" s="56"/>
      <c r="D6" s="56"/>
      <c r="E6" s="56"/>
      <c r="F6" s="56"/>
      <c r="G6" s="56"/>
    </row>
    <row r="7" spans="1:8" ht="7.5" customHeight="1" x14ac:dyDescent="0.3">
      <c r="A7" s="20"/>
    </row>
    <row r="8" spans="1:8" ht="19.5" customHeight="1" x14ac:dyDescent="0.3">
      <c r="A8" s="56" t="s">
        <v>42</v>
      </c>
      <c r="B8" s="56"/>
      <c r="C8" s="56"/>
      <c r="D8" s="56"/>
      <c r="E8" s="56"/>
      <c r="F8" s="56"/>
      <c r="G8" s="56"/>
    </row>
    <row r="9" spans="1:8" ht="7.5" customHeight="1" x14ac:dyDescent="0.3">
      <c r="A9" s="20"/>
      <c r="B9" s="20"/>
      <c r="C9" s="20"/>
      <c r="D9" s="20"/>
      <c r="E9" s="20"/>
      <c r="F9" s="20"/>
      <c r="G9" s="20"/>
    </row>
    <row r="10" spans="1:8" ht="19.5" customHeight="1" x14ac:dyDescent="0.3">
      <c r="A10" s="56" t="s">
        <v>46</v>
      </c>
      <c r="B10" s="56"/>
      <c r="C10" s="56"/>
      <c r="D10" s="56"/>
      <c r="E10" s="56"/>
      <c r="F10" s="56"/>
      <c r="G10" s="56"/>
      <c r="H10" s="56"/>
    </row>
    <row r="11" spans="1:8" ht="12" customHeight="1" x14ac:dyDescent="0.3">
      <c r="A11" s="20"/>
    </row>
    <row r="12" spans="1:8" ht="30.75" customHeight="1" x14ac:dyDescent="0.25">
      <c r="A12" s="5" t="s">
        <v>3</v>
      </c>
      <c r="B12" s="5" t="s">
        <v>4</v>
      </c>
      <c r="C12" s="5" t="s">
        <v>5</v>
      </c>
      <c r="D12" s="5" t="s">
        <v>43</v>
      </c>
      <c r="E12" s="5" t="s">
        <v>9</v>
      </c>
      <c r="F12" s="58" t="s">
        <v>24</v>
      </c>
      <c r="G12" s="59"/>
    </row>
    <row r="13" spans="1:8" ht="24" customHeight="1" x14ac:dyDescent="0.25">
      <c r="A13" s="2">
        <v>1</v>
      </c>
      <c r="B13" s="3" t="s">
        <v>17</v>
      </c>
      <c r="C13" s="2" t="s">
        <v>30</v>
      </c>
      <c r="D13" s="2">
        <v>2</v>
      </c>
      <c r="E13" s="2">
        <v>70000</v>
      </c>
      <c r="F13" s="15"/>
      <c r="G13" s="21"/>
    </row>
    <row r="14" spans="1:8" ht="24" customHeight="1" x14ac:dyDescent="0.25">
      <c r="A14" s="2">
        <v>2</v>
      </c>
      <c r="B14" s="18" t="s">
        <v>34</v>
      </c>
      <c r="C14" s="2" t="s">
        <v>11</v>
      </c>
      <c r="D14" s="2">
        <v>2</v>
      </c>
      <c r="E14" s="2">
        <v>50000</v>
      </c>
      <c r="F14" s="16"/>
      <c r="G14" s="21"/>
    </row>
    <row r="15" spans="1:8" ht="24" customHeight="1" x14ac:dyDescent="0.25">
      <c r="A15" s="12">
        <v>3</v>
      </c>
      <c r="B15" s="3" t="s">
        <v>35</v>
      </c>
      <c r="C15" s="2" t="s">
        <v>11</v>
      </c>
      <c r="D15" s="2">
        <v>2</v>
      </c>
      <c r="E15" s="2">
        <v>50000</v>
      </c>
      <c r="F15" s="17" t="s">
        <v>25</v>
      </c>
      <c r="G15" s="17" t="s">
        <v>26</v>
      </c>
    </row>
    <row r="16" spans="1:8" ht="24" customHeight="1" x14ac:dyDescent="0.25">
      <c r="A16" s="12">
        <v>4</v>
      </c>
      <c r="B16" s="3" t="s">
        <v>36</v>
      </c>
      <c r="C16" s="2" t="s">
        <v>30</v>
      </c>
      <c r="D16" s="2">
        <v>2</v>
      </c>
      <c r="E16" s="2">
        <v>70000</v>
      </c>
      <c r="F16" s="16">
        <v>40057568</v>
      </c>
      <c r="G16" s="21"/>
    </row>
    <row r="17" spans="1:7" ht="24" customHeight="1" x14ac:dyDescent="0.25">
      <c r="A17" s="12">
        <v>5</v>
      </c>
      <c r="B17" s="3" t="s">
        <v>23</v>
      </c>
      <c r="C17" s="2" t="s">
        <v>30</v>
      </c>
      <c r="D17" s="2">
        <v>2</v>
      </c>
      <c r="E17" s="2">
        <v>70000</v>
      </c>
      <c r="F17" s="16"/>
      <c r="G17" s="21"/>
    </row>
    <row r="18" spans="1:7" ht="17.25" customHeight="1" x14ac:dyDescent="0.25">
      <c r="A18" s="60" t="s">
        <v>44</v>
      </c>
      <c r="B18" s="61"/>
      <c r="C18" s="61"/>
      <c r="D18" s="62"/>
      <c r="E18" s="24">
        <f>SUM(E13:E17)</f>
        <v>310000</v>
      </c>
      <c r="F18" s="8"/>
      <c r="G18" s="8"/>
    </row>
    <row r="19" spans="1:7" ht="19.5" customHeight="1" x14ac:dyDescent="0.3">
      <c r="A19" s="55" t="s">
        <v>45</v>
      </c>
      <c r="B19" s="55"/>
      <c r="C19" s="55"/>
      <c r="D19" s="55"/>
      <c r="E19" s="19">
        <f>PRODUCT(E18,12)</f>
        <v>3720000</v>
      </c>
    </row>
  </sheetData>
  <mergeCells count="7">
    <mergeCell ref="A19:D19"/>
    <mergeCell ref="A10:H10"/>
    <mergeCell ref="A1:G1"/>
    <mergeCell ref="F12:G12"/>
    <mergeCell ref="A6:G6"/>
    <mergeCell ref="A8:G8"/>
    <mergeCell ref="A18:D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G15" sqref="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69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5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/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/>
      <c r="H8" s="6" t="s">
        <v>18</v>
      </c>
      <c r="I8" s="16"/>
      <c r="J8" s="27"/>
    </row>
    <row r="9" spans="1:10" ht="15.75" customHeight="1" x14ac:dyDescent="0.25">
      <c r="A9" s="12">
        <v>2</v>
      </c>
      <c r="B9" s="3" t="s">
        <v>35</v>
      </c>
      <c r="C9" s="2" t="s">
        <v>30</v>
      </c>
      <c r="D9" s="2">
        <v>35184</v>
      </c>
      <c r="E9" s="2" t="s">
        <v>22</v>
      </c>
      <c r="F9" s="2">
        <v>13172</v>
      </c>
      <c r="G9" s="2">
        <v>70000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/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/>
      <c r="H10" s="6" t="s">
        <v>18</v>
      </c>
      <c r="I10" s="16">
        <v>40057568</v>
      </c>
      <c r="J10" s="27"/>
    </row>
    <row r="11" spans="1:10" ht="17.25" customHeight="1" x14ac:dyDescent="0.25">
      <c r="A11" s="12">
        <v>3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210000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164400</v>
      </c>
      <c r="H14" s="31"/>
      <c r="I14" s="8"/>
      <c r="J14" s="8"/>
    </row>
    <row r="15" spans="1:10" ht="16.5" customHeight="1" x14ac:dyDescent="0.25">
      <c r="A15" s="66" t="s">
        <v>71</v>
      </c>
      <c r="B15" s="67"/>
      <c r="C15" s="67"/>
      <c r="D15" s="67"/>
      <c r="E15" s="67"/>
      <c r="F15" s="68"/>
      <c r="G15" s="10">
        <v>1000</v>
      </c>
      <c r="H15" s="31"/>
      <c r="I15" s="8"/>
      <c r="J15" s="8"/>
    </row>
    <row r="16" spans="1:10" ht="15" customHeight="1" x14ac:dyDescent="0.25">
      <c r="A16" s="66" t="s">
        <v>21</v>
      </c>
      <c r="B16" s="67"/>
      <c r="C16" s="67"/>
      <c r="D16" s="67"/>
      <c r="E16" s="67"/>
      <c r="F16" s="68"/>
      <c r="G16" s="11">
        <f>(G12*0.05)+G15</f>
        <v>11500</v>
      </c>
      <c r="H16" s="32"/>
      <c r="I16" s="4"/>
    </row>
    <row r="17" spans="1:13" ht="6.75" customHeight="1" x14ac:dyDescent="0.25">
      <c r="A17" s="75"/>
      <c r="B17" s="75"/>
      <c r="C17" s="75"/>
      <c r="D17" s="75"/>
      <c r="E17" s="75"/>
      <c r="F17" s="75"/>
      <c r="G17" s="75"/>
      <c r="H17" s="78"/>
    </row>
    <row r="18" spans="1:13" x14ac:dyDescent="0.25">
      <c r="A18" s="38">
        <v>2</v>
      </c>
      <c r="B18" s="39" t="s">
        <v>34</v>
      </c>
      <c r="C18" s="38" t="s">
        <v>11</v>
      </c>
      <c r="D18" s="38">
        <v>34515</v>
      </c>
      <c r="E18" s="38" t="s">
        <v>22</v>
      </c>
      <c r="F18" s="38">
        <v>2013000290</v>
      </c>
      <c r="G18" s="80" t="s">
        <v>70</v>
      </c>
      <c r="H18" s="81"/>
      <c r="I18" s="81"/>
      <c r="J18" s="81"/>
      <c r="K18" s="81"/>
      <c r="L18" s="81"/>
      <c r="M18" s="81"/>
    </row>
  </sheetData>
  <mergeCells count="10">
    <mergeCell ref="G18:M18"/>
    <mergeCell ref="A15:F15"/>
    <mergeCell ref="A16:F16"/>
    <mergeCell ref="A17:H17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D9" sqref="D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72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7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74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3" t="s">
        <v>73</v>
      </c>
      <c r="C8" s="2" t="s">
        <v>74</v>
      </c>
      <c r="D8" s="2">
        <v>34899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2">
        <v>3</v>
      </c>
      <c r="B9" s="3" t="s">
        <v>35</v>
      </c>
      <c r="C9" s="2" t="s">
        <v>30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/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/>
      <c r="H10" s="6" t="s">
        <v>18</v>
      </c>
      <c r="I10" s="16">
        <v>40057568</v>
      </c>
      <c r="J10" s="27"/>
    </row>
    <row r="11" spans="1:10" ht="17.25" customHeight="1" x14ac:dyDescent="0.25">
      <c r="A11" s="12">
        <v>4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240000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194400</v>
      </c>
      <c r="H14" s="31"/>
      <c r="I14" s="8"/>
      <c r="J14" s="8"/>
    </row>
    <row r="15" spans="1:10" ht="16.5" customHeight="1" x14ac:dyDescent="0.25">
      <c r="A15" s="66" t="s">
        <v>75</v>
      </c>
      <c r="B15" s="67"/>
      <c r="C15" s="67"/>
      <c r="D15" s="67"/>
      <c r="E15" s="67"/>
      <c r="F15" s="68"/>
      <c r="G15" s="10">
        <v>-3000</v>
      </c>
      <c r="H15" s="31"/>
      <c r="I15" s="8"/>
      <c r="J15" s="8"/>
    </row>
    <row r="16" spans="1:10" ht="15" customHeight="1" x14ac:dyDescent="0.25">
      <c r="A16" s="66" t="s">
        <v>21</v>
      </c>
      <c r="B16" s="67"/>
      <c r="C16" s="67"/>
      <c r="D16" s="67"/>
      <c r="E16" s="67"/>
      <c r="F16" s="68"/>
      <c r="G16" s="11">
        <f>(G12*0.05)+G15</f>
        <v>9000</v>
      </c>
      <c r="H16" s="32"/>
      <c r="I16" s="4"/>
    </row>
    <row r="17" spans="1:13" ht="6.75" customHeight="1" x14ac:dyDescent="0.25">
      <c r="A17" s="75"/>
      <c r="B17" s="75"/>
      <c r="C17" s="75"/>
      <c r="D17" s="75"/>
      <c r="E17" s="75"/>
      <c r="F17" s="75"/>
      <c r="G17" s="75"/>
      <c r="H17" s="78"/>
    </row>
    <row r="18" spans="1:13" x14ac:dyDescent="0.25">
      <c r="A18" s="38">
        <v>2</v>
      </c>
      <c r="B18" s="39" t="s">
        <v>34</v>
      </c>
      <c r="C18" s="38" t="s">
        <v>11</v>
      </c>
      <c r="D18" s="38">
        <v>34515</v>
      </c>
      <c r="E18" s="38" t="s">
        <v>22</v>
      </c>
      <c r="F18" s="38">
        <v>2013000290</v>
      </c>
      <c r="G18" s="80" t="s">
        <v>70</v>
      </c>
      <c r="H18" s="81"/>
      <c r="I18" s="81"/>
      <c r="J18" s="81"/>
      <c r="K18" s="81"/>
      <c r="L18" s="81"/>
      <c r="M18" s="81"/>
    </row>
    <row r="19" spans="1:13" x14ac:dyDescent="0.25">
      <c r="A19" s="72" t="s">
        <v>76</v>
      </c>
      <c r="B19" s="72"/>
      <c r="C19" s="72"/>
      <c r="D19" s="72"/>
      <c r="E19" s="72"/>
      <c r="F19" s="72"/>
      <c r="G19" s="72"/>
      <c r="H19" s="72"/>
      <c r="I19" s="72"/>
      <c r="J19" s="72"/>
    </row>
  </sheetData>
  <mergeCells count="11">
    <mergeCell ref="A15:F15"/>
    <mergeCell ref="A16:F16"/>
    <mergeCell ref="A17:H17"/>
    <mergeCell ref="G18:M18"/>
    <mergeCell ref="A19:J19"/>
    <mergeCell ref="A14:F14"/>
    <mergeCell ref="A1:J1"/>
    <mergeCell ref="C4:I4"/>
    <mergeCell ref="I6:J6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5" sqref="A15: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7" t="s">
        <v>77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7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6.5" customHeight="1" x14ac:dyDescent="0.25">
      <c r="A7" s="12">
        <v>1</v>
      </c>
      <c r="B7" s="3" t="s">
        <v>36</v>
      </c>
      <c r="C7" s="2" t="s">
        <v>30</v>
      </c>
      <c r="D7" s="2">
        <v>37103</v>
      </c>
      <c r="E7" s="2" t="s">
        <v>37</v>
      </c>
      <c r="F7" s="2">
        <v>182799</v>
      </c>
      <c r="G7" s="2"/>
      <c r="H7" s="6" t="s">
        <v>18</v>
      </c>
      <c r="I7" s="17">
        <v>40057568</v>
      </c>
      <c r="J7" s="17"/>
    </row>
    <row r="8" spans="1:10" ht="16.5" customHeight="1" x14ac:dyDescent="0.25">
      <c r="A8" s="12">
        <v>2</v>
      </c>
      <c r="B8" s="3" t="s">
        <v>35</v>
      </c>
      <c r="C8" s="2" t="s">
        <v>30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7" t="s">
        <v>25</v>
      </c>
      <c r="J8" s="17" t="s">
        <v>26</v>
      </c>
    </row>
    <row r="9" spans="1:10" ht="16.5" customHeight="1" x14ac:dyDescent="0.25">
      <c r="A9" s="12">
        <v>3</v>
      </c>
      <c r="B9" s="3" t="s">
        <v>79</v>
      </c>
      <c r="C9" s="2"/>
      <c r="D9" s="2"/>
      <c r="E9" s="2"/>
      <c r="F9" s="2"/>
      <c r="G9" s="2"/>
      <c r="H9" s="6" t="s">
        <v>18</v>
      </c>
      <c r="I9" s="17" t="s">
        <v>80</v>
      </c>
      <c r="J9" s="17" t="s">
        <v>81</v>
      </c>
    </row>
    <row r="10" spans="1:10" ht="16.5" customHeight="1" x14ac:dyDescent="0.25">
      <c r="A10" s="12">
        <v>4</v>
      </c>
      <c r="B10" s="3" t="s">
        <v>23</v>
      </c>
      <c r="C10" s="2" t="s">
        <v>30</v>
      </c>
      <c r="D10" s="2">
        <v>37157</v>
      </c>
      <c r="E10" s="2" t="s">
        <v>12</v>
      </c>
      <c r="F10" s="2">
        <v>20877</v>
      </c>
      <c r="G10" s="2">
        <v>70000</v>
      </c>
      <c r="H10" s="6" t="s">
        <v>18</v>
      </c>
      <c r="I10" s="17"/>
      <c r="J10" s="17"/>
    </row>
    <row r="11" spans="1:10" ht="15.75" customHeight="1" x14ac:dyDescent="0.25">
      <c r="A11" s="2">
        <v>5</v>
      </c>
      <c r="B11" s="3" t="s">
        <v>17</v>
      </c>
      <c r="C11" s="2" t="s">
        <v>74</v>
      </c>
      <c r="D11" s="2">
        <v>37908</v>
      </c>
      <c r="E11" s="2" t="s">
        <v>12</v>
      </c>
      <c r="F11" s="2">
        <v>1576</v>
      </c>
      <c r="G11" s="2">
        <v>70000</v>
      </c>
      <c r="H11" s="6" t="s">
        <v>18</v>
      </c>
      <c r="I11" s="17">
        <v>49229326</v>
      </c>
      <c r="J11" s="17">
        <v>41049868</v>
      </c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210000</v>
      </c>
      <c r="H12" s="30"/>
      <c r="I12" s="8"/>
      <c r="J12" s="8"/>
    </row>
    <row r="13" spans="1:10" ht="16.5" customHeight="1" x14ac:dyDescent="0.25">
      <c r="A13" s="82" t="s">
        <v>20</v>
      </c>
      <c r="B13" s="83"/>
      <c r="C13" s="83"/>
      <c r="D13" s="83"/>
      <c r="E13" s="83"/>
      <c r="F13" s="84"/>
      <c r="G13" s="40">
        <f>G12*0.12</f>
        <v>25200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184800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(G12*0.05)</f>
        <v>10500</v>
      </c>
      <c r="H15" s="32"/>
      <c r="I15" s="4"/>
    </row>
    <row r="16" spans="1:10" ht="12.75" customHeight="1" x14ac:dyDescent="0.25">
      <c r="A16" s="75"/>
      <c r="B16" s="75"/>
      <c r="C16" s="75"/>
      <c r="D16" s="75"/>
      <c r="E16" s="75"/>
      <c r="F16" s="75"/>
      <c r="G16" s="75"/>
      <c r="H16" s="78"/>
    </row>
    <row r="17" spans="1:10" x14ac:dyDescent="0.25">
      <c r="A17" s="71" t="s">
        <v>78</v>
      </c>
      <c r="B17" s="71"/>
      <c r="C17" s="71"/>
      <c r="D17" s="71"/>
      <c r="E17" s="71"/>
      <c r="F17" s="71"/>
      <c r="G17" s="71"/>
      <c r="H17" s="71"/>
      <c r="I17" s="71"/>
      <c r="J17" s="71"/>
    </row>
  </sheetData>
  <mergeCells count="9">
    <mergeCell ref="A17:J17"/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6" sqref="A16:J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7" t="s">
        <v>83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4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6.5" customHeight="1" x14ac:dyDescent="0.25">
      <c r="A7" s="12">
        <v>1</v>
      </c>
      <c r="B7" s="3" t="s">
        <v>36</v>
      </c>
      <c r="C7" s="2" t="s">
        <v>30</v>
      </c>
      <c r="D7" s="2">
        <v>37103</v>
      </c>
      <c r="E7" s="2" t="s">
        <v>37</v>
      </c>
      <c r="F7" s="2">
        <v>182799</v>
      </c>
      <c r="G7" s="2">
        <v>280000</v>
      </c>
      <c r="H7" s="6" t="s">
        <v>18</v>
      </c>
      <c r="I7" s="17">
        <v>40057568</v>
      </c>
      <c r="J7" s="17"/>
    </row>
    <row r="8" spans="1:10" ht="16.5" customHeight="1" x14ac:dyDescent="0.25">
      <c r="A8" s="12">
        <v>2</v>
      </c>
      <c r="B8" s="3" t="s">
        <v>35</v>
      </c>
      <c r="C8" s="2" t="s">
        <v>30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7" t="s">
        <v>25</v>
      </c>
      <c r="J8" s="17" t="s">
        <v>26</v>
      </c>
    </row>
    <row r="9" spans="1:10" ht="16.5" customHeight="1" x14ac:dyDescent="0.25">
      <c r="A9" s="12">
        <v>3</v>
      </c>
      <c r="B9" s="3" t="s">
        <v>23</v>
      </c>
      <c r="C9" s="2" t="s">
        <v>30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7"/>
      <c r="J9" s="17"/>
    </row>
    <row r="10" spans="1:10" ht="15.75" customHeight="1" x14ac:dyDescent="0.25">
      <c r="A10" s="2">
        <v>4</v>
      </c>
      <c r="B10" s="3" t="s">
        <v>17</v>
      </c>
      <c r="C10" s="2" t="s">
        <v>74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7">
        <v>49229326</v>
      </c>
      <c r="J10" s="17">
        <v>41049868</v>
      </c>
    </row>
    <row r="11" spans="1:10" ht="17.25" customHeight="1" x14ac:dyDescent="0.25">
      <c r="A11" s="63" t="s">
        <v>19</v>
      </c>
      <c r="B11" s="64"/>
      <c r="C11" s="64"/>
      <c r="D11" s="64"/>
      <c r="E11" s="64"/>
      <c r="F11" s="65"/>
      <c r="G11" s="24">
        <f>SUM(G7:G10)</f>
        <v>490000</v>
      </c>
      <c r="H11" s="30"/>
      <c r="I11" s="8"/>
      <c r="J11" s="8"/>
    </row>
    <row r="12" spans="1:10" ht="16.5" customHeight="1" x14ac:dyDescent="0.25">
      <c r="A12" s="82" t="s">
        <v>20</v>
      </c>
      <c r="B12" s="83"/>
      <c r="C12" s="83"/>
      <c r="D12" s="83"/>
      <c r="E12" s="83"/>
      <c r="F12" s="84"/>
      <c r="G12" s="40">
        <f>G11*0.12</f>
        <v>58800</v>
      </c>
      <c r="H12" s="31"/>
      <c r="I12" s="8"/>
      <c r="J12" s="8"/>
    </row>
    <row r="13" spans="1:10" ht="16.5" customHeight="1" x14ac:dyDescent="0.25">
      <c r="A13" s="69" t="s">
        <v>54</v>
      </c>
      <c r="B13" s="69"/>
      <c r="C13" s="69"/>
      <c r="D13" s="69"/>
      <c r="E13" s="69"/>
      <c r="F13" s="69"/>
      <c r="G13" s="10">
        <f>G11-G12</f>
        <v>431200</v>
      </c>
      <c r="H13" s="31"/>
      <c r="I13" s="8"/>
      <c r="J13" s="8"/>
    </row>
    <row r="14" spans="1:10" ht="15" customHeight="1" x14ac:dyDescent="0.25">
      <c r="A14" s="66" t="s">
        <v>21</v>
      </c>
      <c r="B14" s="67"/>
      <c r="C14" s="67"/>
      <c r="D14" s="67"/>
      <c r="E14" s="67"/>
      <c r="F14" s="68"/>
      <c r="G14" s="11">
        <f>(G11*0.05)</f>
        <v>24500</v>
      </c>
      <c r="H14" s="32"/>
      <c r="I14" s="4"/>
    </row>
    <row r="15" spans="1:10" ht="12.75" customHeight="1" x14ac:dyDescent="0.25">
      <c r="A15" s="75"/>
      <c r="B15" s="75"/>
      <c r="C15" s="75"/>
      <c r="D15" s="75"/>
      <c r="E15" s="75"/>
      <c r="F15" s="75"/>
      <c r="G15" s="75"/>
      <c r="H15" s="78"/>
    </row>
    <row r="16" spans="1:10" x14ac:dyDescent="0.25">
      <c r="A16" s="71" t="s">
        <v>78</v>
      </c>
      <c r="B16" s="71"/>
      <c r="C16" s="71"/>
      <c r="D16" s="71"/>
      <c r="E16" s="71"/>
      <c r="F16" s="71"/>
      <c r="G16" s="71"/>
      <c r="H16" s="71"/>
      <c r="I16" s="71"/>
      <c r="J16" s="71"/>
    </row>
    <row r="17" spans="1:10" x14ac:dyDescent="0.25">
      <c r="A17" s="72" t="s">
        <v>85</v>
      </c>
      <c r="B17" s="72"/>
      <c r="C17" s="72"/>
      <c r="D17" s="72"/>
      <c r="E17" s="72"/>
      <c r="F17" s="72"/>
      <c r="G17" s="72"/>
      <c r="H17" s="72"/>
      <c r="I17" s="72"/>
      <c r="J17" s="72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4" sqref="G1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7" t="s">
        <v>86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5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6.5" customHeight="1" x14ac:dyDescent="0.25">
      <c r="A7" s="12">
        <v>1</v>
      </c>
      <c r="B7" s="3" t="s">
        <v>36</v>
      </c>
      <c r="C7" s="2" t="s">
        <v>30</v>
      </c>
      <c r="D7" s="2">
        <v>37103</v>
      </c>
      <c r="E7" s="2" t="s">
        <v>37</v>
      </c>
      <c r="F7" s="2">
        <v>182799</v>
      </c>
      <c r="G7" s="2">
        <v>140000</v>
      </c>
      <c r="H7" s="6" t="s">
        <v>18</v>
      </c>
      <c r="I7" s="17">
        <v>40057568</v>
      </c>
      <c r="J7" s="17"/>
    </row>
    <row r="8" spans="1:10" ht="16.5" customHeight="1" x14ac:dyDescent="0.25">
      <c r="A8" s="12">
        <v>2</v>
      </c>
      <c r="B8" s="3" t="s">
        <v>35</v>
      </c>
      <c r="C8" s="2" t="s">
        <v>30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7" t="s">
        <v>25</v>
      </c>
      <c r="J8" s="17" t="s">
        <v>26</v>
      </c>
    </row>
    <row r="9" spans="1:10" ht="16.5" customHeight="1" x14ac:dyDescent="0.25">
      <c r="A9" s="12">
        <v>3</v>
      </c>
      <c r="B9" s="3" t="s">
        <v>23</v>
      </c>
      <c r="C9" s="2" t="s">
        <v>30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7"/>
      <c r="J9" s="17"/>
    </row>
    <row r="10" spans="1:10" ht="15.75" customHeight="1" x14ac:dyDescent="0.25">
      <c r="A10" s="2">
        <v>4</v>
      </c>
      <c r="B10" s="3" t="s">
        <v>17</v>
      </c>
      <c r="C10" s="2" t="s">
        <v>74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7">
        <v>49229326</v>
      </c>
      <c r="J10" s="17">
        <v>41049868</v>
      </c>
    </row>
    <row r="11" spans="1:10" ht="17.25" customHeight="1" x14ac:dyDescent="0.25">
      <c r="A11" s="63" t="s">
        <v>19</v>
      </c>
      <c r="B11" s="64"/>
      <c r="C11" s="64"/>
      <c r="D11" s="64"/>
      <c r="E11" s="64"/>
      <c r="F11" s="65"/>
      <c r="G11" s="19">
        <f>SUM(G7:G10)</f>
        <v>350000</v>
      </c>
      <c r="H11" s="30"/>
      <c r="I11" s="8"/>
      <c r="J11" s="8"/>
    </row>
    <row r="12" spans="1:10" ht="16.5" customHeight="1" x14ac:dyDescent="0.25">
      <c r="A12" s="82" t="s">
        <v>20</v>
      </c>
      <c r="B12" s="83"/>
      <c r="C12" s="83"/>
      <c r="D12" s="83"/>
      <c r="E12" s="83"/>
      <c r="F12" s="84"/>
      <c r="G12" s="2">
        <f>G11*0.12</f>
        <v>42000</v>
      </c>
      <c r="H12" s="31"/>
      <c r="I12" s="8"/>
      <c r="J12" s="8"/>
    </row>
    <row r="13" spans="1:10" ht="16.5" customHeight="1" x14ac:dyDescent="0.25">
      <c r="A13" s="69" t="s">
        <v>54</v>
      </c>
      <c r="B13" s="69"/>
      <c r="C13" s="69"/>
      <c r="D13" s="69"/>
      <c r="E13" s="69"/>
      <c r="F13" s="69"/>
      <c r="G13" s="19">
        <f>G11-G12</f>
        <v>308000</v>
      </c>
      <c r="H13" s="31"/>
      <c r="I13" s="8"/>
      <c r="J13" s="8"/>
    </row>
    <row r="14" spans="1:10" ht="15" customHeight="1" x14ac:dyDescent="0.25">
      <c r="A14" s="66" t="s">
        <v>21</v>
      </c>
      <c r="B14" s="67"/>
      <c r="C14" s="67"/>
      <c r="D14" s="67"/>
      <c r="E14" s="67"/>
      <c r="F14" s="68"/>
      <c r="G14" s="2">
        <f>(G11*0.05)</f>
        <v>17500</v>
      </c>
      <c r="H14" s="32"/>
      <c r="I14" s="4"/>
    </row>
    <row r="15" spans="1:10" ht="12.75" customHeight="1" x14ac:dyDescent="0.25">
      <c r="A15" s="75"/>
      <c r="B15" s="75"/>
      <c r="C15" s="75"/>
      <c r="D15" s="75"/>
      <c r="E15" s="75"/>
      <c r="F15" s="75"/>
      <c r="G15" s="75"/>
      <c r="H15" s="78"/>
    </row>
    <row r="16" spans="1:10" x14ac:dyDescent="0.25">
      <c r="A16" s="71" t="s">
        <v>78</v>
      </c>
      <c r="B16" s="71"/>
      <c r="C16" s="71"/>
      <c r="D16" s="71"/>
      <c r="E16" s="71"/>
      <c r="F16" s="71"/>
      <c r="G16" s="71"/>
      <c r="H16" s="71"/>
      <c r="I16" s="71"/>
      <c r="J16" s="71"/>
    </row>
    <row r="17" spans="1:10" x14ac:dyDescent="0.25">
      <c r="A17" s="72" t="s">
        <v>85</v>
      </c>
      <c r="B17" s="72"/>
      <c r="C17" s="72"/>
      <c r="D17" s="72"/>
      <c r="E17" s="72"/>
      <c r="F17" s="72"/>
      <c r="G17" s="72"/>
      <c r="H17" s="72"/>
      <c r="I17" s="72"/>
      <c r="J17" s="72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14" sqref="G1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7" t="s">
        <v>87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54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6.5" customHeight="1" x14ac:dyDescent="0.25">
      <c r="A7" s="12">
        <v>1</v>
      </c>
      <c r="B7" s="3" t="s">
        <v>36</v>
      </c>
      <c r="C7" s="2" t="s">
        <v>30</v>
      </c>
      <c r="D7" s="2">
        <v>37103</v>
      </c>
      <c r="E7" s="2" t="s">
        <v>37</v>
      </c>
      <c r="F7" s="2">
        <v>182799</v>
      </c>
      <c r="G7" s="2">
        <v>70000</v>
      </c>
      <c r="H7" s="6" t="s">
        <v>18</v>
      </c>
      <c r="I7" s="17">
        <v>40057568</v>
      </c>
      <c r="J7" s="17"/>
    </row>
    <row r="8" spans="1:10" ht="16.5" customHeight="1" x14ac:dyDescent="0.25">
      <c r="A8" s="12">
        <v>2</v>
      </c>
      <c r="B8" s="3" t="s">
        <v>35</v>
      </c>
      <c r="C8" s="2" t="s">
        <v>30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7" t="s">
        <v>25</v>
      </c>
      <c r="J8" s="17" t="s">
        <v>26</v>
      </c>
    </row>
    <row r="9" spans="1:10" ht="16.5" customHeight="1" x14ac:dyDescent="0.25">
      <c r="A9" s="12">
        <v>3</v>
      </c>
      <c r="B9" s="3" t="s">
        <v>23</v>
      </c>
      <c r="C9" s="2" t="s">
        <v>30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7"/>
      <c r="J9" s="17"/>
    </row>
    <row r="10" spans="1:10" ht="15.75" customHeight="1" x14ac:dyDescent="0.25">
      <c r="A10" s="2">
        <v>4</v>
      </c>
      <c r="B10" s="3" t="s">
        <v>17</v>
      </c>
      <c r="C10" s="2" t="s">
        <v>74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7">
        <v>49229326</v>
      </c>
      <c r="J10" s="17">
        <v>41049868</v>
      </c>
    </row>
    <row r="11" spans="1:10" ht="17.25" customHeight="1" x14ac:dyDescent="0.25">
      <c r="A11" s="63" t="s">
        <v>19</v>
      </c>
      <c r="B11" s="64"/>
      <c r="C11" s="64"/>
      <c r="D11" s="64"/>
      <c r="E11" s="64"/>
      <c r="F11" s="65"/>
      <c r="G11" s="19">
        <f>SUM(G7:G10)</f>
        <v>280000</v>
      </c>
      <c r="H11" s="30"/>
      <c r="I11" s="8"/>
      <c r="J11" s="8"/>
    </row>
    <row r="12" spans="1:10" ht="16.5" customHeight="1" x14ac:dyDescent="0.25">
      <c r="A12" s="82" t="s">
        <v>20</v>
      </c>
      <c r="B12" s="83"/>
      <c r="C12" s="83"/>
      <c r="D12" s="83"/>
      <c r="E12" s="83"/>
      <c r="F12" s="84"/>
      <c r="G12" s="2">
        <f>G11*0.12</f>
        <v>33600</v>
      </c>
      <c r="H12" s="31"/>
      <c r="I12" s="8"/>
      <c r="J12" s="8"/>
    </row>
    <row r="13" spans="1:10" ht="16.5" customHeight="1" x14ac:dyDescent="0.25">
      <c r="A13" s="69" t="s">
        <v>54</v>
      </c>
      <c r="B13" s="69"/>
      <c r="C13" s="69"/>
      <c r="D13" s="69"/>
      <c r="E13" s="69"/>
      <c r="F13" s="69"/>
      <c r="G13" s="19">
        <f>G11-G12</f>
        <v>246400</v>
      </c>
      <c r="H13" s="31"/>
      <c r="I13" s="8"/>
      <c r="J13" s="8"/>
    </row>
    <row r="14" spans="1:10" ht="15" customHeight="1" x14ac:dyDescent="0.25">
      <c r="A14" s="66" t="s">
        <v>21</v>
      </c>
      <c r="B14" s="67"/>
      <c r="C14" s="67"/>
      <c r="D14" s="67"/>
      <c r="E14" s="67"/>
      <c r="F14" s="68"/>
      <c r="G14" s="2">
        <f>(G11*0.05)</f>
        <v>14000</v>
      </c>
      <c r="H14" s="32"/>
      <c r="I14" s="4"/>
    </row>
    <row r="15" spans="1:10" ht="12.75" customHeight="1" x14ac:dyDescent="0.25">
      <c r="A15" s="75"/>
      <c r="B15" s="75"/>
      <c r="C15" s="75"/>
      <c r="D15" s="75"/>
      <c r="E15" s="75"/>
      <c r="F15" s="75"/>
      <c r="G15" s="75"/>
      <c r="H15" s="78"/>
    </row>
    <row r="16" spans="1:10" x14ac:dyDescent="0.25">
      <c r="A16" s="71" t="s">
        <v>78</v>
      </c>
      <c r="B16" s="71"/>
      <c r="C16" s="71"/>
      <c r="D16" s="71"/>
      <c r="E16" s="71"/>
      <c r="F16" s="71"/>
      <c r="G16" s="71"/>
      <c r="H16" s="71"/>
      <c r="I16" s="71"/>
      <c r="J16" s="71"/>
    </row>
    <row r="17" spans="1:10" x14ac:dyDescent="0.25">
      <c r="A17" s="72" t="s">
        <v>85</v>
      </c>
      <c r="B17" s="72"/>
      <c r="C17" s="72"/>
      <c r="D17" s="72"/>
      <c r="E17" s="72"/>
      <c r="F17" s="72"/>
      <c r="G17" s="72"/>
      <c r="H17" s="72"/>
      <c r="I17" s="72"/>
      <c r="J17" s="72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7" t="s">
        <v>86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43" t="s">
        <v>13</v>
      </c>
      <c r="F2" s="43"/>
      <c r="G2" s="1"/>
      <c r="H2" s="43"/>
      <c r="I2" s="43" t="s">
        <v>15</v>
      </c>
      <c r="J2" s="1"/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4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48" t="s">
        <v>82</v>
      </c>
      <c r="I6" s="58" t="s">
        <v>24</v>
      </c>
      <c r="J6" s="59"/>
    </row>
    <row r="7" spans="1:10" ht="16.5" customHeight="1" x14ac:dyDescent="0.25">
      <c r="A7" s="44">
        <v>1</v>
      </c>
      <c r="B7" s="45" t="s">
        <v>36</v>
      </c>
      <c r="C7" s="46" t="s">
        <v>30</v>
      </c>
      <c r="D7" s="46">
        <v>37103</v>
      </c>
      <c r="E7" s="46" t="s">
        <v>37</v>
      </c>
      <c r="F7" s="46">
        <v>182799</v>
      </c>
      <c r="G7" s="46">
        <v>123200</v>
      </c>
      <c r="H7" s="50">
        <v>61600</v>
      </c>
      <c r="I7" s="47">
        <v>40057568</v>
      </c>
      <c r="J7" s="47"/>
    </row>
    <row r="8" spans="1:10" ht="16.5" customHeight="1" x14ac:dyDescent="0.25">
      <c r="A8" s="12">
        <v>2</v>
      </c>
      <c r="B8" s="3" t="s">
        <v>35</v>
      </c>
      <c r="C8" s="2" t="s">
        <v>30</v>
      </c>
      <c r="D8" s="2">
        <v>35184</v>
      </c>
      <c r="E8" s="2" t="s">
        <v>22</v>
      </c>
      <c r="F8" s="2">
        <v>13172</v>
      </c>
      <c r="G8" s="2">
        <v>61600</v>
      </c>
      <c r="H8" s="49"/>
      <c r="I8" s="17" t="s">
        <v>25</v>
      </c>
      <c r="J8" s="17" t="s">
        <v>26</v>
      </c>
    </row>
    <row r="9" spans="1:10" ht="16.5" customHeight="1" x14ac:dyDescent="0.25">
      <c r="A9" s="12">
        <v>3</v>
      </c>
      <c r="B9" s="3" t="s">
        <v>23</v>
      </c>
      <c r="C9" s="2" t="s">
        <v>30</v>
      </c>
      <c r="D9" s="2">
        <v>37157</v>
      </c>
      <c r="E9" s="2" t="s">
        <v>12</v>
      </c>
      <c r="F9" s="2">
        <v>20877</v>
      </c>
      <c r="G9" s="2">
        <v>61600</v>
      </c>
      <c r="H9" s="49"/>
      <c r="I9" s="17"/>
      <c r="J9" s="17"/>
    </row>
    <row r="10" spans="1:10" ht="15.75" customHeight="1" x14ac:dyDescent="0.25">
      <c r="A10" s="12">
        <v>4</v>
      </c>
      <c r="B10" s="3" t="s">
        <v>17</v>
      </c>
      <c r="C10" s="2" t="s">
        <v>74</v>
      </c>
      <c r="D10" s="2">
        <v>37908</v>
      </c>
      <c r="E10" s="2" t="s">
        <v>12</v>
      </c>
      <c r="F10" s="2">
        <v>1576</v>
      </c>
      <c r="G10" s="2">
        <v>61600</v>
      </c>
      <c r="H10" s="49"/>
      <c r="I10" s="17">
        <v>49229326</v>
      </c>
      <c r="J10" s="17">
        <v>41049868</v>
      </c>
    </row>
    <row r="11" spans="1:10" ht="17.25" customHeight="1" x14ac:dyDescent="0.25">
      <c r="A11" s="63" t="s">
        <v>19</v>
      </c>
      <c r="B11" s="64"/>
      <c r="C11" s="64"/>
      <c r="D11" s="64"/>
      <c r="E11" s="64"/>
      <c r="F11" s="65"/>
      <c r="G11" s="52">
        <f>SUM(G7:G10)</f>
        <v>308000</v>
      </c>
      <c r="H11" s="30"/>
      <c r="I11" s="8"/>
      <c r="J11" s="8"/>
    </row>
    <row r="12" spans="1:10" ht="16.5" customHeight="1" x14ac:dyDescent="0.25">
      <c r="A12" s="82" t="s">
        <v>20</v>
      </c>
      <c r="B12" s="83"/>
      <c r="C12" s="83"/>
      <c r="D12" s="83"/>
      <c r="E12" s="83"/>
      <c r="F12" s="84"/>
      <c r="G12" s="52">
        <f>G11*0.12</f>
        <v>36960</v>
      </c>
      <c r="H12" s="31"/>
      <c r="I12" s="8"/>
      <c r="J12" s="8"/>
    </row>
    <row r="13" spans="1:10" ht="16.5" customHeight="1" x14ac:dyDescent="0.3">
      <c r="A13" s="85" t="s">
        <v>54</v>
      </c>
      <c r="B13" s="86"/>
      <c r="C13" s="86"/>
      <c r="D13" s="86"/>
      <c r="E13" s="86"/>
      <c r="F13" s="87"/>
      <c r="G13" s="53">
        <f>G11-G12</f>
        <v>271040</v>
      </c>
      <c r="H13" s="31"/>
      <c r="I13" s="8"/>
      <c r="J13" s="8"/>
    </row>
    <row r="15" spans="1:10" ht="18.75" x14ac:dyDescent="0.3">
      <c r="A15" s="88" t="s">
        <v>84</v>
      </c>
      <c r="B15" s="88"/>
      <c r="C15" s="88"/>
      <c r="D15" s="88"/>
      <c r="E15" s="88"/>
      <c r="F15" s="88"/>
      <c r="G15" s="88"/>
      <c r="H15" s="88"/>
      <c r="I15" s="88"/>
      <c r="J15" s="88"/>
    </row>
  </sheetData>
  <mergeCells count="7">
    <mergeCell ref="A13:F13"/>
    <mergeCell ref="A12:F12"/>
    <mergeCell ref="A15:J15"/>
    <mergeCell ref="A1:J1"/>
    <mergeCell ref="C4:I4"/>
    <mergeCell ref="I6:J6"/>
    <mergeCell ref="A11:F11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3" sqref="B2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2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24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3"/>
    </row>
    <row r="8" spans="1:10" ht="24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2013000230</v>
      </c>
      <c r="G8" s="2">
        <v>50000</v>
      </c>
      <c r="H8" s="6" t="s">
        <v>18</v>
      </c>
      <c r="I8" s="16"/>
      <c r="J8" s="23"/>
    </row>
    <row r="9" spans="1:10" ht="24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24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182733</v>
      </c>
      <c r="G10" s="2">
        <v>140000</v>
      </c>
      <c r="H10" s="6" t="s">
        <v>18</v>
      </c>
      <c r="I10" s="16">
        <v>40057568</v>
      </c>
      <c r="J10" s="23"/>
    </row>
    <row r="11" spans="1:10" ht="24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 t="s">
        <v>49</v>
      </c>
      <c r="J11" s="23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13">
        <f>SUM(G7:G11)</f>
        <v>380000</v>
      </c>
      <c r="H12" s="14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9"/>
      <c r="I13" s="8"/>
      <c r="J13" s="8"/>
    </row>
    <row r="14" spans="1:10" ht="16.5" customHeight="1" x14ac:dyDescent="0.25">
      <c r="A14" s="69" t="s">
        <v>48</v>
      </c>
      <c r="B14" s="69"/>
      <c r="C14" s="69"/>
      <c r="D14" s="69"/>
      <c r="E14" s="69"/>
      <c r="F14" s="69"/>
      <c r="G14" s="10">
        <f>G12-G13</f>
        <v>334400</v>
      </c>
      <c r="H14" s="9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19000</v>
      </c>
      <c r="H15" s="11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5"/>
    </row>
    <row r="17" spans="1:11" ht="18.75" customHeight="1" x14ac:dyDescent="0.25">
      <c r="A17" s="76" t="s">
        <v>27</v>
      </c>
      <c r="B17" s="76"/>
      <c r="C17" s="76"/>
      <c r="D17" s="76"/>
      <c r="E17" s="76"/>
      <c r="F17" s="76"/>
      <c r="G17" s="76"/>
      <c r="H17" s="76"/>
    </row>
    <row r="18" spans="1:11" ht="15.75" x14ac:dyDescent="0.25">
      <c r="A18" s="76" t="s">
        <v>28</v>
      </c>
      <c r="B18" s="76"/>
      <c r="C18" s="76"/>
      <c r="D18" s="76"/>
      <c r="E18" s="76"/>
      <c r="F18" s="76"/>
      <c r="G18" s="76"/>
      <c r="H18" s="76"/>
    </row>
    <row r="19" spans="1:11" ht="5.25" customHeight="1" x14ac:dyDescent="0.25"/>
    <row r="20" spans="1:11" ht="15.75" x14ac:dyDescent="0.25">
      <c r="A20" s="77" t="s">
        <v>29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15.75" x14ac:dyDescent="0.25">
      <c r="A21" s="74" t="s">
        <v>32</v>
      </c>
      <c r="B21" s="74"/>
      <c r="C21" s="74"/>
      <c r="D21" s="74"/>
      <c r="E21" s="74"/>
      <c r="F21" s="74"/>
      <c r="G21" s="74"/>
      <c r="H21" s="74"/>
      <c r="I21" s="74"/>
      <c r="J21" s="74"/>
      <c r="K21" s="1"/>
    </row>
    <row r="22" spans="1:11" ht="15.75" x14ac:dyDescent="0.25">
      <c r="A22" s="73" t="s">
        <v>31</v>
      </c>
      <c r="B22" s="74"/>
      <c r="C22" s="74"/>
      <c r="D22" s="74"/>
      <c r="E22" s="74"/>
      <c r="F22" s="74"/>
      <c r="G22" s="74"/>
      <c r="H22" s="74"/>
      <c r="I22" s="74"/>
      <c r="J22" s="74"/>
      <c r="K22" s="1"/>
    </row>
    <row r="23" spans="1:11" x14ac:dyDescent="0.25">
      <c r="A23" s="1" t="s">
        <v>33</v>
      </c>
    </row>
    <row r="24" spans="1:11" x14ac:dyDescent="0.25">
      <c r="A24" s="72" t="s">
        <v>38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1" ht="8.2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 x14ac:dyDescent="0.25">
      <c r="A26" s="72" t="s">
        <v>39</v>
      </c>
      <c r="B26" s="72"/>
      <c r="C26" s="72"/>
      <c r="D26" s="72"/>
      <c r="E26" s="72"/>
      <c r="F26" s="72"/>
      <c r="G26" s="72"/>
      <c r="H26" s="72"/>
      <c r="I26" s="72"/>
      <c r="J26" s="72"/>
    </row>
    <row r="27" spans="1:11" x14ac:dyDescent="0.25">
      <c r="A27" s="72" t="s">
        <v>52</v>
      </c>
      <c r="B27" s="72"/>
      <c r="C27" s="72"/>
      <c r="D27" s="72"/>
      <c r="E27" s="72"/>
      <c r="F27" s="72"/>
      <c r="G27" s="72"/>
      <c r="H27" s="72"/>
      <c r="I27" s="72"/>
      <c r="J27" s="72"/>
    </row>
    <row r="28" spans="1:11" ht="8.2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1" x14ac:dyDescent="0.25">
      <c r="A29" s="70" t="s">
        <v>50</v>
      </c>
      <c r="B29" s="70"/>
      <c r="C29" s="70"/>
      <c r="D29" s="70"/>
      <c r="E29" s="70"/>
      <c r="F29" s="70"/>
      <c r="G29" s="70"/>
      <c r="H29" s="70"/>
      <c r="I29" s="70"/>
      <c r="J29" s="70"/>
    </row>
    <row r="30" spans="1:11" x14ac:dyDescent="0.25">
      <c r="A30" s="70" t="s">
        <v>51</v>
      </c>
      <c r="B30" s="70"/>
      <c r="C30" s="70"/>
      <c r="D30" s="70"/>
      <c r="E30" s="70"/>
      <c r="F30" s="70"/>
      <c r="G30" s="70"/>
      <c r="H30" s="70"/>
      <c r="I30" s="70"/>
      <c r="J30" s="70"/>
    </row>
    <row r="31" spans="1:11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</row>
  </sheetData>
  <mergeCells count="19">
    <mergeCell ref="A14:F14"/>
    <mergeCell ref="A29:J29"/>
    <mergeCell ref="A30:J30"/>
    <mergeCell ref="A31:J31"/>
    <mergeCell ref="A27:J27"/>
    <mergeCell ref="A22:J22"/>
    <mergeCell ref="A24:J24"/>
    <mergeCell ref="A26:J26"/>
    <mergeCell ref="A15:F15"/>
    <mergeCell ref="A16:H16"/>
    <mergeCell ref="A17:H17"/>
    <mergeCell ref="A18:H18"/>
    <mergeCell ref="A20:K20"/>
    <mergeCell ref="A21:J21"/>
    <mergeCell ref="A1:J1"/>
    <mergeCell ref="C4:I4"/>
    <mergeCell ref="I6:J6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A9" sqref="A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53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26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140000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 t="s">
        <v>49</v>
      </c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13">
        <f>SUM(G7:G11)</f>
        <v>380000</v>
      </c>
      <c r="H12" s="14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9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334400</v>
      </c>
      <c r="H14" s="9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19000</v>
      </c>
      <c r="H15" s="11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5"/>
    </row>
    <row r="17" spans="1:10" ht="15.75" x14ac:dyDescent="0.25">
      <c r="A17" s="12">
        <v>5</v>
      </c>
      <c r="B17" s="3" t="s">
        <v>23</v>
      </c>
      <c r="C17" s="2" t="s">
        <v>30</v>
      </c>
      <c r="D17" s="2">
        <v>37157</v>
      </c>
      <c r="E17" s="2" t="s">
        <v>12</v>
      </c>
      <c r="F17" s="2">
        <v>20877</v>
      </c>
      <c r="G17" s="2">
        <v>70000</v>
      </c>
      <c r="H17" s="6" t="s">
        <v>18</v>
      </c>
      <c r="I17" s="16" t="s">
        <v>49</v>
      </c>
      <c r="J17" s="27"/>
    </row>
    <row r="18" spans="1:10" x14ac:dyDescent="0.25">
      <c r="A18" t="s">
        <v>55</v>
      </c>
    </row>
    <row r="19" spans="1:10" x14ac:dyDescent="0.25">
      <c r="A19" t="s">
        <v>56</v>
      </c>
    </row>
    <row r="20" spans="1:10" x14ac:dyDescent="0.25">
      <c r="A20" t="s">
        <v>57</v>
      </c>
    </row>
    <row r="21" spans="1:10" ht="6.75" customHeight="1" x14ac:dyDescent="0.25"/>
    <row r="22" spans="1:10" ht="15.75" x14ac:dyDescent="0.25">
      <c r="A22" s="12">
        <v>4</v>
      </c>
      <c r="B22" s="3" t="s">
        <v>36</v>
      </c>
      <c r="C22" s="2" t="s">
        <v>30</v>
      </c>
      <c r="D22" s="2">
        <v>37103</v>
      </c>
      <c r="E22" s="2" t="s">
        <v>37</v>
      </c>
      <c r="F22" s="2">
        <v>182799</v>
      </c>
      <c r="G22" s="2">
        <v>140000</v>
      </c>
      <c r="H22" s="6" t="s">
        <v>18</v>
      </c>
      <c r="I22" s="16">
        <v>40057568</v>
      </c>
      <c r="J22" s="27"/>
    </row>
    <row r="23" spans="1:10" x14ac:dyDescent="0.25">
      <c r="A23" s="75" t="s">
        <v>58</v>
      </c>
      <c r="B23" s="75"/>
      <c r="C23" s="75"/>
      <c r="D23" s="75"/>
      <c r="E23" s="75"/>
      <c r="F23" s="75"/>
      <c r="G23" s="75"/>
      <c r="H23" s="75"/>
      <c r="I23" s="75"/>
      <c r="J23" s="75"/>
    </row>
    <row r="24" spans="1:10" x14ac:dyDescent="0.25">
      <c r="A24" s="72" t="s">
        <v>59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25">
      <c r="A25" s="71" t="s">
        <v>60</v>
      </c>
      <c r="B25" s="71"/>
      <c r="C25" s="71"/>
      <c r="D25" s="71"/>
      <c r="E25" s="71"/>
      <c r="F25" s="71"/>
      <c r="G25" s="71"/>
      <c r="H25" s="71"/>
      <c r="I25" s="71"/>
      <c r="J25" s="71"/>
    </row>
  </sheetData>
  <mergeCells count="11">
    <mergeCell ref="A14:F14"/>
    <mergeCell ref="A1:J1"/>
    <mergeCell ref="C4:I4"/>
    <mergeCell ref="I6:J6"/>
    <mergeCell ref="A12:F12"/>
    <mergeCell ref="A13:F13"/>
    <mergeCell ref="A23:J23"/>
    <mergeCell ref="A24:J24"/>
    <mergeCell ref="A25:J25"/>
    <mergeCell ref="A15:F15"/>
    <mergeCell ref="A16:H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5" sqref="J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28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70000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 t="s">
        <v>49</v>
      </c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310000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264400</v>
      </c>
      <c r="H14" s="31"/>
      <c r="I14" s="8"/>
      <c r="J14" s="8"/>
    </row>
    <row r="15" spans="1:10" ht="16.5" customHeight="1" x14ac:dyDescent="0.25">
      <c r="A15" s="66" t="s">
        <v>62</v>
      </c>
      <c r="B15" s="67"/>
      <c r="C15" s="67"/>
      <c r="D15" s="67"/>
      <c r="E15" s="67"/>
      <c r="F15" s="68"/>
      <c r="G15" s="10">
        <v>21000</v>
      </c>
      <c r="H15" s="31"/>
      <c r="I15" s="8"/>
      <c r="J15" s="8"/>
    </row>
    <row r="16" spans="1:10" ht="15" customHeight="1" x14ac:dyDescent="0.25">
      <c r="A16" s="66" t="s">
        <v>21</v>
      </c>
      <c r="B16" s="67"/>
      <c r="C16" s="67"/>
      <c r="D16" s="67"/>
      <c r="E16" s="67"/>
      <c r="F16" s="68"/>
      <c r="G16" s="11">
        <f>G12*0.05</f>
        <v>15500</v>
      </c>
      <c r="H16" s="32"/>
      <c r="I16" s="4"/>
    </row>
    <row r="17" spans="1:10" ht="15" customHeight="1" x14ac:dyDescent="0.25">
      <c r="A17" s="79" t="s">
        <v>63</v>
      </c>
      <c r="B17" s="79"/>
      <c r="C17" s="79"/>
      <c r="D17" s="79"/>
      <c r="E17" s="79"/>
      <c r="F17" s="79"/>
      <c r="G17" s="10">
        <f>SUM(G15:G16)</f>
        <v>36500</v>
      </c>
      <c r="H17" s="32"/>
      <c r="I17" s="4"/>
    </row>
    <row r="18" spans="1:10" ht="6.75" customHeight="1" x14ac:dyDescent="0.25">
      <c r="A18" s="75"/>
      <c r="B18" s="75"/>
      <c r="C18" s="75"/>
      <c r="D18" s="75"/>
      <c r="E18" s="75"/>
      <c r="F18" s="75"/>
      <c r="G18" s="75"/>
      <c r="H18" s="78"/>
    </row>
    <row r="19" spans="1:10" ht="15.75" x14ac:dyDescent="0.25">
      <c r="A19" s="12">
        <v>5</v>
      </c>
      <c r="B19" s="3" t="s">
        <v>23</v>
      </c>
      <c r="C19" s="2" t="s">
        <v>30</v>
      </c>
      <c r="D19" s="2">
        <v>37157</v>
      </c>
      <c r="E19" s="2" t="s">
        <v>12</v>
      </c>
      <c r="F19" s="2">
        <v>20877</v>
      </c>
      <c r="G19" s="2">
        <v>70000</v>
      </c>
      <c r="H19" s="6" t="s">
        <v>18</v>
      </c>
      <c r="I19" s="16" t="s">
        <v>49</v>
      </c>
      <c r="J19" s="27"/>
    </row>
    <row r="20" spans="1:10" x14ac:dyDescent="0.25">
      <c r="A20" t="s">
        <v>55</v>
      </c>
    </row>
    <row r="21" spans="1:10" x14ac:dyDescent="0.25">
      <c r="A21" t="s">
        <v>56</v>
      </c>
    </row>
    <row r="22" spans="1:10" x14ac:dyDescent="0.25">
      <c r="A22" t="s">
        <v>57</v>
      </c>
    </row>
    <row r="23" spans="1:10" ht="6.75" customHeight="1" x14ac:dyDescent="0.25"/>
    <row r="24" spans="1:10" ht="15.75" x14ac:dyDescent="0.25">
      <c r="A24" s="12">
        <v>4</v>
      </c>
      <c r="B24" s="3" t="s">
        <v>36</v>
      </c>
      <c r="C24" s="2" t="s">
        <v>30</v>
      </c>
      <c r="D24" s="2">
        <v>37103</v>
      </c>
      <c r="E24" s="2" t="s">
        <v>37</v>
      </c>
      <c r="F24" s="2">
        <v>182799</v>
      </c>
      <c r="G24" s="2">
        <v>140000</v>
      </c>
      <c r="H24" s="6" t="s">
        <v>18</v>
      </c>
      <c r="I24" s="16">
        <v>40057568</v>
      </c>
      <c r="J24" s="27"/>
    </row>
    <row r="25" spans="1:10" x14ac:dyDescent="0.25">
      <c r="A25" s="75" t="s">
        <v>58</v>
      </c>
      <c r="B25" s="75"/>
      <c r="C25" s="75"/>
      <c r="D25" s="75"/>
      <c r="E25" s="75"/>
      <c r="F25" s="75"/>
      <c r="G25" s="75"/>
      <c r="H25" s="75"/>
      <c r="I25" s="75"/>
      <c r="J25" s="75"/>
    </row>
    <row r="26" spans="1:10" x14ac:dyDescent="0.25">
      <c r="A26" s="72" t="s">
        <v>59</v>
      </c>
      <c r="B26" s="72"/>
      <c r="C26" s="72"/>
      <c r="D26" s="72"/>
      <c r="E26" s="72"/>
      <c r="F26" s="72"/>
      <c r="G26" s="72"/>
      <c r="H26" s="72"/>
      <c r="I26" s="72"/>
      <c r="J26" s="72"/>
    </row>
    <row r="27" spans="1:10" x14ac:dyDescent="0.25">
      <c r="A27" s="71" t="s">
        <v>60</v>
      </c>
      <c r="B27" s="71"/>
      <c r="C27" s="71"/>
      <c r="D27" s="71"/>
      <c r="E27" s="71"/>
      <c r="F27" s="71"/>
      <c r="G27" s="71"/>
      <c r="H27" s="71"/>
      <c r="I27" s="71"/>
      <c r="J27" s="71"/>
    </row>
  </sheetData>
  <mergeCells count="13">
    <mergeCell ref="A18:H18"/>
    <mergeCell ref="A25:J25"/>
    <mergeCell ref="A26:J26"/>
    <mergeCell ref="A27:J27"/>
    <mergeCell ref="A15:F15"/>
    <mergeCell ref="A17:F17"/>
    <mergeCell ref="A14:F14"/>
    <mergeCell ref="A16:F16"/>
    <mergeCell ref="A1:J1"/>
    <mergeCell ref="C4:I4"/>
    <mergeCell ref="I6:J6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24" sqref="H2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29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70000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 t="s">
        <v>49</v>
      </c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310000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264400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15500</v>
      </c>
      <c r="H15" s="32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8"/>
    </row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5" sqref="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3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70000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310000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264400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15500</v>
      </c>
      <c r="H15" s="32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8"/>
    </row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9" sqref="A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4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11</v>
      </c>
      <c r="D9" s="2">
        <v>35184</v>
      </c>
      <c r="E9" s="2" t="s">
        <v>22</v>
      </c>
      <c r="F9" s="2">
        <v>13172</v>
      </c>
      <c r="G9" s="2">
        <v>50000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70000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310000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264400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15500</v>
      </c>
      <c r="H15" s="32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8"/>
    </row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0" sqref="G10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67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5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30</v>
      </c>
      <c r="D9" s="2">
        <v>35184</v>
      </c>
      <c r="E9" s="2" t="s">
        <v>22</v>
      </c>
      <c r="F9" s="2">
        <v>13172</v>
      </c>
      <c r="G9" s="2">
        <v>70000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>
        <v>4</v>
      </c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>
        <v>70000</v>
      </c>
      <c r="H10" s="6" t="s">
        <v>18</v>
      </c>
      <c r="I10" s="16">
        <v>40057568</v>
      </c>
      <c r="J10" s="27"/>
    </row>
    <row r="11" spans="1:10" ht="17.25" customHeight="1" x14ac:dyDescent="0.25">
      <c r="A11" s="12">
        <v>5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330000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284400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16500</v>
      </c>
      <c r="H15" s="32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8"/>
    </row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7" sqref="G1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57" t="s">
        <v>68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6" t="s">
        <v>14</v>
      </c>
      <c r="D4" s="56"/>
      <c r="E4" s="56"/>
      <c r="F4" s="56"/>
      <c r="G4" s="56"/>
      <c r="H4" s="56"/>
      <c r="I4" s="56"/>
    </row>
    <row r="5" spans="1:10" ht="11.25" customHeight="1" x14ac:dyDescent="0.3">
      <c r="A5" s="36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8" t="s">
        <v>24</v>
      </c>
      <c r="J6" s="59"/>
    </row>
    <row r="7" spans="1:10" ht="15.75" customHeight="1" x14ac:dyDescent="0.25">
      <c r="A7" s="2">
        <v>1</v>
      </c>
      <c r="B7" s="3" t="s">
        <v>17</v>
      </c>
      <c r="C7" s="2" t="s">
        <v>30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5"/>
      <c r="J7" s="27"/>
    </row>
    <row r="8" spans="1:10" ht="15.75" customHeight="1" x14ac:dyDescent="0.25">
      <c r="A8" s="2">
        <v>2</v>
      </c>
      <c r="B8" s="18" t="s">
        <v>34</v>
      </c>
      <c r="C8" s="2" t="s">
        <v>11</v>
      </c>
      <c r="D8" s="2">
        <v>34515</v>
      </c>
      <c r="E8" s="2" t="s">
        <v>22</v>
      </c>
      <c r="F8" s="2">
        <v>2013000290</v>
      </c>
      <c r="G8" s="2">
        <v>50000</v>
      </c>
      <c r="H8" s="6" t="s">
        <v>18</v>
      </c>
      <c r="I8" s="16"/>
      <c r="J8" s="27"/>
    </row>
    <row r="9" spans="1:10" ht="15.75" customHeight="1" x14ac:dyDescent="0.25">
      <c r="A9" s="12">
        <v>3</v>
      </c>
      <c r="B9" s="3" t="s">
        <v>35</v>
      </c>
      <c r="C9" s="2" t="s">
        <v>30</v>
      </c>
      <c r="D9" s="2">
        <v>35184</v>
      </c>
      <c r="E9" s="2" t="s">
        <v>22</v>
      </c>
      <c r="F9" s="2">
        <v>13172</v>
      </c>
      <c r="G9" s="2">
        <v>70000</v>
      </c>
      <c r="H9" s="6" t="s">
        <v>18</v>
      </c>
      <c r="I9" s="17" t="s">
        <v>25</v>
      </c>
      <c r="J9" s="17" t="s">
        <v>26</v>
      </c>
    </row>
    <row r="10" spans="1:10" ht="15.75" customHeight="1" x14ac:dyDescent="0.25">
      <c r="A10" s="12"/>
      <c r="B10" s="3" t="s">
        <v>36</v>
      </c>
      <c r="C10" s="2" t="s">
        <v>30</v>
      </c>
      <c r="D10" s="2">
        <v>37103</v>
      </c>
      <c r="E10" s="2" t="s">
        <v>37</v>
      </c>
      <c r="F10" s="2">
        <v>182799</v>
      </c>
      <c r="G10" s="2"/>
      <c r="H10" s="6" t="s">
        <v>18</v>
      </c>
      <c r="I10" s="16">
        <v>40057568</v>
      </c>
      <c r="J10" s="27"/>
    </row>
    <row r="11" spans="1:10" ht="17.25" customHeight="1" x14ac:dyDescent="0.25">
      <c r="A11" s="12">
        <v>4</v>
      </c>
      <c r="B11" s="3" t="s">
        <v>23</v>
      </c>
      <c r="C11" s="2" t="s">
        <v>30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6"/>
      <c r="J11" s="27"/>
    </row>
    <row r="12" spans="1:10" ht="17.25" customHeight="1" x14ac:dyDescent="0.25">
      <c r="A12" s="63" t="s">
        <v>19</v>
      </c>
      <c r="B12" s="64"/>
      <c r="C12" s="64"/>
      <c r="D12" s="64"/>
      <c r="E12" s="64"/>
      <c r="F12" s="65"/>
      <c r="G12" s="24">
        <f>SUM(G7:G11)</f>
        <v>260000</v>
      </c>
      <c r="H12" s="30"/>
      <c r="I12" s="8"/>
      <c r="J12" s="8"/>
    </row>
    <row r="13" spans="1:10" ht="16.5" customHeight="1" x14ac:dyDescent="0.25">
      <c r="A13" s="66" t="s">
        <v>20</v>
      </c>
      <c r="B13" s="67"/>
      <c r="C13" s="67"/>
      <c r="D13" s="67"/>
      <c r="E13" s="67"/>
      <c r="F13" s="68"/>
      <c r="G13" s="11">
        <f>380000*0.12</f>
        <v>45600</v>
      </c>
      <c r="H13" s="31"/>
      <c r="I13" s="8"/>
      <c r="J13" s="8"/>
    </row>
    <row r="14" spans="1:10" ht="16.5" customHeight="1" x14ac:dyDescent="0.25">
      <c r="A14" s="69" t="s">
        <v>54</v>
      </c>
      <c r="B14" s="69"/>
      <c r="C14" s="69"/>
      <c r="D14" s="69"/>
      <c r="E14" s="69"/>
      <c r="F14" s="69"/>
      <c r="G14" s="10">
        <f>G12-G13</f>
        <v>214400</v>
      </c>
      <c r="H14" s="31"/>
      <c r="I14" s="8"/>
      <c r="J14" s="8"/>
    </row>
    <row r="15" spans="1:10" ht="15" customHeight="1" x14ac:dyDescent="0.25">
      <c r="A15" s="66" t="s">
        <v>21</v>
      </c>
      <c r="B15" s="67"/>
      <c r="C15" s="67"/>
      <c r="D15" s="67"/>
      <c r="E15" s="67"/>
      <c r="F15" s="68"/>
      <c r="G15" s="11">
        <f>G12*0.05</f>
        <v>13000</v>
      </c>
      <c r="H15" s="32"/>
      <c r="I15" s="4"/>
    </row>
    <row r="16" spans="1:10" ht="6.75" customHeight="1" x14ac:dyDescent="0.25">
      <c r="A16" s="75"/>
      <c r="B16" s="75"/>
      <c r="C16" s="75"/>
      <c r="D16" s="75"/>
      <c r="E16" s="75"/>
      <c r="F16" s="75"/>
      <c r="G16" s="75"/>
      <c r="H16" s="78"/>
    </row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2017</vt:lpstr>
      <vt:lpstr>DECEMBRE 16 </vt:lpstr>
      <vt:lpstr>JANVIER 17</vt:lpstr>
      <vt:lpstr>FEVRIER 17</vt:lpstr>
      <vt:lpstr>MARS 17</vt:lpstr>
      <vt:lpstr>AVRIL 17</vt:lpstr>
      <vt:lpstr>MAI 17</vt:lpstr>
      <vt:lpstr>JUIN 17 </vt:lpstr>
      <vt:lpstr>JUILLET 17</vt:lpstr>
      <vt:lpstr>AOUT 17</vt:lpstr>
      <vt:lpstr>SEPTEMBRE 17</vt:lpstr>
      <vt:lpstr>OCTOBRE 17</vt:lpstr>
      <vt:lpstr>NOVEMBRE 17</vt:lpstr>
      <vt:lpstr>DECEMBRE 17</vt:lpstr>
      <vt:lpstr>JANVIER 18</vt:lpstr>
      <vt:lpstr>CONTROLE BAUX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2018-01-21T16:34:37Z</cp:lastPrinted>
  <dcterms:created xsi:type="dcterms:W3CDTF">2012-07-06T09:59:04Z</dcterms:created>
  <dcterms:modified xsi:type="dcterms:W3CDTF">2018-01-21T16:36:59Z</dcterms:modified>
</cp:coreProperties>
</file>