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TOURE MOUSSA\FICHES D'ENCAISSEMENT\"/>
    </mc:Choice>
  </mc:AlternateContent>
  <bookViews>
    <workbookView xWindow="240" yWindow="45" windowWidth="20115" windowHeight="7995" firstSheet="7" activeTab="12"/>
  </bookViews>
  <sheets>
    <sheet name="DEC 16 " sheetId="20" r:id="rId1"/>
    <sheet name="JAN 17" sheetId="21" r:id="rId2"/>
    <sheet name="FEV 17 " sheetId="22" r:id="rId3"/>
    <sheet name="MARS 17" sheetId="23" r:id="rId4"/>
    <sheet name="AVRIL 17" sheetId="24" r:id="rId5"/>
    <sheet name="MAI 17" sheetId="25" r:id="rId6"/>
    <sheet name="JUIN 17" sheetId="26" r:id="rId7"/>
    <sheet name="JUILLET 17 " sheetId="28" r:id="rId8"/>
    <sheet name="AOUT 17" sheetId="29" r:id="rId9"/>
    <sheet name="SEPTEMBRE 17" sheetId="31" r:id="rId10"/>
    <sheet name="OCTOBRE 17" sheetId="32" r:id="rId11"/>
    <sheet name="NOVEMBRE 17 " sheetId="33" r:id="rId12"/>
    <sheet name="DECEMBRE 17" sheetId="35" r:id="rId13"/>
  </sheets>
  <calcPr calcId="152511"/>
</workbook>
</file>

<file path=xl/calcChain.xml><?xml version="1.0" encoding="utf-8"?>
<calcChain xmlns="http://schemas.openxmlformats.org/spreadsheetml/2006/main">
  <c r="H20" i="35" l="1"/>
  <c r="I20" i="35"/>
  <c r="J15" i="35"/>
  <c r="J16" i="35"/>
  <c r="J17" i="35"/>
  <c r="J18" i="35"/>
  <c r="J19" i="35"/>
  <c r="J14" i="35"/>
  <c r="J20" i="35" l="1"/>
  <c r="J21" i="35" s="1"/>
  <c r="J23" i="35" s="1"/>
  <c r="J25" i="35" s="1"/>
  <c r="G20" i="35"/>
  <c r="F20" i="35"/>
  <c r="E20" i="35"/>
  <c r="J15" i="33"/>
  <c r="J16" i="33"/>
  <c r="J17" i="33"/>
  <c r="J18" i="33"/>
  <c r="J19" i="33"/>
  <c r="J14" i="33"/>
  <c r="H20" i="33"/>
  <c r="J20" i="33" s="1"/>
  <c r="I20" i="33"/>
  <c r="J21" i="33" l="1"/>
  <c r="J23" i="33" s="1"/>
  <c r="J25" i="33" s="1"/>
  <c r="J27" i="32"/>
  <c r="G20" i="33" l="1"/>
  <c r="F20" i="33"/>
  <c r="E20" i="33"/>
  <c r="J14" i="32"/>
  <c r="I20" i="32"/>
  <c r="H20" i="32"/>
  <c r="G20" i="32"/>
  <c r="F20" i="32"/>
  <c r="E20" i="32"/>
  <c r="J19" i="32"/>
  <c r="J18" i="32"/>
  <c r="J17" i="32"/>
  <c r="J16" i="32"/>
  <c r="J15" i="32"/>
  <c r="J20" i="32" l="1"/>
  <c r="J25" i="31"/>
  <c r="J23" i="31"/>
  <c r="H20" i="31"/>
  <c r="I20" i="31"/>
  <c r="J15" i="31"/>
  <c r="J16" i="31"/>
  <c r="J17" i="31"/>
  <c r="J20" i="31" s="1"/>
  <c r="J18" i="31"/>
  <c r="J19" i="31"/>
  <c r="J21" i="32" l="1"/>
  <c r="J23" i="32" s="1"/>
  <c r="G20" i="31"/>
  <c r="F20" i="31"/>
  <c r="E20" i="31"/>
  <c r="J23" i="29" l="1"/>
  <c r="J25" i="29" l="1"/>
  <c r="H20" i="29"/>
  <c r="I20" i="29"/>
  <c r="J20" i="29"/>
  <c r="J15" i="29"/>
  <c r="J16" i="29"/>
  <c r="J17" i="29"/>
  <c r="J18" i="29"/>
  <c r="J19" i="29"/>
  <c r="J14" i="29"/>
  <c r="G20" i="28" l="1"/>
  <c r="G20" i="29"/>
  <c r="F20" i="29"/>
  <c r="E20" i="29"/>
  <c r="H20" i="28"/>
  <c r="I20" i="28"/>
  <c r="J15" i="28"/>
  <c r="J16" i="28"/>
  <c r="J20" i="28" s="1"/>
  <c r="J17" i="28"/>
  <c r="J18" i="28"/>
  <c r="J19" i="28"/>
  <c r="J14" i="28"/>
  <c r="F20" i="28" l="1"/>
  <c r="E20" i="28"/>
  <c r="J22" i="28"/>
  <c r="J24" i="28" s="1"/>
  <c r="J25" i="26" l="1"/>
  <c r="J22" i="26"/>
  <c r="H20" i="26"/>
  <c r="I20" i="26"/>
  <c r="J20" i="26"/>
  <c r="J15" i="26"/>
  <c r="J16" i="26"/>
  <c r="J17" i="26"/>
  <c r="J18" i="26"/>
  <c r="J19" i="26"/>
  <c r="J14" i="26"/>
  <c r="G20" i="26" l="1"/>
  <c r="F20" i="26"/>
  <c r="E20" i="26"/>
  <c r="H20" i="25"/>
  <c r="I20" i="25"/>
  <c r="J15" i="25"/>
  <c r="J17" i="25"/>
  <c r="J18" i="25"/>
  <c r="J19" i="25"/>
  <c r="J20" i="25"/>
  <c r="G20" i="25" l="1"/>
  <c r="F20" i="25"/>
  <c r="E20" i="25"/>
  <c r="J22" i="24"/>
  <c r="H20" i="24"/>
  <c r="I20" i="24"/>
  <c r="J15" i="24"/>
  <c r="J16" i="24"/>
  <c r="J17" i="24"/>
  <c r="J20" i="24" s="1"/>
  <c r="J18" i="24"/>
  <c r="J19" i="24"/>
  <c r="J14" i="24"/>
  <c r="G20" i="24" l="1"/>
  <c r="F20" i="24"/>
  <c r="E20" i="24"/>
  <c r="J22" i="23"/>
  <c r="I20" i="23"/>
  <c r="J20" i="23"/>
  <c r="H20" i="23"/>
  <c r="J15" i="23"/>
  <c r="J16" i="23"/>
  <c r="J17" i="23"/>
  <c r="J18" i="23"/>
  <c r="J19" i="23"/>
  <c r="J14" i="23"/>
  <c r="G20" i="23" l="1"/>
  <c r="F20" i="23"/>
  <c r="E20" i="23"/>
  <c r="J22" i="22" l="1"/>
  <c r="H20" i="22"/>
  <c r="I20" i="22"/>
  <c r="J20" i="22"/>
  <c r="J15" i="22"/>
  <c r="J16" i="22"/>
  <c r="J17" i="22"/>
  <c r="J18" i="22"/>
  <c r="J19" i="22"/>
  <c r="J14" i="22"/>
  <c r="G20" i="22"/>
  <c r="F20" i="22"/>
  <c r="E20" i="22"/>
  <c r="G20" i="21" l="1"/>
  <c r="F20" i="21"/>
  <c r="E20" i="21"/>
  <c r="G17" i="20" l="1"/>
  <c r="F17" i="20"/>
  <c r="E17" i="20"/>
</calcChain>
</file>

<file path=xl/sharedStrings.xml><?xml version="1.0" encoding="utf-8"?>
<sst xmlns="http://schemas.openxmlformats.org/spreadsheetml/2006/main" count="847" uniqueCount="121">
  <si>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</si>
  <si>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</si>
  <si>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</si>
  <si>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</si>
  <si>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</si>
  <si>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</si>
  <si>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</si>
  <si>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</si>
  <si>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</si>
  <si>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</si>
  <si>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</si>
  <si>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</si>
  <si>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</si>
  <si>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</si>
  <si>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</si>
  <si>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</si>
  <si>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</si>
  <si>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</si>
  <si>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</si>
  <si>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</si>
  <si>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</si>
  <si>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</si>
  <si>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</si>
  <si>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</si>
  <si>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</si>
  <si>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</si>
  <si>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</si>
  <si>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</si>
  <si>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</si>
  <si>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</si>
  <si>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</si>
  <si>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</si>
  <si>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</si>
  <si>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</si>
  <si>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</si>
  <si>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</si>
  <si>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</si>
  <si>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H7</t>
  </si>
  <si>
    <t>SIGNATURES</t>
  </si>
  <si>
    <t>H5/H6</t>
  </si>
  <si>
    <t>COMMISSION CCGIM</t>
  </si>
  <si>
    <t>TOTAL A VERSER</t>
  </si>
  <si>
    <t>PART HADJA KORO</t>
  </si>
  <si>
    <t>PART FAMILLE TOURE</t>
  </si>
  <si>
    <t>PENALITES</t>
  </si>
  <si>
    <t>08 60 68 08</t>
  </si>
  <si>
    <t>04 80 08 75</t>
  </si>
  <si>
    <t>CABINE BONIKRO M OUATTARA</t>
  </si>
  <si>
    <t>HADJA KORO</t>
  </si>
  <si>
    <t>02 78 00 72</t>
  </si>
  <si>
    <t>48 14 22 22</t>
  </si>
  <si>
    <t>VIE BA M TRAORE</t>
  </si>
  <si>
    <t>07 77 44 27</t>
  </si>
  <si>
    <t>PART RECETTES EN BAS</t>
  </si>
  <si>
    <t>TOTAL DES RECETTES</t>
  </si>
  <si>
    <t>FICHE DES ENCAISSEMENTS : MOIS DE DECEMBRE 2016</t>
  </si>
  <si>
    <t>FICHE DES ENCAISSEMENTS : MOIS DE JANVIER 20176</t>
  </si>
  <si>
    <t>17/01/17</t>
  </si>
  <si>
    <t>OM</t>
  </si>
  <si>
    <t>17/01/18</t>
  </si>
  <si>
    <t>21/01/17</t>
  </si>
  <si>
    <t>X</t>
  </si>
  <si>
    <t>FICHE DES ENCAISSEMENTS : MOIS DE FEVRIER 20176</t>
  </si>
  <si>
    <t>OM 17/01/17</t>
  </si>
  <si>
    <t>13/02/17</t>
  </si>
  <si>
    <t>10/02/17</t>
  </si>
  <si>
    <t>ESPECES</t>
  </si>
  <si>
    <t>OM 21/01/17</t>
  </si>
  <si>
    <t>09/02/17</t>
  </si>
  <si>
    <t>MTN</t>
  </si>
  <si>
    <t>CCGIM</t>
  </si>
  <si>
    <t>FICHE DES ENCAISSEMENTS : MOIS DE MARS 20176</t>
  </si>
  <si>
    <t>13/03/17</t>
  </si>
  <si>
    <t>ORANGE MONEY</t>
  </si>
  <si>
    <t>12/03/17</t>
  </si>
  <si>
    <t>10/04/17</t>
  </si>
  <si>
    <t>12/04/17</t>
  </si>
  <si>
    <t>FICHE DES ENCAISSEMENTS : MOIS D'AVRIL 2017</t>
  </si>
  <si>
    <t>13/04/17</t>
  </si>
  <si>
    <t>18/04/17</t>
  </si>
  <si>
    <t>10/05/17</t>
  </si>
  <si>
    <t>11/05/17</t>
  </si>
  <si>
    <t>FICHE DES ENCAISSEMENTS : MOIS DE MAI 2017</t>
  </si>
  <si>
    <t>16/05/17</t>
  </si>
  <si>
    <t>10/06/17</t>
  </si>
  <si>
    <t>12/06/17</t>
  </si>
  <si>
    <t>FICHE DES ENCAISSEMENTS : MOIS DE JUIN 2017</t>
  </si>
  <si>
    <t>17/06/17</t>
  </si>
  <si>
    <t>10/07/17</t>
  </si>
  <si>
    <t>11/07/17</t>
  </si>
  <si>
    <t>TOTAL  EN BAS A VERSER</t>
  </si>
  <si>
    <t>TOTAL   A VERSER</t>
  </si>
  <si>
    <t>TOTAL  EN HAUT A VERSER</t>
  </si>
  <si>
    <t>FICHE DES ENCAISSEMENTS : MOIS DE JUILLET 2017</t>
  </si>
  <si>
    <t>FICHE DES ENCAISSEMENTS : MOIS D'AOUT 2017</t>
  </si>
  <si>
    <t>10/08/17</t>
  </si>
  <si>
    <t>MTN 27/07/17</t>
  </si>
  <si>
    <t>10/09/17</t>
  </si>
  <si>
    <t>11/09/17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</si>
  <si>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</si>
  <si>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</si>
  <si>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</si>
  <si>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FICHE DES ENCAISSEMENTS : MOIS DE SEPTEMBRE 2017</t>
  </si>
  <si>
    <t>10/10/17</t>
  </si>
  <si>
    <t>MTN 12/09/17</t>
  </si>
  <si>
    <t>12/10/17</t>
  </si>
  <si>
    <t>FICHE DES ENCAISSEMENTS : MOIS D'OCTOBRE 2017</t>
  </si>
  <si>
    <t>16/10/17</t>
  </si>
  <si>
    <t>11/11/17</t>
  </si>
  <si>
    <t>12/11/17</t>
  </si>
  <si>
    <t>FICHE DES ENCAISSEMENTS : MOIS DE NOVEMBRE 2017</t>
  </si>
  <si>
    <t>REVERSE A M CAMARA PAR ORANGE MONEY LE 15/11/2017</t>
  </si>
  <si>
    <t>REVERSE A M CAMARA PAR ORANGE MONEY LE 24/11/2017</t>
  </si>
  <si>
    <t>10/12/17</t>
  </si>
  <si>
    <t>11/12/17</t>
  </si>
  <si>
    <t>12/12/17</t>
  </si>
  <si>
    <t>FICHE DES ENCAISSEMENTS : MOIS DE DECEMBRE 2017</t>
  </si>
  <si>
    <t>16/12/17 OM</t>
  </si>
  <si>
    <t>13/12/17 MTN</t>
  </si>
  <si>
    <t>10/01/18</t>
  </si>
  <si>
    <t>11/01/18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</si>
</sst>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2" fillId="0" borderId="0" xfId="0" applyFont="1" applyAlignment="1">
      <alignment horizontal="center" vertical="top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topLeftCell="A7" zoomScaleNormal="100" workbookViewId="0">
      <selection activeCell="A19" sqref="A19:I1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ht="18.75" x14ac:dyDescent="0.25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18.75" x14ac:dyDescent="0.3">
      <c r="A2" s="6" t="s">
        <v>11</v>
      </c>
      <c r="E2" s="7"/>
      <c r="I2" s="7"/>
      <c r="J2" s="7" t="s">
        <v>14</v>
      </c>
    </row>
    <row r="3" spans="1:12" ht="18.75" x14ac:dyDescent="0.3">
      <c r="A3" s="6" t="s">
        <v>12</v>
      </c>
      <c r="D3" s="13" t="s">
        <v>15</v>
      </c>
      <c r="E3" s="13"/>
      <c r="F3" s="13"/>
      <c r="G3" s="19"/>
      <c r="H3" s="7" t="s">
        <v>16</v>
      </c>
      <c r="I3" s="7"/>
    </row>
    <row r="4" spans="1:12" ht="18.75" x14ac:dyDescent="0.3">
      <c r="A4" s="6" t="s">
        <v>13</v>
      </c>
      <c r="D4" s="19" t="s">
        <v>17</v>
      </c>
      <c r="E4" s="19"/>
      <c r="F4" s="61" t="s">
        <v>18</v>
      </c>
      <c r="G4" s="61"/>
      <c r="H4" s="61"/>
      <c r="I4" s="61" t="s">
        <v>19</v>
      </c>
      <c r="J4" s="61"/>
      <c r="K4" s="7"/>
    </row>
    <row r="5" spans="1:12" ht="18.75" x14ac:dyDescent="0.3">
      <c r="A5" s="6"/>
      <c r="D5" s="19"/>
      <c r="E5" s="19"/>
      <c r="F5" s="19"/>
      <c r="G5" s="19"/>
      <c r="H5" s="19"/>
      <c r="I5" s="19"/>
      <c r="J5" s="19"/>
      <c r="K5" s="7"/>
    </row>
    <row r="6" spans="1:12" ht="21" x14ac:dyDescent="0.35">
      <c r="A6" s="6"/>
      <c r="C6" s="62" t="s">
        <v>48</v>
      </c>
      <c r="D6" s="62"/>
      <c r="E6" s="62"/>
      <c r="F6" s="62" t="s">
        <v>49</v>
      </c>
      <c r="G6" s="62"/>
      <c r="H6" s="62"/>
      <c r="I6" s="62" t="s">
        <v>50</v>
      </c>
      <c r="J6" s="62"/>
      <c r="K6" s="7"/>
    </row>
    <row r="7" spans="1:12" ht="21" x14ac:dyDescent="0.35">
      <c r="C7" s="62" t="s">
        <v>51</v>
      </c>
      <c r="D7" s="62"/>
      <c r="E7" s="62"/>
      <c r="F7" s="62" t="s">
        <v>52</v>
      </c>
      <c r="G7" s="62"/>
      <c r="H7" s="62"/>
      <c r="I7" s="62"/>
      <c r="J7" s="62"/>
    </row>
    <row r="8" spans="1:12" ht="13.5" customHeight="1" x14ac:dyDescent="0.35">
      <c r="C8" s="24"/>
      <c r="D8" s="24"/>
      <c r="E8" s="24"/>
      <c r="F8" s="24"/>
      <c r="G8" s="24"/>
      <c r="H8" s="24"/>
      <c r="I8" s="24"/>
      <c r="J8" s="24"/>
    </row>
    <row r="9" spans="1:12" ht="15.75" customHeight="1" x14ac:dyDescent="0.35">
      <c r="E9" s="20" t="s">
        <v>20</v>
      </c>
      <c r="F9" s="10"/>
      <c r="G9" s="20"/>
    </row>
    <row r="10" spans="1:12" ht="15.75" x14ac:dyDescent="0.25">
      <c r="A10" s="1" t="s">
        <v>0</v>
      </c>
      <c r="B10" s="23" t="s">
        <v>1</v>
      </c>
      <c r="C10" s="4" t="s">
        <v>10</v>
      </c>
      <c r="D10" s="23" t="s">
        <v>9</v>
      </c>
      <c r="E10" s="23" t="s">
        <v>2</v>
      </c>
      <c r="F10" s="23" t="s">
        <v>3</v>
      </c>
      <c r="G10" s="3" t="s">
        <v>44</v>
      </c>
      <c r="H10" s="21" t="s">
        <v>8</v>
      </c>
      <c r="I10" s="23" t="s">
        <v>5</v>
      </c>
      <c r="J10" s="3" t="s">
        <v>4</v>
      </c>
      <c r="K10" s="23" t="s">
        <v>7</v>
      </c>
      <c r="L10" s="12" t="s">
        <v>38</v>
      </c>
    </row>
    <row r="11" spans="1:12" ht="18.75" customHeight="1" x14ac:dyDescent="0.25">
      <c r="A11" s="2">
        <v>1</v>
      </c>
      <c r="B11" s="8" t="s">
        <v>23</v>
      </c>
      <c r="C11" s="2" t="s">
        <v>33</v>
      </c>
      <c r="D11" s="9" t="s">
        <v>24</v>
      </c>
      <c r="E11" s="5">
        <v>15000</v>
      </c>
      <c r="F11" s="5">
        <v>6000</v>
      </c>
      <c r="G11" s="5">
        <v>6000</v>
      </c>
      <c r="H11" s="5"/>
      <c r="I11" s="5"/>
      <c r="J11" s="5"/>
      <c r="K11" s="15"/>
      <c r="L11" s="22"/>
    </row>
    <row r="12" spans="1:12" ht="18.75" customHeight="1" x14ac:dyDescent="0.25">
      <c r="A12" s="2">
        <v>2</v>
      </c>
      <c r="B12" s="8" t="s">
        <v>29</v>
      </c>
      <c r="C12" s="2" t="s">
        <v>34</v>
      </c>
      <c r="D12" s="9" t="s">
        <v>30</v>
      </c>
      <c r="E12" s="5">
        <v>15000</v>
      </c>
      <c r="F12" s="5">
        <v>40500</v>
      </c>
      <c r="G12" s="5">
        <v>10500</v>
      </c>
      <c r="H12" s="5"/>
      <c r="I12" s="5"/>
      <c r="J12" s="5"/>
      <c r="K12" s="15"/>
      <c r="L12" s="22"/>
    </row>
    <row r="13" spans="1:12" ht="18.75" customHeight="1" x14ac:dyDescent="0.25">
      <c r="A13" s="2">
        <v>3</v>
      </c>
      <c r="B13" s="8" t="s">
        <v>31</v>
      </c>
      <c r="C13" s="2" t="s">
        <v>35</v>
      </c>
      <c r="D13" s="9" t="s">
        <v>32</v>
      </c>
      <c r="E13" s="5">
        <v>15000</v>
      </c>
      <c r="F13" s="5">
        <v>16500</v>
      </c>
      <c r="G13" s="5">
        <v>1500</v>
      </c>
      <c r="H13" s="5"/>
      <c r="I13" s="5"/>
      <c r="J13" s="5"/>
      <c r="K13" s="15"/>
      <c r="L13" s="22"/>
    </row>
    <row r="14" spans="1:12" ht="18.75" customHeight="1" x14ac:dyDescent="0.25">
      <c r="A14" s="2">
        <v>4</v>
      </c>
      <c r="B14" s="8" t="s">
        <v>21</v>
      </c>
      <c r="C14" s="2" t="s">
        <v>36</v>
      </c>
      <c r="D14" s="9" t="s">
        <v>22</v>
      </c>
      <c r="E14" s="5">
        <v>18000</v>
      </c>
      <c r="F14" s="5">
        <v>53000</v>
      </c>
      <c r="G14" s="5">
        <v>27000</v>
      </c>
      <c r="H14" s="5"/>
      <c r="I14" s="5"/>
      <c r="J14" s="5"/>
      <c r="K14" s="15"/>
      <c r="L14" s="18"/>
    </row>
    <row r="15" spans="1:12" ht="18.75" customHeight="1" x14ac:dyDescent="0.25">
      <c r="A15" s="2">
        <v>5</v>
      </c>
      <c r="B15" s="8" t="s">
        <v>27</v>
      </c>
      <c r="C15" s="2" t="s">
        <v>39</v>
      </c>
      <c r="D15" s="9" t="s">
        <v>28</v>
      </c>
      <c r="E15" s="5">
        <v>21500</v>
      </c>
      <c r="F15" s="5"/>
      <c r="G15" s="5"/>
      <c r="H15" s="5"/>
      <c r="I15" s="5"/>
      <c r="J15" s="5"/>
      <c r="K15" s="15"/>
      <c r="L15" s="22"/>
    </row>
    <row r="16" spans="1:12" ht="18.75" customHeight="1" x14ac:dyDescent="0.25">
      <c r="A16" s="2">
        <v>6</v>
      </c>
      <c r="B16" s="8" t="s">
        <v>25</v>
      </c>
      <c r="C16" s="2" t="s">
        <v>37</v>
      </c>
      <c r="D16" s="9" t="s">
        <v>26</v>
      </c>
      <c r="E16" s="5">
        <v>6500</v>
      </c>
      <c r="F16" s="5"/>
      <c r="G16" s="5"/>
      <c r="H16" s="5"/>
      <c r="I16" s="5"/>
      <c r="J16" s="5"/>
      <c r="K16" s="15"/>
      <c r="L16" s="22"/>
    </row>
    <row r="17" spans="1:12" ht="18.75" customHeight="1" x14ac:dyDescent="0.25">
      <c r="A17" s="63" t="s">
        <v>6</v>
      </c>
      <c r="B17" s="63"/>
      <c r="C17" s="63"/>
      <c r="D17" s="63"/>
      <c r="E17" s="5">
        <f>SUM(E11:E16)</f>
        <v>91000</v>
      </c>
      <c r="F17" s="5">
        <f t="shared" ref="F17:G17" si="0">SUM(F11:F16)</f>
        <v>116000</v>
      </c>
      <c r="G17" s="5">
        <f t="shared" si="0"/>
        <v>45000</v>
      </c>
      <c r="H17" s="5"/>
      <c r="I17" s="5"/>
      <c r="J17" s="5"/>
      <c r="K17" s="15"/>
      <c r="L17" s="22"/>
    </row>
    <row r="18" spans="1:12" ht="15.75" x14ac:dyDescent="0.25">
      <c r="A18" s="59" t="s">
        <v>40</v>
      </c>
      <c r="B18" s="59"/>
      <c r="C18" s="59"/>
      <c r="D18" s="59"/>
      <c r="E18" s="59"/>
      <c r="F18" s="59"/>
      <c r="G18" s="59"/>
      <c r="H18" s="59"/>
      <c r="I18" s="59"/>
      <c r="J18" s="14"/>
    </row>
    <row r="19" spans="1:12" ht="15.75" x14ac:dyDescent="0.25">
      <c r="A19" s="59" t="s">
        <v>41</v>
      </c>
      <c r="B19" s="59"/>
      <c r="C19" s="59"/>
      <c r="D19" s="59"/>
      <c r="E19" s="59"/>
      <c r="F19" s="59"/>
      <c r="G19" s="59"/>
      <c r="H19" s="59"/>
      <c r="I19" s="59"/>
      <c r="J19" s="14"/>
    </row>
    <row r="20" spans="1:12" ht="15.75" x14ac:dyDescent="0.25">
      <c r="A20" s="57" t="s">
        <v>42</v>
      </c>
      <c r="B20" s="57"/>
      <c r="C20" s="57"/>
      <c r="D20" s="57"/>
      <c r="E20" s="57"/>
      <c r="F20" s="57"/>
      <c r="G20" s="57"/>
      <c r="H20" s="57"/>
      <c r="I20" s="57"/>
      <c r="J20" s="14"/>
    </row>
    <row r="21" spans="1:12" ht="15.75" x14ac:dyDescent="0.25">
      <c r="A21" s="57" t="s">
        <v>43</v>
      </c>
      <c r="B21" s="57"/>
      <c r="C21" s="57"/>
      <c r="D21" s="57"/>
      <c r="E21" s="57"/>
      <c r="F21" s="57"/>
      <c r="G21" s="57"/>
      <c r="H21" s="57"/>
      <c r="I21" s="57"/>
      <c r="J21" s="14"/>
    </row>
    <row r="22" spans="1:12" ht="5.2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6"/>
    </row>
    <row r="23" spans="1:12" ht="15.75" x14ac:dyDescent="0.25">
      <c r="A23" s="57" t="s">
        <v>53</v>
      </c>
      <c r="B23" s="57"/>
      <c r="C23" s="57"/>
      <c r="D23" s="57"/>
      <c r="E23" s="57"/>
      <c r="F23" s="57"/>
      <c r="G23" s="57"/>
      <c r="H23" s="57"/>
      <c r="I23" s="57"/>
      <c r="J23" s="14"/>
    </row>
    <row r="24" spans="1:12" ht="15.75" x14ac:dyDescent="0.25">
      <c r="A24" s="57" t="s">
        <v>54</v>
      </c>
      <c r="B24" s="57"/>
      <c r="C24" s="57"/>
      <c r="D24" s="57"/>
      <c r="E24" s="57"/>
      <c r="F24" s="57"/>
      <c r="G24" s="57"/>
      <c r="H24" s="57"/>
      <c r="I24" s="57"/>
      <c r="J24" s="14"/>
    </row>
    <row r="25" spans="1:12" x14ac:dyDescent="0.25">
      <c r="A25" s="58" t="s">
        <v>47</v>
      </c>
      <c r="B25" s="58"/>
      <c r="C25" s="58"/>
      <c r="D25" s="58"/>
      <c r="E25" s="58"/>
      <c r="F25" s="25" t="s">
        <v>45</v>
      </c>
      <c r="G25" s="11" t="s">
        <v>46</v>
      </c>
    </row>
  </sheetData>
  <mergeCells count="17">
    <mergeCell ref="A19:I19"/>
    <mergeCell ref="A1:K1"/>
    <mergeCell ref="F4:H4"/>
    <mergeCell ref="I4:J4"/>
    <mergeCell ref="C6:E6"/>
    <mergeCell ref="F6:H6"/>
    <mergeCell ref="I6:J6"/>
    <mergeCell ref="C7:E7"/>
    <mergeCell ref="F7:H7"/>
    <mergeCell ref="I7:J7"/>
    <mergeCell ref="A17:D17"/>
    <mergeCell ref="A18:I18"/>
    <mergeCell ref="A20:I20"/>
    <mergeCell ref="A21:I21"/>
    <mergeCell ref="A23:I23"/>
    <mergeCell ref="A24:I24"/>
    <mergeCell ref="A25:E2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5" zoomScaleNormal="100"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7" t="s">
        <v>102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9"/>
      <c r="H6" s="7" t="s">
        <v>16</v>
      </c>
      <c r="I6" s="7"/>
    </row>
    <row r="7" spans="1:12" ht="18.75" x14ac:dyDescent="0.3">
      <c r="D7" s="49" t="s">
        <v>17</v>
      </c>
      <c r="E7" s="49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49"/>
      <c r="E8" s="49"/>
      <c r="F8" s="49"/>
      <c r="G8" s="49"/>
      <c r="H8" s="49"/>
      <c r="I8" s="49"/>
      <c r="J8" s="49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50" t="s">
        <v>1</v>
      </c>
      <c r="C13" s="4" t="s">
        <v>10</v>
      </c>
      <c r="D13" s="50" t="s">
        <v>9</v>
      </c>
      <c r="E13" s="50" t="s">
        <v>2</v>
      </c>
      <c r="F13" s="50" t="s">
        <v>3</v>
      </c>
      <c r="G13" s="3" t="s">
        <v>44</v>
      </c>
      <c r="H13" s="28" t="s">
        <v>8</v>
      </c>
      <c r="I13" s="50" t="s">
        <v>5</v>
      </c>
      <c r="J13" s="3" t="s">
        <v>4</v>
      </c>
      <c r="K13" s="50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39500</v>
      </c>
      <c r="G14" s="5">
        <v>19500</v>
      </c>
      <c r="H14" s="5"/>
      <c r="I14" s="5"/>
      <c r="J14" s="5"/>
      <c r="K14" s="15"/>
      <c r="L14" s="2"/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103</v>
      </c>
      <c r="L15" s="2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7500</v>
      </c>
      <c r="H16" s="5">
        <v>20000</v>
      </c>
      <c r="I16" s="5"/>
      <c r="J16" s="5">
        <f t="shared" si="0"/>
        <v>20000</v>
      </c>
      <c r="K16" s="15" t="s">
        <v>103</v>
      </c>
      <c r="L16" s="2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56100</v>
      </c>
      <c r="G17" s="5">
        <v>42100</v>
      </c>
      <c r="H17" s="5">
        <v>23000</v>
      </c>
      <c r="I17" s="5">
        <v>7000</v>
      </c>
      <c r="J17" s="5">
        <f t="shared" si="0"/>
        <v>30000</v>
      </c>
      <c r="K17" s="15" t="s">
        <v>103</v>
      </c>
      <c r="L17" s="2" t="s">
        <v>66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103</v>
      </c>
      <c r="L18" s="2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>
        <v>11500</v>
      </c>
      <c r="G19" s="5"/>
      <c r="H19" s="5">
        <v>11500</v>
      </c>
      <c r="I19" s="5">
        <v>11500</v>
      </c>
      <c r="J19" s="5">
        <f t="shared" si="0"/>
        <v>23000</v>
      </c>
      <c r="K19" s="15" t="s">
        <v>103</v>
      </c>
      <c r="L19" s="53" t="s">
        <v>104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187600</v>
      </c>
      <c r="G20" s="5">
        <f t="shared" si="1"/>
        <v>85100</v>
      </c>
      <c r="H20" s="5">
        <f t="shared" si="1"/>
        <v>92500</v>
      </c>
      <c r="I20" s="5">
        <f t="shared" si="1"/>
        <v>18500</v>
      </c>
      <c r="J20" s="5">
        <f t="shared" si="1"/>
        <v>111000</v>
      </c>
      <c r="K20" s="15" t="s">
        <v>105</v>
      </c>
      <c r="L20" s="18" t="s">
        <v>70</v>
      </c>
    </row>
    <row r="21" spans="1:12" ht="15.75" x14ac:dyDescent="0.25">
      <c r="A21" s="66" t="s">
        <v>40</v>
      </c>
      <c r="B21" s="66"/>
      <c r="C21" s="66"/>
      <c r="D21" s="66"/>
      <c r="E21" s="66"/>
      <c r="F21" s="66"/>
      <c r="G21" s="66"/>
      <c r="H21" s="66"/>
      <c r="I21" s="66"/>
      <c r="J21" s="48">
        <v>-11100</v>
      </c>
    </row>
    <row r="22" spans="1:12" ht="15.75" x14ac:dyDescent="0.25">
      <c r="A22" s="65" t="s">
        <v>101</v>
      </c>
      <c r="B22" s="65"/>
      <c r="C22" s="65"/>
      <c r="D22" s="65"/>
      <c r="E22" s="65"/>
      <c r="F22" s="65"/>
      <c r="G22" s="65"/>
      <c r="H22" s="65"/>
      <c r="I22" s="65"/>
      <c r="J22" s="48">
        <v>-20000</v>
      </c>
    </row>
    <row r="23" spans="1:12" ht="15.75" x14ac:dyDescent="0.25">
      <c r="A23" s="59" t="s">
        <v>92</v>
      </c>
      <c r="B23" s="59"/>
      <c r="C23" s="59"/>
      <c r="D23" s="59"/>
      <c r="E23" s="59"/>
      <c r="F23" s="59"/>
      <c r="G23" s="59"/>
      <c r="H23" s="59"/>
      <c r="I23" s="59"/>
      <c r="J23" s="14">
        <f>SUM(J20:J22)</f>
        <v>79900</v>
      </c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59800</v>
      </c>
    </row>
    <row r="25" spans="1:12" ht="15" customHeight="1" x14ac:dyDescent="0.25">
      <c r="A25" s="59" t="s">
        <v>91</v>
      </c>
      <c r="B25" s="59"/>
      <c r="C25" s="59"/>
      <c r="D25" s="59"/>
      <c r="E25" s="59"/>
      <c r="F25" s="59"/>
      <c r="G25" s="59"/>
      <c r="H25" s="59"/>
      <c r="I25" s="59"/>
      <c r="J25" s="14">
        <f>SUM(J23:J24)</f>
        <v>139700</v>
      </c>
    </row>
    <row r="26" spans="1:12" ht="15.75" x14ac:dyDescent="0.25">
      <c r="A26" s="58" t="s">
        <v>47</v>
      </c>
      <c r="B26" s="58"/>
      <c r="C26" s="58"/>
      <c r="D26" s="58"/>
      <c r="E26" s="58"/>
      <c r="F26" s="25" t="s">
        <v>45</v>
      </c>
      <c r="G26" s="11" t="s">
        <v>46</v>
      </c>
      <c r="J26" s="16"/>
    </row>
    <row r="27" spans="1:12" ht="15.75" x14ac:dyDescent="0.25">
      <c r="J27" s="16"/>
    </row>
    <row r="28" spans="1:12" x14ac:dyDescent="0.25">
      <c r="A28" s="64" t="s">
        <v>100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64" t="s">
        <v>99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</sheetData>
  <mergeCells count="18"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Layout" topLeftCell="A7" zoomScaleNormal="100" workbookViewId="0">
      <selection activeCell="H29" sqref="H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7" t="s">
        <v>106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51"/>
      <c r="E8" s="51"/>
      <c r="F8" s="51"/>
      <c r="G8" s="51"/>
      <c r="H8" s="51"/>
      <c r="I8" s="51"/>
      <c r="J8" s="51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52" t="s">
        <v>1</v>
      </c>
      <c r="C13" s="4" t="s">
        <v>10</v>
      </c>
      <c r="D13" s="52" t="s">
        <v>9</v>
      </c>
      <c r="E13" s="52" t="s">
        <v>2</v>
      </c>
      <c r="F13" s="52" t="s">
        <v>3</v>
      </c>
      <c r="G13" s="3" t="s">
        <v>44</v>
      </c>
      <c r="H13" s="28" t="s">
        <v>8</v>
      </c>
      <c r="I13" s="52" t="s">
        <v>5</v>
      </c>
      <c r="J13" s="3" t="s">
        <v>4</v>
      </c>
      <c r="K13" s="52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61500</v>
      </c>
      <c r="G14" s="5">
        <v>21500</v>
      </c>
      <c r="H14" s="5"/>
      <c r="I14" s="5">
        <v>20000</v>
      </c>
      <c r="J14" s="5">
        <f t="shared" ref="J14:J19" si="0">SUM(H14:I14)</f>
        <v>20000</v>
      </c>
      <c r="K14" s="15" t="s">
        <v>107</v>
      </c>
      <c r="L14" s="38" t="s">
        <v>73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si="0"/>
        <v>20000</v>
      </c>
      <c r="K15" s="15" t="s">
        <v>108</v>
      </c>
      <c r="L15" s="2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7500</v>
      </c>
      <c r="H16" s="5">
        <v>20000</v>
      </c>
      <c r="I16" s="5"/>
      <c r="J16" s="5">
        <f t="shared" si="0"/>
        <v>20000</v>
      </c>
      <c r="K16" s="15" t="s">
        <v>108</v>
      </c>
      <c r="L16" s="2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49100</v>
      </c>
      <c r="G17" s="5">
        <v>42100</v>
      </c>
      <c r="H17" s="5">
        <v>23000</v>
      </c>
      <c r="I17" s="5">
        <v>7000</v>
      </c>
      <c r="J17" s="5">
        <f t="shared" si="0"/>
        <v>30000</v>
      </c>
      <c r="K17" s="15" t="s">
        <v>108</v>
      </c>
      <c r="L17" s="2" t="s">
        <v>66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108</v>
      </c>
      <c r="L18" s="2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108</v>
      </c>
      <c r="L19" s="53" t="s">
        <v>104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191100</v>
      </c>
      <c r="G20" s="5">
        <f t="shared" si="1"/>
        <v>87100</v>
      </c>
      <c r="H20" s="5">
        <f t="shared" si="1"/>
        <v>92500</v>
      </c>
      <c r="I20" s="5">
        <f t="shared" si="1"/>
        <v>27000</v>
      </c>
      <c r="J20" s="5">
        <f t="shared" si="1"/>
        <v>119500</v>
      </c>
      <c r="K20" s="15" t="s">
        <v>109</v>
      </c>
      <c r="L20" s="18" t="s">
        <v>70</v>
      </c>
    </row>
    <row r="21" spans="1:12" ht="15.75" x14ac:dyDescent="0.25">
      <c r="A21" s="66" t="s">
        <v>40</v>
      </c>
      <c r="B21" s="66"/>
      <c r="C21" s="66"/>
      <c r="D21" s="66"/>
      <c r="E21" s="66"/>
      <c r="F21" s="66"/>
      <c r="G21" s="66"/>
      <c r="H21" s="66"/>
      <c r="I21" s="66"/>
      <c r="J21" s="48">
        <f>-J20*0.1</f>
        <v>-11950</v>
      </c>
    </row>
    <row r="22" spans="1:12" ht="15.75" x14ac:dyDescent="0.25">
      <c r="A22" s="65" t="s">
        <v>101</v>
      </c>
      <c r="B22" s="65"/>
      <c r="C22" s="65"/>
      <c r="D22" s="65"/>
      <c r="E22" s="65"/>
      <c r="F22" s="65"/>
      <c r="G22" s="65"/>
      <c r="H22" s="65"/>
      <c r="I22" s="65"/>
      <c r="J22" s="48">
        <v>-20000</v>
      </c>
    </row>
    <row r="23" spans="1:12" ht="15.75" x14ac:dyDescent="0.25">
      <c r="A23" s="59" t="s">
        <v>92</v>
      </c>
      <c r="B23" s="59"/>
      <c r="C23" s="59"/>
      <c r="D23" s="59"/>
      <c r="E23" s="59"/>
      <c r="F23" s="59"/>
      <c r="G23" s="59"/>
      <c r="H23" s="59"/>
      <c r="I23" s="59"/>
      <c r="J23" s="14">
        <f>SUM(J20:J22)</f>
        <v>87550</v>
      </c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94000</v>
      </c>
    </row>
    <row r="25" spans="1:12" ht="15.75" x14ac:dyDescent="0.25">
      <c r="A25" s="68" t="s">
        <v>111</v>
      </c>
      <c r="B25" s="69"/>
      <c r="C25" s="69"/>
      <c r="D25" s="69"/>
      <c r="E25" s="69"/>
      <c r="F25" s="69"/>
      <c r="G25" s="69"/>
      <c r="H25" s="69"/>
      <c r="I25" s="70"/>
      <c r="J25" s="14">
        <v>-71000</v>
      </c>
    </row>
    <row r="26" spans="1:12" ht="15.75" x14ac:dyDescent="0.25">
      <c r="A26" s="68" t="s">
        <v>112</v>
      </c>
      <c r="B26" s="69"/>
      <c r="C26" s="69"/>
      <c r="D26" s="69"/>
      <c r="E26" s="69"/>
      <c r="F26" s="69"/>
      <c r="G26" s="69"/>
      <c r="H26" s="69"/>
      <c r="I26" s="70"/>
      <c r="J26" s="14">
        <v>-51000</v>
      </c>
    </row>
    <row r="27" spans="1:12" ht="15" customHeight="1" x14ac:dyDescent="0.25">
      <c r="A27" s="59" t="s">
        <v>91</v>
      </c>
      <c r="B27" s="59"/>
      <c r="C27" s="59"/>
      <c r="D27" s="59"/>
      <c r="E27" s="59"/>
      <c r="F27" s="59"/>
      <c r="G27" s="59"/>
      <c r="H27" s="59"/>
      <c r="I27" s="59"/>
      <c r="J27" s="14">
        <f>SUM(J23:J26)</f>
        <v>59550</v>
      </c>
    </row>
    <row r="28" spans="1:12" ht="15.75" x14ac:dyDescent="0.25">
      <c r="A28" s="58" t="s">
        <v>47</v>
      </c>
      <c r="B28" s="58"/>
      <c r="C28" s="58"/>
      <c r="D28" s="58"/>
      <c r="E28" s="58"/>
      <c r="F28" s="25" t="s">
        <v>45</v>
      </c>
      <c r="G28" s="11" t="s">
        <v>46</v>
      </c>
      <c r="J28" s="16"/>
    </row>
    <row r="29" spans="1:12" ht="15.75" x14ac:dyDescent="0.25">
      <c r="J29" s="16"/>
    </row>
    <row r="30" spans="1:12" x14ac:dyDescent="0.25">
      <c r="A30" s="64" t="s">
        <v>100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spans="1:12" x14ac:dyDescent="0.25">
      <c r="A31" s="64" t="s">
        <v>99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</sheetData>
  <mergeCells count="20">
    <mergeCell ref="A31:L31"/>
    <mergeCell ref="C10:E10"/>
    <mergeCell ref="F10:H10"/>
    <mergeCell ref="I10:J10"/>
    <mergeCell ref="A20:D20"/>
    <mergeCell ref="A21:I21"/>
    <mergeCell ref="A22:I22"/>
    <mergeCell ref="A25:I25"/>
    <mergeCell ref="A26:I26"/>
    <mergeCell ref="A23:I23"/>
    <mergeCell ref="A24:I24"/>
    <mergeCell ref="A27:I27"/>
    <mergeCell ref="A28:E28"/>
    <mergeCell ref="A30:L30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10" zoomScaleNormal="100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7" t="s">
        <v>110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51"/>
      <c r="E8" s="51"/>
      <c r="F8" s="51"/>
      <c r="G8" s="51"/>
      <c r="H8" s="51"/>
      <c r="I8" s="51"/>
      <c r="J8" s="51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52" t="s">
        <v>1</v>
      </c>
      <c r="C13" s="4" t="s">
        <v>10</v>
      </c>
      <c r="D13" s="52" t="s">
        <v>9</v>
      </c>
      <c r="E13" s="52" t="s">
        <v>2</v>
      </c>
      <c r="F13" s="52" t="s">
        <v>3</v>
      </c>
      <c r="G13" s="3" t="s">
        <v>44</v>
      </c>
      <c r="H13" s="28" t="s">
        <v>8</v>
      </c>
      <c r="I13" s="52" t="s">
        <v>5</v>
      </c>
      <c r="J13" s="3" t="s">
        <v>4</v>
      </c>
      <c r="K13" s="52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63000</v>
      </c>
      <c r="G14" s="5">
        <v>21500</v>
      </c>
      <c r="H14" s="5"/>
      <c r="I14" s="5"/>
      <c r="J14" s="5">
        <f>SUM(H14:I14)</f>
        <v>0</v>
      </c>
      <c r="K14" s="15"/>
      <c r="L14" s="38"/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20" si="0">SUM(H15:I15)</f>
        <v>20000</v>
      </c>
      <c r="K15" s="15" t="s">
        <v>113</v>
      </c>
      <c r="L15" s="2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7500</v>
      </c>
      <c r="H16" s="5"/>
      <c r="I16" s="5"/>
      <c r="J16" s="5">
        <f t="shared" si="0"/>
        <v>0</v>
      </c>
      <c r="K16" s="15"/>
      <c r="L16" s="2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42100</v>
      </c>
      <c r="G17" s="5">
        <v>42100</v>
      </c>
      <c r="H17" s="5">
        <v>23000</v>
      </c>
      <c r="I17" s="5"/>
      <c r="J17" s="5">
        <f t="shared" si="0"/>
        <v>23000</v>
      </c>
      <c r="K17" s="15" t="s">
        <v>114</v>
      </c>
      <c r="L17" s="2" t="s">
        <v>69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/>
      <c r="I18" s="5"/>
      <c r="J18" s="5">
        <f t="shared" si="0"/>
        <v>0</v>
      </c>
      <c r="K18" s="15"/>
      <c r="L18" s="2"/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113</v>
      </c>
      <c r="L19" s="2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I20" si="1">SUM(F14:F19)</f>
        <v>185600</v>
      </c>
      <c r="G20" s="5">
        <f t="shared" si="1"/>
        <v>87100</v>
      </c>
      <c r="H20" s="5">
        <f t="shared" si="1"/>
        <v>54500</v>
      </c>
      <c r="I20" s="5">
        <f t="shared" si="1"/>
        <v>0</v>
      </c>
      <c r="J20" s="5">
        <f t="shared" si="0"/>
        <v>54500</v>
      </c>
      <c r="K20" s="15" t="s">
        <v>115</v>
      </c>
      <c r="L20" s="18" t="s">
        <v>70</v>
      </c>
    </row>
    <row r="21" spans="1:12" ht="15.75" x14ac:dyDescent="0.25">
      <c r="A21" s="66" t="s">
        <v>40</v>
      </c>
      <c r="B21" s="66"/>
      <c r="C21" s="66"/>
      <c r="D21" s="66"/>
      <c r="E21" s="66"/>
      <c r="F21" s="66"/>
      <c r="G21" s="66"/>
      <c r="H21" s="66"/>
      <c r="I21" s="66"/>
      <c r="J21" s="48">
        <f>-J20*0.1</f>
        <v>-5450</v>
      </c>
    </row>
    <row r="22" spans="1:12" ht="15.75" x14ac:dyDescent="0.25">
      <c r="A22" s="65" t="s">
        <v>101</v>
      </c>
      <c r="B22" s="65"/>
      <c r="C22" s="65"/>
      <c r="D22" s="65"/>
      <c r="E22" s="65"/>
      <c r="F22" s="65"/>
      <c r="G22" s="65"/>
      <c r="H22" s="65"/>
      <c r="I22" s="65"/>
      <c r="J22" s="48">
        <v>-20000</v>
      </c>
    </row>
    <row r="23" spans="1:12" ht="15.75" x14ac:dyDescent="0.25">
      <c r="A23" s="59" t="s">
        <v>92</v>
      </c>
      <c r="B23" s="59"/>
      <c r="C23" s="59"/>
      <c r="D23" s="59"/>
      <c r="E23" s="59"/>
      <c r="F23" s="59"/>
      <c r="G23" s="59"/>
      <c r="H23" s="59"/>
      <c r="I23" s="59"/>
      <c r="J23" s="14">
        <f>SUM(J20:J22)</f>
        <v>29050</v>
      </c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80500</v>
      </c>
    </row>
    <row r="25" spans="1:12" ht="15" customHeight="1" x14ac:dyDescent="0.25">
      <c r="A25" s="59" t="s">
        <v>91</v>
      </c>
      <c r="B25" s="59"/>
      <c r="C25" s="59"/>
      <c r="D25" s="59"/>
      <c r="E25" s="59"/>
      <c r="F25" s="59"/>
      <c r="G25" s="59"/>
      <c r="H25" s="59"/>
      <c r="I25" s="59"/>
      <c r="J25" s="14">
        <f>SUM(J23:J24)</f>
        <v>109550</v>
      </c>
    </row>
    <row r="26" spans="1:12" ht="15.75" x14ac:dyDescent="0.25">
      <c r="A26" s="58" t="s">
        <v>47</v>
      </c>
      <c r="B26" s="58"/>
      <c r="C26" s="58"/>
      <c r="D26" s="58"/>
      <c r="E26" s="58"/>
      <c r="F26" s="25" t="s">
        <v>45</v>
      </c>
      <c r="G26" s="11" t="s">
        <v>46</v>
      </c>
      <c r="J26" s="16"/>
    </row>
    <row r="27" spans="1:12" ht="15.75" x14ac:dyDescent="0.25">
      <c r="J27" s="16"/>
    </row>
    <row r="28" spans="1:12" x14ac:dyDescent="0.25">
      <c r="A28" s="64" t="s">
        <v>100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64" t="s">
        <v>99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</sheetData>
  <mergeCells count="18"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Layout" topLeftCell="A13" zoomScaleNormal="100" workbookViewId="0">
      <selection activeCell="H19" sqref="H1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7" t="s">
        <v>116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54"/>
      <c r="H6" s="7" t="s">
        <v>16</v>
      </c>
      <c r="I6" s="7"/>
    </row>
    <row r="7" spans="1:12" ht="18.75" x14ac:dyDescent="0.3">
      <c r="D7" s="54" t="s">
        <v>17</v>
      </c>
      <c r="E7" s="54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54"/>
      <c r="E8" s="54"/>
      <c r="F8" s="54"/>
      <c r="G8" s="54"/>
      <c r="H8" s="54"/>
      <c r="I8" s="54"/>
      <c r="J8" s="54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55" t="s">
        <v>1</v>
      </c>
      <c r="C13" s="4" t="s">
        <v>10</v>
      </c>
      <c r="D13" s="55" t="s">
        <v>9</v>
      </c>
      <c r="E13" s="55" t="s">
        <v>2</v>
      </c>
      <c r="F13" s="55" t="s">
        <v>3</v>
      </c>
      <c r="G13" s="3" t="s">
        <v>44</v>
      </c>
      <c r="H13" s="28" t="s">
        <v>8</v>
      </c>
      <c r="I13" s="55" t="s">
        <v>5</v>
      </c>
      <c r="J13" s="3" t="s">
        <v>4</v>
      </c>
      <c r="K13" s="55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85000</v>
      </c>
      <c r="G14" s="5">
        <v>23500</v>
      </c>
      <c r="H14" s="5"/>
      <c r="I14" s="5">
        <v>20000</v>
      </c>
      <c r="J14" s="5">
        <f>SUM(H14:I14)</f>
        <v>20000</v>
      </c>
      <c r="K14" s="15"/>
      <c r="L14" s="56" t="s">
        <v>117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119</v>
      </c>
      <c r="L15" s="2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77000</v>
      </c>
      <c r="G16" s="5">
        <v>9500</v>
      </c>
      <c r="H16" s="5">
        <v>20000</v>
      </c>
      <c r="I16" s="5"/>
      <c r="J16" s="5">
        <f t="shared" si="0"/>
        <v>20000</v>
      </c>
      <c r="K16" s="15" t="s">
        <v>119</v>
      </c>
      <c r="L16" s="2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42100</v>
      </c>
      <c r="G17" s="5">
        <v>42100</v>
      </c>
      <c r="H17" s="5"/>
      <c r="I17" s="5"/>
      <c r="J17" s="5">
        <f t="shared" si="0"/>
        <v>0</v>
      </c>
      <c r="K17" s="15"/>
      <c r="L17" s="2"/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>
        <v>18000</v>
      </c>
      <c r="G18" s="5"/>
      <c r="H18" s="5">
        <v>18000</v>
      </c>
      <c r="I18" s="5">
        <v>18000</v>
      </c>
      <c r="J18" s="5">
        <f t="shared" si="0"/>
        <v>36000</v>
      </c>
      <c r="K18" s="15"/>
      <c r="L18" s="56" t="s">
        <v>118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119</v>
      </c>
      <c r="L19" s="2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247600</v>
      </c>
      <c r="G20" s="5">
        <f t="shared" si="1"/>
        <v>91100</v>
      </c>
      <c r="H20" s="5">
        <f t="shared" si="1"/>
        <v>69500</v>
      </c>
      <c r="I20" s="5">
        <f t="shared" si="1"/>
        <v>38000</v>
      </c>
      <c r="J20" s="5">
        <f t="shared" si="1"/>
        <v>107500</v>
      </c>
      <c r="K20" s="15" t="s">
        <v>120</v>
      </c>
      <c r="L20" s="18" t="s">
        <v>70</v>
      </c>
    </row>
    <row r="21" spans="1:12" ht="15.75" x14ac:dyDescent="0.25">
      <c r="A21" s="66" t="s">
        <v>40</v>
      </c>
      <c r="B21" s="66"/>
      <c r="C21" s="66"/>
      <c r="D21" s="66"/>
      <c r="E21" s="66"/>
      <c r="F21" s="66"/>
      <c r="G21" s="66"/>
      <c r="H21" s="66"/>
      <c r="I21" s="66"/>
      <c r="J21" s="48">
        <f>-J20*0.1</f>
        <v>-10750</v>
      </c>
    </row>
    <row r="22" spans="1:12" ht="15.75" x14ac:dyDescent="0.25">
      <c r="A22" s="65" t="s">
        <v>101</v>
      </c>
      <c r="B22" s="65"/>
      <c r="C22" s="65"/>
      <c r="D22" s="65"/>
      <c r="E22" s="65"/>
      <c r="F22" s="65"/>
      <c r="G22" s="65"/>
      <c r="H22" s="65"/>
      <c r="I22" s="65"/>
      <c r="J22" s="48">
        <v>-20000</v>
      </c>
    </row>
    <row r="23" spans="1:12" ht="15.75" x14ac:dyDescent="0.25">
      <c r="A23" s="59" t="s">
        <v>92</v>
      </c>
      <c r="B23" s="59"/>
      <c r="C23" s="59"/>
      <c r="D23" s="59"/>
      <c r="E23" s="59"/>
      <c r="F23" s="59"/>
      <c r="G23" s="59"/>
      <c r="H23" s="59"/>
      <c r="I23" s="59"/>
      <c r="J23" s="14">
        <f>SUM(J20:J22)</f>
        <v>76750</v>
      </c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4000</v>
      </c>
    </row>
    <row r="25" spans="1:12" ht="15" customHeight="1" x14ac:dyDescent="0.25">
      <c r="A25" s="59" t="s">
        <v>91</v>
      </c>
      <c r="B25" s="59"/>
      <c r="C25" s="59"/>
      <c r="D25" s="59"/>
      <c r="E25" s="59"/>
      <c r="F25" s="59"/>
      <c r="G25" s="59"/>
      <c r="H25" s="59"/>
      <c r="I25" s="59"/>
      <c r="J25" s="14">
        <f>SUM(J23:J24)</f>
        <v>80750</v>
      </c>
    </row>
    <row r="26" spans="1:12" ht="15.75" x14ac:dyDescent="0.25">
      <c r="A26" s="58" t="s">
        <v>47</v>
      </c>
      <c r="B26" s="58"/>
      <c r="C26" s="58"/>
      <c r="D26" s="58"/>
      <c r="E26" s="58"/>
      <c r="F26" s="25" t="s">
        <v>45</v>
      </c>
      <c r="G26" s="11" t="s">
        <v>46</v>
      </c>
      <c r="J26" s="16"/>
    </row>
    <row r="27" spans="1:12" ht="15.75" x14ac:dyDescent="0.25">
      <c r="J27" s="16"/>
    </row>
    <row r="28" spans="1:12" x14ac:dyDescent="0.25">
      <c r="A28" s="64" t="s">
        <v>100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64" t="s">
        <v>99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</sheetData>
  <mergeCells count="18"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7" zoomScaleNormal="100" workbookViewId="0">
      <selection activeCell="C14" sqref="C1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56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26"/>
      <c r="H6" s="7" t="s">
        <v>16</v>
      </c>
      <c r="I6" s="7"/>
    </row>
    <row r="7" spans="1:12" ht="18.75" x14ac:dyDescent="0.3">
      <c r="D7" s="26" t="s">
        <v>17</v>
      </c>
      <c r="E7" s="26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26"/>
      <c r="E8" s="26"/>
      <c r="F8" s="26"/>
      <c r="G8" s="26"/>
      <c r="H8" s="26"/>
      <c r="I8" s="26"/>
      <c r="J8" s="26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31" t="s">
        <v>1</v>
      </c>
      <c r="C13" s="4" t="s">
        <v>10</v>
      </c>
      <c r="D13" s="31" t="s">
        <v>9</v>
      </c>
      <c r="E13" s="31" t="s">
        <v>2</v>
      </c>
      <c r="F13" s="31" t="s">
        <v>3</v>
      </c>
      <c r="G13" s="3" t="s">
        <v>44</v>
      </c>
      <c r="H13" s="28" t="s">
        <v>8</v>
      </c>
      <c r="I13" s="31" t="s">
        <v>5</v>
      </c>
      <c r="J13" s="3" t="s">
        <v>4</v>
      </c>
      <c r="K13" s="31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61</v>
      </c>
      <c r="D14" s="9" t="s">
        <v>24</v>
      </c>
      <c r="E14" s="5">
        <v>20000</v>
      </c>
      <c r="F14" s="5">
        <v>22500</v>
      </c>
      <c r="G14" s="5">
        <v>7500</v>
      </c>
      <c r="H14" s="5"/>
      <c r="I14" s="5">
        <v>15000</v>
      </c>
      <c r="J14" s="5"/>
      <c r="K14" s="15" t="s">
        <v>57</v>
      </c>
      <c r="L14" s="29" t="s">
        <v>58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40500</v>
      </c>
      <c r="G15" s="5">
        <v>12000</v>
      </c>
      <c r="H15" s="5"/>
      <c r="I15" s="5">
        <v>15000</v>
      </c>
      <c r="J15" s="5"/>
      <c r="K15" s="15" t="s">
        <v>59</v>
      </c>
      <c r="L15" s="29" t="s">
        <v>58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16500</v>
      </c>
      <c r="G16" s="5">
        <v>1500</v>
      </c>
      <c r="H16" s="5"/>
      <c r="I16" s="5"/>
      <c r="J16" s="5"/>
      <c r="K16" s="15"/>
      <c r="L16" s="29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72000</v>
      </c>
      <c r="G17" s="5">
        <v>28800</v>
      </c>
      <c r="H17" s="5"/>
      <c r="I17" s="5">
        <v>23000</v>
      </c>
      <c r="J17" s="5"/>
      <c r="K17" s="15" t="s">
        <v>60</v>
      </c>
      <c r="L17" s="18" t="s">
        <v>58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/>
      <c r="I18" s="5"/>
      <c r="J18" s="5"/>
      <c r="K18" s="15"/>
      <c r="L18" s="29"/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/>
      <c r="I19" s="5"/>
      <c r="J19" s="5"/>
      <c r="K19" s="15"/>
      <c r="L19" s="29"/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G20" si="0">SUM(F14:F19)</f>
        <v>151500</v>
      </c>
      <c r="G20" s="5">
        <f t="shared" si="0"/>
        <v>49800</v>
      </c>
      <c r="H20" s="5"/>
      <c r="I20" s="5"/>
      <c r="J20" s="5"/>
      <c r="K20" s="15"/>
      <c r="L20" s="29"/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/>
    </row>
    <row r="22" spans="1:12" ht="15.75" x14ac:dyDescent="0.25">
      <c r="A22" s="59" t="s">
        <v>41</v>
      </c>
      <c r="B22" s="59"/>
      <c r="C22" s="59"/>
      <c r="D22" s="59"/>
      <c r="E22" s="59"/>
      <c r="F22" s="59"/>
      <c r="G22" s="59"/>
      <c r="H22" s="59"/>
      <c r="I22" s="59"/>
      <c r="J22" s="14"/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J24" s="16"/>
    </row>
    <row r="25" spans="1:12" ht="5.25" customHeight="1" x14ac:dyDescent="0.25">
      <c r="J25" s="16"/>
    </row>
    <row r="26" spans="1:12" ht="15.75" x14ac:dyDescent="0.25">
      <c r="J26" s="16"/>
    </row>
    <row r="27" spans="1:12" ht="15.75" x14ac:dyDescent="0.25">
      <c r="J27" s="16"/>
    </row>
  </sheetData>
  <mergeCells count="13">
    <mergeCell ref="A23:E23"/>
    <mergeCell ref="C10:E10"/>
    <mergeCell ref="F10:H10"/>
    <mergeCell ref="I10:J10"/>
    <mergeCell ref="A20:D20"/>
    <mergeCell ref="A21:I21"/>
    <mergeCell ref="A22:I22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10" zoomScaleNormal="100" workbookViewId="0">
      <selection activeCell="J20" sqref="J20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62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3"/>
      <c r="H6" s="7" t="s">
        <v>16</v>
      </c>
      <c r="I6" s="7"/>
    </row>
    <row r="7" spans="1:12" ht="18.75" x14ac:dyDescent="0.3">
      <c r="D7" s="33" t="s">
        <v>17</v>
      </c>
      <c r="E7" s="33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33"/>
      <c r="E8" s="33"/>
      <c r="F8" s="33"/>
      <c r="G8" s="33"/>
      <c r="H8" s="33"/>
      <c r="I8" s="33"/>
      <c r="J8" s="33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32" t="s">
        <v>1</v>
      </c>
      <c r="C13" s="4" t="s">
        <v>10</v>
      </c>
      <c r="D13" s="32" t="s">
        <v>9</v>
      </c>
      <c r="E13" s="32" t="s">
        <v>2</v>
      </c>
      <c r="F13" s="32" t="s">
        <v>3</v>
      </c>
      <c r="G13" s="3" t="s">
        <v>44</v>
      </c>
      <c r="H13" s="28" t="s">
        <v>8</v>
      </c>
      <c r="I13" s="32" t="s">
        <v>5</v>
      </c>
      <c r="J13" s="3" t="s">
        <v>4</v>
      </c>
      <c r="K13" s="32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61</v>
      </c>
      <c r="D14" s="9" t="s">
        <v>24</v>
      </c>
      <c r="E14" s="5">
        <v>20000</v>
      </c>
      <c r="F14" s="5">
        <v>22500</v>
      </c>
      <c r="G14" s="5">
        <v>7500</v>
      </c>
      <c r="H14" s="5">
        <v>20000</v>
      </c>
      <c r="I14" s="5">
        <v>15000</v>
      </c>
      <c r="J14" s="5">
        <f>SUM(H14:I14)</f>
        <v>35000</v>
      </c>
      <c r="K14" s="15" t="s">
        <v>64</v>
      </c>
      <c r="L14" s="29" t="s">
        <v>63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40500</v>
      </c>
      <c r="G15" s="5">
        <v>12000</v>
      </c>
      <c r="H15" s="5">
        <v>20000</v>
      </c>
      <c r="I15" s="5">
        <v>15000</v>
      </c>
      <c r="J15" s="5">
        <f t="shared" ref="J15:J19" si="0">SUM(H15:I15)</f>
        <v>35000</v>
      </c>
      <c r="K15" s="15" t="s">
        <v>64</v>
      </c>
      <c r="L15" s="29" t="s">
        <v>63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16500</v>
      </c>
      <c r="G16" s="5">
        <v>1500</v>
      </c>
      <c r="H16" s="5">
        <v>20000</v>
      </c>
      <c r="I16" s="5"/>
      <c r="J16" s="5">
        <f t="shared" si="0"/>
        <v>20000</v>
      </c>
      <c r="K16" s="15" t="s">
        <v>65</v>
      </c>
      <c r="L16" s="29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72000</v>
      </c>
      <c r="G17" s="5">
        <v>28800</v>
      </c>
      <c r="H17" s="5"/>
      <c r="I17" s="5">
        <v>23000</v>
      </c>
      <c r="J17" s="5">
        <f t="shared" si="0"/>
        <v>23000</v>
      </c>
      <c r="K17" s="15"/>
      <c r="L17" s="18" t="s">
        <v>67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68</v>
      </c>
      <c r="L18" s="29" t="s">
        <v>69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65</v>
      </c>
      <c r="L19" s="29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151500</v>
      </c>
      <c r="G20" s="5">
        <f t="shared" si="1"/>
        <v>49800</v>
      </c>
      <c r="H20" s="5">
        <f t="shared" si="1"/>
        <v>89500</v>
      </c>
      <c r="I20" s="5">
        <f t="shared" si="1"/>
        <v>53000</v>
      </c>
      <c r="J20" s="5">
        <f t="shared" si="1"/>
        <v>142500</v>
      </c>
      <c r="K20" s="15" t="s">
        <v>64</v>
      </c>
      <c r="L20" s="29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14250</v>
      </c>
    </row>
    <row r="22" spans="1:12" ht="15.75" x14ac:dyDescent="0.25">
      <c r="A22" s="59" t="s">
        <v>41</v>
      </c>
      <c r="B22" s="59"/>
      <c r="C22" s="59"/>
      <c r="D22" s="59"/>
      <c r="E22" s="59"/>
      <c r="F22" s="59"/>
      <c r="G22" s="59"/>
      <c r="H22" s="59"/>
      <c r="I22" s="59"/>
      <c r="J22" s="14">
        <f>J20-J21</f>
        <v>128250</v>
      </c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J24" s="16"/>
    </row>
    <row r="25" spans="1:12" ht="5.25" customHeight="1" x14ac:dyDescent="0.25">
      <c r="J25" s="16"/>
    </row>
    <row r="26" spans="1:12" ht="15.75" x14ac:dyDescent="0.25">
      <c r="J26" s="16"/>
    </row>
    <row r="27" spans="1:12" ht="15.75" x14ac:dyDescent="0.25">
      <c r="J27" s="16"/>
    </row>
  </sheetData>
  <mergeCells count="13">
    <mergeCell ref="A4:K4"/>
    <mergeCell ref="F7:H7"/>
    <mergeCell ref="I7:J7"/>
    <mergeCell ref="C9:E9"/>
    <mergeCell ref="F9:H9"/>
    <mergeCell ref="I9:J9"/>
    <mergeCell ref="A23:E23"/>
    <mergeCell ref="C10:E10"/>
    <mergeCell ref="F10:H10"/>
    <mergeCell ref="I10:J10"/>
    <mergeCell ref="A20:D20"/>
    <mergeCell ref="A21:I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10" zoomScaleNormal="100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71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4"/>
      <c r="H6" s="7" t="s">
        <v>16</v>
      </c>
      <c r="I6" s="7"/>
    </row>
    <row r="7" spans="1:12" ht="18.75" x14ac:dyDescent="0.3">
      <c r="D7" s="34" t="s">
        <v>17</v>
      </c>
      <c r="E7" s="34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34"/>
      <c r="E8" s="34"/>
      <c r="F8" s="34"/>
      <c r="G8" s="34"/>
      <c r="H8" s="34"/>
      <c r="I8" s="34"/>
      <c r="J8" s="34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35" t="s">
        <v>1</v>
      </c>
      <c r="C13" s="4" t="s">
        <v>10</v>
      </c>
      <c r="D13" s="35" t="s">
        <v>9</v>
      </c>
      <c r="E13" s="35" t="s">
        <v>2</v>
      </c>
      <c r="F13" s="35" t="s">
        <v>3</v>
      </c>
      <c r="G13" s="3" t="s">
        <v>44</v>
      </c>
      <c r="H13" s="28" t="s">
        <v>8</v>
      </c>
      <c r="I13" s="35" t="s">
        <v>5</v>
      </c>
      <c r="J13" s="3" t="s">
        <v>4</v>
      </c>
      <c r="K13" s="35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61</v>
      </c>
      <c r="D14" s="9" t="s">
        <v>24</v>
      </c>
      <c r="E14" s="5">
        <v>20000</v>
      </c>
      <c r="F14" s="5">
        <v>20000</v>
      </c>
      <c r="G14" s="5">
        <v>13500</v>
      </c>
      <c r="H14" s="5"/>
      <c r="I14" s="5">
        <v>20000</v>
      </c>
      <c r="J14" s="5">
        <f>SUM(H14:I14)</f>
        <v>20000</v>
      </c>
      <c r="K14" s="15" t="s">
        <v>74</v>
      </c>
      <c r="L14" s="38" t="s">
        <v>73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14000</v>
      </c>
      <c r="H15" s="5">
        <v>20000</v>
      </c>
      <c r="I15" s="5"/>
      <c r="J15" s="5">
        <f t="shared" ref="J15:J19" si="0">SUM(H15:I15)</f>
        <v>20000</v>
      </c>
      <c r="K15" s="15" t="s">
        <v>75</v>
      </c>
      <c r="L15" s="29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35000</v>
      </c>
      <c r="G16" s="5">
        <v>3500</v>
      </c>
      <c r="H16" s="5">
        <v>20000</v>
      </c>
      <c r="I16" s="5"/>
      <c r="J16" s="5">
        <f t="shared" si="0"/>
        <v>20000</v>
      </c>
      <c r="K16" s="15" t="s">
        <v>75</v>
      </c>
      <c r="L16" s="29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95000</v>
      </c>
      <c r="G17" s="5">
        <v>35900</v>
      </c>
      <c r="H17" s="5"/>
      <c r="I17" s="5">
        <v>23000</v>
      </c>
      <c r="J17" s="5">
        <f t="shared" si="0"/>
        <v>23000</v>
      </c>
      <c r="K17" s="15" t="s">
        <v>72</v>
      </c>
      <c r="L17" s="38" t="s">
        <v>73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>
        <v>18000</v>
      </c>
      <c r="G18" s="5"/>
      <c r="H18" s="5">
        <v>18000</v>
      </c>
      <c r="I18" s="5">
        <v>18000</v>
      </c>
      <c r="J18" s="5">
        <f t="shared" si="0"/>
        <v>36000</v>
      </c>
      <c r="K18" s="15" t="s">
        <v>72</v>
      </c>
      <c r="L18" s="18" t="s">
        <v>69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75</v>
      </c>
      <c r="L19" s="29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G20" si="1">SUM(F14:F19)</f>
        <v>193500</v>
      </c>
      <c r="G20" s="5">
        <f t="shared" si="1"/>
        <v>66900</v>
      </c>
      <c r="H20" s="5">
        <f>SUM(H14:H19)</f>
        <v>69500</v>
      </c>
      <c r="I20" s="5">
        <f t="shared" ref="I20:J20" si="2">SUM(I14:I19)</f>
        <v>61000</v>
      </c>
      <c r="J20" s="5">
        <f t="shared" si="2"/>
        <v>130500</v>
      </c>
      <c r="K20" s="15" t="s">
        <v>76</v>
      </c>
      <c r="L20" s="29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13050</v>
      </c>
    </row>
    <row r="22" spans="1:12" ht="15.75" x14ac:dyDescent="0.25">
      <c r="A22" s="59" t="s">
        <v>41</v>
      </c>
      <c r="B22" s="59"/>
      <c r="C22" s="59"/>
      <c r="D22" s="59"/>
      <c r="E22" s="59"/>
      <c r="F22" s="59"/>
      <c r="G22" s="59"/>
      <c r="H22" s="59"/>
      <c r="I22" s="59"/>
      <c r="J22" s="14">
        <f>J20-J21</f>
        <v>117450</v>
      </c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J24" s="16"/>
    </row>
    <row r="25" spans="1:12" ht="5.25" customHeight="1" x14ac:dyDescent="0.25">
      <c r="J25" s="16"/>
    </row>
    <row r="26" spans="1:12" ht="15.75" x14ac:dyDescent="0.25">
      <c r="J26" s="16"/>
    </row>
    <row r="27" spans="1:12" ht="15.75" x14ac:dyDescent="0.25">
      <c r="J27" s="16"/>
    </row>
  </sheetData>
  <mergeCells count="13">
    <mergeCell ref="A23:E23"/>
    <mergeCell ref="C10:E10"/>
    <mergeCell ref="F10:H10"/>
    <mergeCell ref="I10:J10"/>
    <mergeCell ref="A20:D20"/>
    <mergeCell ref="A21:I21"/>
    <mergeCell ref="A22:I22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10" zoomScaleNormal="100" workbookViewId="0">
      <selection activeCell="L15" sqref="L15:L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77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7"/>
      <c r="H6" s="7" t="s">
        <v>16</v>
      </c>
      <c r="I6" s="7"/>
    </row>
    <row r="7" spans="1:12" ht="18.75" x14ac:dyDescent="0.3">
      <c r="D7" s="37" t="s">
        <v>17</v>
      </c>
      <c r="E7" s="37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37"/>
      <c r="E8" s="37"/>
      <c r="F8" s="37"/>
      <c r="G8" s="37"/>
      <c r="H8" s="37"/>
      <c r="I8" s="37"/>
      <c r="J8" s="37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44</v>
      </c>
      <c r="H13" s="28" t="s">
        <v>8</v>
      </c>
      <c r="I13" s="36" t="s">
        <v>5</v>
      </c>
      <c r="J13" s="3" t="s">
        <v>4</v>
      </c>
      <c r="K13" s="36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20000</v>
      </c>
      <c r="G14" s="5">
        <v>15500</v>
      </c>
      <c r="H14" s="5">
        <v>20000</v>
      </c>
      <c r="I14" s="5">
        <v>20000</v>
      </c>
      <c r="J14" s="5">
        <f>SUM(H14:I14)</f>
        <v>40000</v>
      </c>
      <c r="K14" s="15" t="s">
        <v>78</v>
      </c>
      <c r="L14" s="38" t="s">
        <v>73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14000</v>
      </c>
      <c r="H15" s="5">
        <v>20000</v>
      </c>
      <c r="I15" s="5"/>
      <c r="J15" s="5">
        <f t="shared" ref="J15:J19" si="0">SUM(H15:I15)</f>
        <v>20000</v>
      </c>
      <c r="K15" s="15" t="s">
        <v>80</v>
      </c>
      <c r="L15" s="29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35000</v>
      </c>
      <c r="G16" s="5">
        <v>3500</v>
      </c>
      <c r="H16" s="5">
        <v>20000</v>
      </c>
      <c r="I16" s="5"/>
      <c r="J16" s="5">
        <f t="shared" si="0"/>
        <v>20000</v>
      </c>
      <c r="K16" s="15" t="s">
        <v>80</v>
      </c>
      <c r="L16" s="29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95000</v>
      </c>
      <c r="G17" s="5">
        <v>35900</v>
      </c>
      <c r="H17" s="5"/>
      <c r="I17" s="5">
        <v>23000</v>
      </c>
      <c r="J17" s="5">
        <f t="shared" si="0"/>
        <v>23000</v>
      </c>
      <c r="K17" s="15" t="s">
        <v>79</v>
      </c>
      <c r="L17" s="38" t="s">
        <v>73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80</v>
      </c>
      <c r="L18" s="29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80</v>
      </c>
      <c r="L19" s="29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175500</v>
      </c>
      <c r="G20" s="5">
        <f t="shared" si="1"/>
        <v>68900</v>
      </c>
      <c r="H20" s="5">
        <f t="shared" si="1"/>
        <v>89500</v>
      </c>
      <c r="I20" s="5">
        <f t="shared" si="1"/>
        <v>43000</v>
      </c>
      <c r="J20" s="5">
        <f t="shared" si="1"/>
        <v>132500</v>
      </c>
      <c r="K20" s="15" t="s">
        <v>81</v>
      </c>
      <c r="L20" s="29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13250</v>
      </c>
    </row>
    <row r="22" spans="1:12" ht="15.75" x14ac:dyDescent="0.25">
      <c r="A22" s="59" t="s">
        <v>41</v>
      </c>
      <c r="B22" s="59"/>
      <c r="C22" s="59"/>
      <c r="D22" s="59"/>
      <c r="E22" s="59"/>
      <c r="F22" s="59"/>
      <c r="G22" s="59"/>
      <c r="H22" s="59"/>
      <c r="I22" s="59"/>
      <c r="J22" s="14">
        <f>J20-J21</f>
        <v>119250</v>
      </c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J24" s="16"/>
    </row>
    <row r="25" spans="1:12" ht="5.25" customHeight="1" x14ac:dyDescent="0.25">
      <c r="J25" s="16"/>
    </row>
    <row r="26" spans="1:12" ht="15.75" x14ac:dyDescent="0.25">
      <c r="J26" s="16"/>
    </row>
    <row r="27" spans="1:12" ht="15.75" x14ac:dyDescent="0.25">
      <c r="J27" s="16"/>
    </row>
  </sheetData>
  <mergeCells count="13">
    <mergeCell ref="A4:K4"/>
    <mergeCell ref="F7:H7"/>
    <mergeCell ref="I7:J7"/>
    <mergeCell ref="C9:E9"/>
    <mergeCell ref="F9:H9"/>
    <mergeCell ref="I9:J9"/>
    <mergeCell ref="A23:E23"/>
    <mergeCell ref="C10:E10"/>
    <mergeCell ref="F10:H10"/>
    <mergeCell ref="I10:J10"/>
    <mergeCell ref="A20:D20"/>
    <mergeCell ref="A21:I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13" zoomScaleNormal="100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82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9"/>
      <c r="H6" s="7" t="s">
        <v>16</v>
      </c>
      <c r="I6" s="7"/>
    </row>
    <row r="7" spans="1:12" ht="18.75" x14ac:dyDescent="0.3">
      <c r="D7" s="39" t="s">
        <v>17</v>
      </c>
      <c r="E7" s="39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39"/>
      <c r="E8" s="39"/>
      <c r="F8" s="39"/>
      <c r="G8" s="39"/>
      <c r="H8" s="39"/>
      <c r="I8" s="39"/>
      <c r="J8" s="39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40" t="s">
        <v>1</v>
      </c>
      <c r="C13" s="4" t="s">
        <v>10</v>
      </c>
      <c r="D13" s="40" t="s">
        <v>9</v>
      </c>
      <c r="E13" s="40" t="s">
        <v>2</v>
      </c>
      <c r="F13" s="40" t="s">
        <v>3</v>
      </c>
      <c r="G13" s="3" t="s">
        <v>44</v>
      </c>
      <c r="H13" s="28" t="s">
        <v>8</v>
      </c>
      <c r="I13" s="40" t="s">
        <v>5</v>
      </c>
      <c r="J13" s="3" t="s">
        <v>4</v>
      </c>
      <c r="K13" s="40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/>
      <c r="G14" s="5">
        <v>15500</v>
      </c>
      <c r="H14" s="5"/>
      <c r="I14" s="5"/>
      <c r="J14" s="5"/>
      <c r="K14" s="15"/>
      <c r="L14" s="38"/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14000</v>
      </c>
      <c r="H15" s="5">
        <v>20000</v>
      </c>
      <c r="I15" s="5"/>
      <c r="J15" s="5">
        <f t="shared" ref="J15:J20" si="0">SUM(H15:I15)</f>
        <v>20000</v>
      </c>
      <c r="K15" s="15" t="s">
        <v>84</v>
      </c>
      <c r="L15" s="29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35000</v>
      </c>
      <c r="G16" s="5">
        <v>3500</v>
      </c>
      <c r="H16" s="5"/>
      <c r="I16" s="5"/>
      <c r="J16" s="5"/>
      <c r="K16" s="15"/>
      <c r="L16" s="29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96200</v>
      </c>
      <c r="G17" s="5">
        <v>38200</v>
      </c>
      <c r="H17" s="5">
        <v>23000</v>
      </c>
      <c r="I17" s="5">
        <v>23000</v>
      </c>
      <c r="J17" s="5">
        <f t="shared" si="0"/>
        <v>46000</v>
      </c>
      <c r="K17" s="15" t="s">
        <v>83</v>
      </c>
      <c r="L17" s="38" t="s">
        <v>73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84</v>
      </c>
      <c r="L18" s="29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84</v>
      </c>
      <c r="L19" s="29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I20" si="1">SUM(F14:F19)</f>
        <v>156700</v>
      </c>
      <c r="G20" s="5">
        <f t="shared" si="1"/>
        <v>71200</v>
      </c>
      <c r="H20" s="5">
        <f t="shared" si="1"/>
        <v>72500</v>
      </c>
      <c r="I20" s="5">
        <f t="shared" si="1"/>
        <v>23000</v>
      </c>
      <c r="J20" s="5">
        <f t="shared" si="0"/>
        <v>95500</v>
      </c>
      <c r="K20" s="15" t="s">
        <v>85</v>
      </c>
      <c r="L20" s="29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9550</v>
      </c>
    </row>
    <row r="22" spans="1:12" ht="15.75" x14ac:dyDescent="0.25">
      <c r="A22" s="59" t="s">
        <v>41</v>
      </c>
      <c r="B22" s="59"/>
      <c r="C22" s="59"/>
      <c r="D22" s="59"/>
      <c r="E22" s="59"/>
      <c r="F22" s="59"/>
      <c r="G22" s="59"/>
      <c r="H22" s="59"/>
      <c r="I22" s="59"/>
      <c r="J22" s="14">
        <v>85950</v>
      </c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J24" s="16"/>
    </row>
    <row r="25" spans="1:12" ht="5.25" customHeight="1" x14ac:dyDescent="0.25">
      <c r="J25" s="16"/>
    </row>
    <row r="26" spans="1:12" ht="15.75" x14ac:dyDescent="0.25">
      <c r="J26" s="16"/>
    </row>
    <row r="27" spans="1:12" ht="15.75" x14ac:dyDescent="0.25">
      <c r="J27" s="16"/>
    </row>
  </sheetData>
  <mergeCells count="13">
    <mergeCell ref="A23:E23"/>
    <mergeCell ref="C10:E10"/>
    <mergeCell ref="F10:H10"/>
    <mergeCell ref="I10:J10"/>
    <mergeCell ref="A20:D20"/>
    <mergeCell ref="A21:I21"/>
    <mergeCell ref="A22:I22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12" zoomScaleNormal="100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86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2"/>
      <c r="H6" s="7" t="s">
        <v>16</v>
      </c>
      <c r="I6" s="7"/>
    </row>
    <row r="7" spans="1:12" ht="18.75" x14ac:dyDescent="0.3">
      <c r="D7" s="42" t="s">
        <v>17</v>
      </c>
      <c r="E7" s="42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42"/>
      <c r="E8" s="42"/>
      <c r="F8" s="42"/>
      <c r="G8" s="42"/>
      <c r="H8" s="42"/>
      <c r="I8" s="42"/>
      <c r="J8" s="42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41" t="s">
        <v>1</v>
      </c>
      <c r="C13" s="4" t="s">
        <v>10</v>
      </c>
      <c r="D13" s="41" t="s">
        <v>9</v>
      </c>
      <c r="E13" s="41" t="s">
        <v>2</v>
      </c>
      <c r="F13" s="41" t="s">
        <v>3</v>
      </c>
      <c r="G13" s="3" t="s">
        <v>44</v>
      </c>
      <c r="H13" s="28" t="s">
        <v>8</v>
      </c>
      <c r="I13" s="41" t="s">
        <v>5</v>
      </c>
      <c r="J13" s="3" t="s">
        <v>4</v>
      </c>
      <c r="K13" s="41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20000</v>
      </c>
      <c r="G14" s="5">
        <v>17500</v>
      </c>
      <c r="H14" s="5"/>
      <c r="I14" s="5">
        <v>20000</v>
      </c>
      <c r="J14" s="5">
        <f>SUM(H14:I14)</f>
        <v>20000</v>
      </c>
      <c r="K14" s="15" t="s">
        <v>87</v>
      </c>
      <c r="L14" s="38" t="s">
        <v>73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14000</v>
      </c>
      <c r="H15" s="5">
        <v>20000</v>
      </c>
      <c r="I15" s="5"/>
      <c r="J15" s="5">
        <f t="shared" ref="J15:J19" si="0">SUM(H15:I15)</f>
        <v>20000</v>
      </c>
      <c r="K15" s="15" t="s">
        <v>88</v>
      </c>
      <c r="L15" s="29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5500</v>
      </c>
      <c r="H16" s="5"/>
      <c r="I16" s="5"/>
      <c r="J16" s="5">
        <f t="shared" si="0"/>
        <v>0</v>
      </c>
      <c r="K16" s="15"/>
      <c r="L16" s="29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73200</v>
      </c>
      <c r="G17" s="5">
        <v>38200</v>
      </c>
      <c r="H17" s="5">
        <v>23000</v>
      </c>
      <c r="I17" s="5"/>
      <c r="J17" s="5">
        <f t="shared" si="0"/>
        <v>23000</v>
      </c>
      <c r="K17" s="15" t="s">
        <v>89</v>
      </c>
      <c r="L17" s="29" t="s">
        <v>66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88</v>
      </c>
      <c r="L18" s="29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88</v>
      </c>
      <c r="L19" s="29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173700</v>
      </c>
      <c r="G20" s="5">
        <f t="shared" si="1"/>
        <v>75200</v>
      </c>
      <c r="H20" s="5">
        <f t="shared" si="1"/>
        <v>72500</v>
      </c>
      <c r="I20" s="5">
        <f t="shared" si="1"/>
        <v>20000</v>
      </c>
      <c r="J20" s="5">
        <f t="shared" si="1"/>
        <v>92500</v>
      </c>
      <c r="K20" s="15" t="s">
        <v>89</v>
      </c>
      <c r="L20" s="29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9250</v>
      </c>
    </row>
    <row r="22" spans="1:12" ht="15.75" x14ac:dyDescent="0.25">
      <c r="A22" s="59" t="s">
        <v>92</v>
      </c>
      <c r="B22" s="59"/>
      <c r="C22" s="59"/>
      <c r="D22" s="59"/>
      <c r="E22" s="59"/>
      <c r="F22" s="59"/>
      <c r="G22" s="59"/>
      <c r="H22" s="59"/>
      <c r="I22" s="59"/>
      <c r="J22" s="14">
        <f>J20-J21</f>
        <v>83250</v>
      </c>
    </row>
    <row r="23" spans="1:12" ht="15.75" x14ac:dyDescent="0.25">
      <c r="A23" s="58" t="s">
        <v>47</v>
      </c>
      <c r="B23" s="58"/>
      <c r="C23" s="58"/>
      <c r="D23" s="58"/>
      <c r="E23" s="58"/>
      <c r="F23" s="25" t="s">
        <v>45</v>
      </c>
      <c r="G23" s="11" t="s">
        <v>46</v>
      </c>
      <c r="J23" s="16"/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103500</v>
      </c>
    </row>
    <row r="25" spans="1:12" ht="15" customHeight="1" x14ac:dyDescent="0.25">
      <c r="A25" s="59" t="s">
        <v>91</v>
      </c>
      <c r="B25" s="59"/>
      <c r="C25" s="59"/>
      <c r="D25" s="59"/>
      <c r="E25" s="59"/>
      <c r="F25" s="59"/>
      <c r="G25" s="59"/>
      <c r="H25" s="59"/>
      <c r="I25" s="59"/>
      <c r="J25" s="14">
        <f>SUM(J22:J24)</f>
        <v>186750</v>
      </c>
    </row>
    <row r="26" spans="1:12" ht="15.75" x14ac:dyDescent="0.25">
      <c r="J26" s="16"/>
    </row>
    <row r="27" spans="1:12" ht="15.75" x14ac:dyDescent="0.25">
      <c r="J27" s="16"/>
    </row>
  </sheetData>
  <mergeCells count="15">
    <mergeCell ref="A4:K4"/>
    <mergeCell ref="F7:H7"/>
    <mergeCell ref="I7:J7"/>
    <mergeCell ref="C9:E9"/>
    <mergeCell ref="F9:H9"/>
    <mergeCell ref="I9:J9"/>
    <mergeCell ref="A24:I24"/>
    <mergeCell ref="A25:I25"/>
    <mergeCell ref="A23:E23"/>
    <mergeCell ref="C10:E10"/>
    <mergeCell ref="F10:H10"/>
    <mergeCell ref="I10:J10"/>
    <mergeCell ref="A20:D20"/>
    <mergeCell ref="A21:I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10" zoomScaleNormal="100"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18.75" x14ac:dyDescent="0.25">
      <c r="A4" s="60" t="s">
        <v>93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3"/>
      <c r="H6" s="7" t="s">
        <v>16</v>
      </c>
      <c r="I6" s="7"/>
    </row>
    <row r="7" spans="1:12" ht="18.75" x14ac:dyDescent="0.3">
      <c r="D7" s="43" t="s">
        <v>17</v>
      </c>
      <c r="E7" s="43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43"/>
      <c r="E8" s="43"/>
      <c r="F8" s="43"/>
      <c r="G8" s="43"/>
      <c r="H8" s="43"/>
      <c r="I8" s="43"/>
      <c r="J8" s="43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44" t="s">
        <v>1</v>
      </c>
      <c r="C13" s="4" t="s">
        <v>10</v>
      </c>
      <c r="D13" s="44" t="s">
        <v>9</v>
      </c>
      <c r="E13" s="44" t="s">
        <v>2</v>
      </c>
      <c r="F13" s="44" t="s">
        <v>3</v>
      </c>
      <c r="G13" s="3" t="s">
        <v>44</v>
      </c>
      <c r="H13" s="28" t="s">
        <v>8</v>
      </c>
      <c r="I13" s="44" t="s">
        <v>5</v>
      </c>
      <c r="J13" s="3" t="s">
        <v>4</v>
      </c>
      <c r="K13" s="44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20000</v>
      </c>
      <c r="G14" s="5">
        <v>19500</v>
      </c>
      <c r="H14" s="5">
        <v>20000</v>
      </c>
      <c r="I14" s="5"/>
      <c r="J14" s="5">
        <f>SUM(H14:I14)</f>
        <v>20000</v>
      </c>
      <c r="K14" s="15" t="s">
        <v>95</v>
      </c>
      <c r="L14" s="2" t="s">
        <v>66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14000</v>
      </c>
      <c r="H15" s="5"/>
      <c r="I15" s="5"/>
      <c r="J15" s="5">
        <f t="shared" ref="J15:J19" si="0">SUM(H15:I15)</f>
        <v>0</v>
      </c>
      <c r="K15" s="15"/>
      <c r="L15" s="29"/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7500</v>
      </c>
      <c r="H16" s="5">
        <v>20000</v>
      </c>
      <c r="I16" s="5">
        <v>30000</v>
      </c>
      <c r="J16" s="5">
        <f t="shared" si="0"/>
        <v>50000</v>
      </c>
      <c r="K16" s="15" t="s">
        <v>95</v>
      </c>
      <c r="L16" s="47" t="s">
        <v>96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73200</v>
      </c>
      <c r="G17" s="5">
        <v>38200</v>
      </c>
      <c r="H17" s="5">
        <v>23000</v>
      </c>
      <c r="I17" s="5"/>
      <c r="J17" s="5">
        <f t="shared" si="0"/>
        <v>23000</v>
      </c>
      <c r="K17" s="15" t="s">
        <v>95</v>
      </c>
      <c r="L17" s="18" t="s">
        <v>66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95</v>
      </c>
      <c r="L18" s="18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95</v>
      </c>
      <c r="L19" s="18" t="s">
        <v>66</v>
      </c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173700</v>
      </c>
      <c r="G20" s="5">
        <f t="shared" si="1"/>
        <v>79200</v>
      </c>
      <c r="H20" s="5">
        <f t="shared" si="1"/>
        <v>92500</v>
      </c>
      <c r="I20" s="5">
        <f t="shared" si="1"/>
        <v>30000</v>
      </c>
      <c r="J20" s="5">
        <f t="shared" si="1"/>
        <v>122500</v>
      </c>
      <c r="K20" s="15" t="s">
        <v>95</v>
      </c>
      <c r="L20" s="18" t="s">
        <v>70</v>
      </c>
    </row>
    <row r="21" spans="1:12" ht="15.75" x14ac:dyDescent="0.25">
      <c r="A21" s="59" t="s">
        <v>40</v>
      </c>
      <c r="B21" s="59"/>
      <c r="C21" s="59"/>
      <c r="D21" s="59"/>
      <c r="E21" s="59"/>
      <c r="F21" s="59"/>
      <c r="G21" s="59"/>
      <c r="H21" s="59"/>
      <c r="I21" s="59"/>
      <c r="J21" s="14">
        <v>12250</v>
      </c>
    </row>
    <row r="22" spans="1:12" ht="15.75" x14ac:dyDescent="0.25">
      <c r="A22" s="59" t="s">
        <v>92</v>
      </c>
      <c r="B22" s="59"/>
      <c r="C22" s="59"/>
      <c r="D22" s="59"/>
      <c r="E22" s="59"/>
      <c r="F22" s="59"/>
      <c r="G22" s="59"/>
      <c r="H22" s="59"/>
      <c r="I22" s="59"/>
      <c r="J22" s="14">
        <f>J20-J21</f>
        <v>110250</v>
      </c>
    </row>
    <row r="23" spans="1:12" ht="15.75" x14ac:dyDescent="0.25">
      <c r="A23" s="59" t="s">
        <v>90</v>
      </c>
      <c r="B23" s="59"/>
      <c r="C23" s="59"/>
      <c r="D23" s="59"/>
      <c r="E23" s="59"/>
      <c r="F23" s="59"/>
      <c r="G23" s="59"/>
      <c r="H23" s="59"/>
      <c r="I23" s="59"/>
      <c r="J23" s="14">
        <v>99000</v>
      </c>
    </row>
    <row r="24" spans="1:12" ht="15" customHeight="1" x14ac:dyDescent="0.25">
      <c r="A24" s="59" t="s">
        <v>91</v>
      </c>
      <c r="B24" s="59"/>
      <c r="C24" s="59"/>
      <c r="D24" s="59"/>
      <c r="E24" s="59"/>
      <c r="F24" s="59"/>
      <c r="G24" s="59"/>
      <c r="H24" s="59"/>
      <c r="I24" s="59"/>
      <c r="J24" s="14">
        <f>SUM(J22:J23)</f>
        <v>209250</v>
      </c>
    </row>
    <row r="25" spans="1:12" ht="15.75" x14ac:dyDescent="0.25">
      <c r="A25" s="58" t="s">
        <v>47</v>
      </c>
      <c r="B25" s="58"/>
      <c r="C25" s="58"/>
      <c r="D25" s="58"/>
      <c r="E25" s="58"/>
      <c r="F25" s="25" t="s">
        <v>45</v>
      </c>
      <c r="G25" s="11" t="s">
        <v>46</v>
      </c>
      <c r="J25" s="16"/>
    </row>
    <row r="26" spans="1:12" ht="15.75" x14ac:dyDescent="0.25">
      <c r="J26" s="16"/>
    </row>
  </sheetData>
  <mergeCells count="15">
    <mergeCell ref="A25:E25"/>
    <mergeCell ref="A23:I23"/>
    <mergeCell ref="A24:I24"/>
    <mergeCell ref="C10:E10"/>
    <mergeCell ref="F10:H10"/>
    <mergeCell ref="I10:J10"/>
    <mergeCell ref="A20:D20"/>
    <mergeCell ref="A21:I21"/>
    <mergeCell ref="A22:I22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13" zoomScaleNormal="100" workbookViewId="0">
      <selection activeCell="E19" sqref="E19:F1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7" t="s">
        <v>94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6"/>
      <c r="H6" s="7" t="s">
        <v>16</v>
      </c>
      <c r="I6" s="7"/>
    </row>
    <row r="7" spans="1:12" ht="18.75" x14ac:dyDescent="0.3">
      <c r="D7" s="46" t="s">
        <v>17</v>
      </c>
      <c r="E7" s="46"/>
      <c r="F7" s="61" t="s">
        <v>18</v>
      </c>
      <c r="G7" s="61"/>
      <c r="H7" s="61"/>
      <c r="I7" s="61" t="s">
        <v>19</v>
      </c>
      <c r="J7" s="61"/>
      <c r="K7" s="7"/>
    </row>
    <row r="8" spans="1:12" ht="18.75" x14ac:dyDescent="0.3">
      <c r="A8" s="6"/>
      <c r="D8" s="46"/>
      <c r="E8" s="46"/>
      <c r="F8" s="46"/>
      <c r="G8" s="46"/>
      <c r="H8" s="46"/>
      <c r="I8" s="46"/>
      <c r="J8" s="46"/>
      <c r="K8" s="7"/>
    </row>
    <row r="9" spans="1:12" ht="15.75" customHeight="1" x14ac:dyDescent="0.35">
      <c r="A9" s="6"/>
      <c r="C9" s="62" t="s">
        <v>48</v>
      </c>
      <c r="D9" s="62"/>
      <c r="E9" s="62"/>
      <c r="F9" s="62" t="s">
        <v>49</v>
      </c>
      <c r="G9" s="62"/>
      <c r="H9" s="62"/>
      <c r="I9" s="62" t="s">
        <v>50</v>
      </c>
      <c r="J9" s="62"/>
      <c r="K9" s="7"/>
    </row>
    <row r="10" spans="1:12" ht="18" customHeight="1" x14ac:dyDescent="0.35">
      <c r="C10" s="62" t="s">
        <v>51</v>
      </c>
      <c r="D10" s="62"/>
      <c r="E10" s="62"/>
      <c r="F10" s="62" t="s">
        <v>52</v>
      </c>
      <c r="G10" s="62"/>
      <c r="H10" s="62"/>
      <c r="I10" s="62"/>
      <c r="J10" s="62"/>
    </row>
    <row r="11" spans="1:12" ht="13.5" customHeight="1" x14ac:dyDescent="0.35">
      <c r="C11" s="30"/>
      <c r="D11" s="30"/>
      <c r="E11" s="30"/>
      <c r="F11" s="30"/>
      <c r="G11" s="30"/>
      <c r="H11" s="30"/>
      <c r="I11" s="30"/>
      <c r="J11" s="30"/>
    </row>
    <row r="12" spans="1:12" ht="15.75" customHeight="1" x14ac:dyDescent="0.35">
      <c r="E12" s="27" t="s">
        <v>20</v>
      </c>
      <c r="F12" s="10"/>
      <c r="G12" s="27"/>
    </row>
    <row r="13" spans="1:12" ht="15.75" x14ac:dyDescent="0.25">
      <c r="A13" s="1" t="s">
        <v>0</v>
      </c>
      <c r="B13" s="45" t="s">
        <v>1</v>
      </c>
      <c r="C13" s="4" t="s">
        <v>10</v>
      </c>
      <c r="D13" s="45" t="s">
        <v>9</v>
      </c>
      <c r="E13" s="45" t="s">
        <v>2</v>
      </c>
      <c r="F13" s="45" t="s">
        <v>3</v>
      </c>
      <c r="G13" s="3" t="s">
        <v>44</v>
      </c>
      <c r="H13" s="28" t="s">
        <v>8</v>
      </c>
      <c r="I13" s="45" t="s">
        <v>5</v>
      </c>
      <c r="J13" s="3" t="s">
        <v>4</v>
      </c>
      <c r="K13" s="45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39500</v>
      </c>
      <c r="G14" s="5">
        <v>19500</v>
      </c>
      <c r="H14" s="5">
        <v>20000</v>
      </c>
      <c r="I14" s="5"/>
      <c r="J14" s="5">
        <f>SUM(H14:I14)</f>
        <v>20000</v>
      </c>
      <c r="K14" s="15" t="s">
        <v>97</v>
      </c>
      <c r="L14" s="2" t="s">
        <v>66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45500</v>
      </c>
      <c r="G15" s="5">
        <v>16000</v>
      </c>
      <c r="H15" s="5">
        <v>20000</v>
      </c>
      <c r="I15" s="5">
        <v>20000</v>
      </c>
      <c r="J15" s="5">
        <f t="shared" ref="J15:J19" si="0">SUM(H15:I15)</f>
        <v>40000</v>
      </c>
      <c r="K15" s="15" t="s">
        <v>97</v>
      </c>
      <c r="L15" s="2" t="s">
        <v>66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55000</v>
      </c>
      <c r="G16" s="5">
        <v>7500</v>
      </c>
      <c r="H16" s="5">
        <v>20000</v>
      </c>
      <c r="I16" s="5"/>
      <c r="J16" s="5">
        <f t="shared" si="0"/>
        <v>20000</v>
      </c>
      <c r="K16" s="15" t="s">
        <v>97</v>
      </c>
      <c r="L16" s="2" t="s">
        <v>66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63100</v>
      </c>
      <c r="G17" s="5">
        <v>42100</v>
      </c>
      <c r="H17" s="5">
        <v>23000</v>
      </c>
      <c r="I17" s="5">
        <v>7000</v>
      </c>
      <c r="J17" s="5">
        <f t="shared" si="0"/>
        <v>30000</v>
      </c>
      <c r="K17" s="15" t="s">
        <v>97</v>
      </c>
      <c r="L17" s="2" t="s">
        <v>66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97</v>
      </c>
      <c r="L18" s="2" t="s">
        <v>66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>
        <v>11500</v>
      </c>
      <c r="G19" s="5"/>
      <c r="H19" s="5"/>
      <c r="I19" s="5"/>
      <c r="J19" s="5">
        <f t="shared" si="0"/>
        <v>0</v>
      </c>
      <c r="K19" s="15"/>
      <c r="L19" s="18"/>
    </row>
    <row r="20" spans="1:12" ht="18.75" customHeight="1" x14ac:dyDescent="0.25">
      <c r="A20" s="63" t="s">
        <v>6</v>
      </c>
      <c r="B20" s="63"/>
      <c r="C20" s="63"/>
      <c r="D20" s="63"/>
      <c r="E20" s="5">
        <f>SUM(E14:E19)</f>
        <v>112500</v>
      </c>
      <c r="F20" s="5">
        <f t="shared" ref="F20:J20" si="1">SUM(F14:F19)</f>
        <v>214600</v>
      </c>
      <c r="G20" s="5">
        <f t="shared" si="1"/>
        <v>85100</v>
      </c>
      <c r="H20" s="5">
        <f t="shared" si="1"/>
        <v>101000</v>
      </c>
      <c r="I20" s="5">
        <f t="shared" si="1"/>
        <v>27000</v>
      </c>
      <c r="J20" s="5">
        <f t="shared" si="1"/>
        <v>128000</v>
      </c>
      <c r="K20" s="15" t="s">
        <v>98</v>
      </c>
      <c r="L20" s="18"/>
    </row>
    <row r="21" spans="1:12" ht="15.75" x14ac:dyDescent="0.25">
      <c r="A21" s="66" t="s">
        <v>40</v>
      </c>
      <c r="B21" s="66"/>
      <c r="C21" s="66"/>
      <c r="D21" s="66"/>
      <c r="E21" s="66"/>
      <c r="F21" s="66"/>
      <c r="G21" s="66"/>
      <c r="H21" s="66"/>
      <c r="I21" s="66"/>
      <c r="J21" s="48">
        <v>12800</v>
      </c>
    </row>
    <row r="22" spans="1:12" ht="15.75" x14ac:dyDescent="0.25">
      <c r="A22" s="65" t="s">
        <v>101</v>
      </c>
      <c r="B22" s="65"/>
      <c r="C22" s="65"/>
      <c r="D22" s="65"/>
      <c r="E22" s="65"/>
      <c r="F22" s="65"/>
      <c r="G22" s="65"/>
      <c r="H22" s="65"/>
      <c r="I22" s="65"/>
      <c r="J22" s="48">
        <v>20000</v>
      </c>
    </row>
    <row r="23" spans="1:12" ht="15.75" x14ac:dyDescent="0.25">
      <c r="A23" s="59" t="s">
        <v>92</v>
      </c>
      <c r="B23" s="59"/>
      <c r="C23" s="59"/>
      <c r="D23" s="59"/>
      <c r="E23" s="59"/>
      <c r="F23" s="59"/>
      <c r="G23" s="59"/>
      <c r="H23" s="59"/>
      <c r="I23" s="59"/>
      <c r="J23" s="14">
        <f>J20-J21-J22</f>
        <v>95200</v>
      </c>
    </row>
    <row r="24" spans="1:12" ht="15.75" x14ac:dyDescent="0.25">
      <c r="A24" s="59" t="s">
        <v>90</v>
      </c>
      <c r="B24" s="59"/>
      <c r="C24" s="59"/>
      <c r="D24" s="59"/>
      <c r="E24" s="59"/>
      <c r="F24" s="59"/>
      <c r="G24" s="59"/>
      <c r="H24" s="59"/>
      <c r="I24" s="59"/>
      <c r="J24" s="14">
        <v>94000</v>
      </c>
    </row>
    <row r="25" spans="1:12" ht="15" customHeight="1" x14ac:dyDescent="0.25">
      <c r="A25" s="59" t="s">
        <v>91</v>
      </c>
      <c r="B25" s="59"/>
      <c r="C25" s="59"/>
      <c r="D25" s="59"/>
      <c r="E25" s="59"/>
      <c r="F25" s="59"/>
      <c r="G25" s="59"/>
      <c r="H25" s="59"/>
      <c r="I25" s="59"/>
      <c r="J25" s="14">
        <f>SUM(J23:J24)</f>
        <v>189200</v>
      </c>
    </row>
    <row r="26" spans="1:12" ht="15.75" x14ac:dyDescent="0.25">
      <c r="A26" s="58" t="s">
        <v>47</v>
      </c>
      <c r="B26" s="58"/>
      <c r="C26" s="58"/>
      <c r="D26" s="58"/>
      <c r="E26" s="58"/>
      <c r="F26" s="25" t="s">
        <v>45</v>
      </c>
      <c r="G26" s="11" t="s">
        <v>46</v>
      </c>
      <c r="J26" s="16"/>
    </row>
    <row r="27" spans="1:12" ht="15.75" x14ac:dyDescent="0.25">
      <c r="J27" s="16"/>
    </row>
    <row r="28" spans="1:12" x14ac:dyDescent="0.25">
      <c r="A28" s="64" t="s">
        <v>100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64" t="s">
        <v>99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</sheetData>
  <mergeCells count="18">
    <mergeCell ref="A4:K4"/>
    <mergeCell ref="F7:H7"/>
    <mergeCell ref="I7:J7"/>
    <mergeCell ref="C9:E9"/>
    <mergeCell ref="F9:H9"/>
    <mergeCell ref="I9:J9"/>
    <mergeCell ref="C10:E10"/>
    <mergeCell ref="F10:H10"/>
    <mergeCell ref="I10:J10"/>
    <mergeCell ref="A20:D20"/>
    <mergeCell ref="A21:I21"/>
    <mergeCell ref="A28:L28"/>
    <mergeCell ref="A29:L29"/>
    <mergeCell ref="A22:I22"/>
    <mergeCell ref="A24:I24"/>
    <mergeCell ref="A25:I25"/>
    <mergeCell ref="A26:E26"/>
    <mergeCell ref="A23:I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 16 </vt:lpstr>
      <vt:lpstr>JAN 17</vt:lpstr>
      <vt:lpstr>FEV 17 </vt:lpstr>
      <vt:lpstr>MARS 17</vt:lpstr>
      <vt:lpstr>AVRIL 17</vt:lpstr>
      <vt:lpstr>MAI 17</vt:lpstr>
      <vt:lpstr>JUIN 17</vt:lpstr>
      <vt:lpstr>JUILLET 17 </vt:lpstr>
      <vt:lpstr>AOUT 17</vt:lpstr>
      <vt:lpstr>SEPTEMBRE 17</vt:lpstr>
      <vt:lpstr>OCTOBRE 17</vt:lpstr>
      <vt:lpstr>NOVEMBRE 17 </vt:lpstr>
      <vt:lpstr>DECEMBRE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2017-12-30T06:28:55Z</cp:lastPrinted>
  <dcterms:created xsi:type="dcterms:W3CDTF">2013-02-10T07:37:00Z</dcterms:created>
  <dcterms:modified xsi:type="dcterms:W3CDTF">2018-01-13T10:15:59Z</dcterms:modified>
</cp:coreProperties>
</file>