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7715" windowHeight="6150" firstSheet="3" activeTab="9"/>
  </bookViews>
  <sheets>
    <sheet name="DECEMBRE 17" sheetId="67" r:id="rId1"/>
    <sheet name="JANVIER 2018" sheetId="66" r:id="rId2"/>
    <sheet name="FEVRIER 2018" sheetId="68" r:id="rId3"/>
    <sheet name="MARS 2018" sheetId="69" r:id="rId4"/>
    <sheet name="AVRIL 2018" sheetId="70" r:id="rId5"/>
    <sheet name="MAI 2018 " sheetId="71" r:id="rId6"/>
    <sheet name="JUIN 2018" sheetId="72" r:id="rId7"/>
    <sheet name="JUILLET 2018 " sheetId="73" r:id="rId8"/>
    <sheet name="AOUT 2018" sheetId="74" r:id="rId9"/>
    <sheet name="SEPTEMBRE 2018 " sheetId="75" r:id="rId10"/>
  </sheets>
  <calcPr calcId="125725"/>
</workbook>
</file>

<file path=xl/calcChain.xml><?xml version="1.0" encoding="utf-8"?>
<calcChain xmlns="http://schemas.openxmlformats.org/spreadsheetml/2006/main">
  <c r="J22" i="75"/>
  <c r="J21"/>
  <c r="G13"/>
  <c r="G17" s="1"/>
  <c r="H17" s="1"/>
  <c r="J22" i="74"/>
  <c r="J21"/>
  <c r="G13"/>
  <c r="G17" s="1"/>
  <c r="H17" s="1"/>
  <c r="G14" i="75" l="1"/>
  <c r="G15"/>
  <c r="G16" s="1"/>
  <c r="G14" i="74"/>
  <c r="G15"/>
  <c r="G16" s="1"/>
  <c r="J22" i="73"/>
  <c r="J21"/>
  <c r="G13"/>
  <c r="G17" l="1"/>
  <c r="H17" s="1"/>
  <c r="G14"/>
  <c r="G15" s="1"/>
  <c r="G16" s="1"/>
  <c r="J22" i="72"/>
  <c r="J21"/>
  <c r="G13"/>
  <c r="G14" s="1"/>
  <c r="G15" s="1"/>
  <c r="G16" s="1"/>
  <c r="G17" l="1"/>
  <c r="H17" s="1"/>
  <c r="G15" i="71"/>
  <c r="G28"/>
  <c r="G30" s="1"/>
  <c r="J22"/>
  <c r="J21"/>
  <c r="G13"/>
  <c r="G14" s="1"/>
  <c r="G16" s="1"/>
  <c r="G17" l="1"/>
  <c r="H17" s="1"/>
  <c r="G29" i="70"/>
  <c r="G31" s="1"/>
  <c r="J23"/>
  <c r="J22"/>
  <c r="G14"/>
  <c r="G15" s="1"/>
  <c r="G16" s="1"/>
  <c r="G17" s="1"/>
  <c r="G18" l="1"/>
  <c r="H18" s="1"/>
  <c r="G32" i="69"/>
  <c r="G34" s="1"/>
  <c r="J26"/>
  <c r="J24"/>
  <c r="G14"/>
  <c r="G19" l="1"/>
  <c r="H19" s="1"/>
  <c r="G15"/>
  <c r="G16" s="1"/>
  <c r="G18" s="1"/>
  <c r="J26" i="68"/>
  <c r="J24"/>
  <c r="G14"/>
  <c r="G15" s="1"/>
  <c r="G16" s="1"/>
  <c r="G18" s="1"/>
  <c r="G19" l="1"/>
  <c r="H19" s="1"/>
  <c r="J26" i="67"/>
  <c r="J24"/>
  <c r="G14"/>
  <c r="G15" s="1"/>
  <c r="G16" s="1"/>
  <c r="G18" s="1"/>
  <c r="G19" l="1"/>
  <c r="H19" s="1"/>
  <c r="J26" i="66" l="1"/>
  <c r="J24"/>
  <c r="G14"/>
  <c r="G19" l="1"/>
  <c r="H19" s="1"/>
  <c r="G15"/>
  <c r="G16" s="1"/>
  <c r="G18" s="1"/>
</calcChain>
</file>

<file path=xl/sharedStrings.xml><?xml version="1.0" encoding="utf-8"?>
<sst xmlns="http://schemas.openxmlformats.org/spreadsheetml/2006/main" count="804" uniqueCount="94">
  <si>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</si>
  <si>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</si>
  <si>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</si>
  <si>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</si>
  <si>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</si>
  <si>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</si>
  <si>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</si>
  <si>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</si>
  <si>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</si>
  <si>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</si>
  <si>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</si>
  <si>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</si>
  <si>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</si>
  <si>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</si>
  <si>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</si>
  <si>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</si>
  <si>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</si>
  <si>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</si>
  <si>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</si>
  <si>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</si>
  <si>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1756208</t>
  </si>
  <si>
    <t>YOPOUGON NIANGON ACADEMIE</t>
  </si>
  <si>
    <t>LOT N° 1477 - ILOT 158</t>
  </si>
  <si>
    <t>GOUAL HAMED BEN I</t>
  </si>
  <si>
    <t>1756408</t>
  </si>
  <si>
    <t>N'DA KOUADIO</t>
  </si>
  <si>
    <t>2011000852</t>
  </si>
  <si>
    <t>FILLE FATOU : 07 11 53 84</t>
  </si>
  <si>
    <t>2013000781</t>
  </si>
  <si>
    <t>BENIE BI TRAYE ALAIN (SGBCI)</t>
  </si>
  <si>
    <t>1096704</t>
  </si>
  <si>
    <t>BENEFICIAIRE: MADAME FOFANA KOURANIMA</t>
  </si>
  <si>
    <t>2G1</t>
  </si>
  <si>
    <t>MDL</t>
  </si>
  <si>
    <t>GENDARMERIE</t>
  </si>
  <si>
    <t>AR2</t>
  </si>
  <si>
    <t>1D1</t>
  </si>
  <si>
    <t>3D2</t>
  </si>
  <si>
    <t>3G1</t>
  </si>
  <si>
    <t>AR1</t>
  </si>
  <si>
    <t>MDL/C</t>
  </si>
  <si>
    <t>M FOFANA: 06 27 32 43</t>
  </si>
  <si>
    <t>FOFANA KASSIM</t>
  </si>
  <si>
    <t>41649106</t>
  </si>
  <si>
    <t>M DIOMANDE LOSSENI</t>
  </si>
  <si>
    <t>57924621 - 02427607</t>
  </si>
  <si>
    <t>TRAORE VIE</t>
  </si>
  <si>
    <t>07184074</t>
  </si>
  <si>
    <t>04006011</t>
  </si>
  <si>
    <t>1D2</t>
  </si>
  <si>
    <t>M BLAISE KOFFI 47 12 16 83 OCCUPE L'APPARTEMENT 1D1 EN ACCORD AVEC LE MDL GOUAL HAMED BEN I HORS D'ABIDJAN</t>
  </si>
  <si>
    <t>TANOH N'DRI BERENGER</t>
  </si>
  <si>
    <t>47144460</t>
  </si>
  <si>
    <t>03297692</t>
  </si>
  <si>
    <t>3D2 OCCUPE PAR LE MDL TANOH N'DRI BERENGER A COMPTER DE SEPTEMBRE 2016</t>
  </si>
  <si>
    <t>TOURE KOSSA BLE ERIC (SGBCI)</t>
  </si>
  <si>
    <t>BANQUE : SIB</t>
  </si>
  <si>
    <t>BANQUE : SGCI</t>
  </si>
  <si>
    <t>PRELEVEMENT DIRECT DES IMPOTS 12% SUR LES BAUX</t>
  </si>
  <si>
    <t>REMBOURSEMENT DE 7 MOIS X 70 000 F CFA DE BAUX VIRES A LA SGBCI POUR M ZAMBLE  A COMPTER DE NOVEMBRE 2017 JUSQU’À FEVRIER 2018 (8X61600 F CFA= 492 800 F CFA)</t>
  </si>
  <si>
    <t>MONTANT DES BAUX VIRES SUR  LES COMPTES</t>
  </si>
  <si>
    <t>REMBOURSEMENT DES 7 MOIS VIRES A LA SGBCI EN QUATRE MOIS (2 X 61 600F)</t>
  </si>
  <si>
    <t xml:space="preserve">COMMISSION BAUX CCGIM </t>
  </si>
  <si>
    <t xml:space="preserve">COMMISSION REGULARISATION CCGIM </t>
  </si>
  <si>
    <t xml:space="preserve">MONTANT TOTAL VIRE </t>
  </si>
  <si>
    <t>REGULARISATION VIREE A LA BANQUE : SIB</t>
  </si>
  <si>
    <t>N'GUESSAN LOUKOU ALAIN</t>
  </si>
  <si>
    <t>KAMBIRE</t>
  </si>
  <si>
    <t>BAIL DE M ZAMBLE BI IRIE DOMINIQUE N° CC 9102014T</t>
  </si>
  <si>
    <t>REMBOURSEMENT 4 X 61 600 F</t>
  </si>
  <si>
    <t>DE 11/2017  A  02/2018</t>
  </si>
  <si>
    <t>RELEVE MENSUEL DES BAUX : MOIS DE DECEMBRE 2017</t>
  </si>
  <si>
    <t>RELEVE MENSUEL DES BAUX : MOIS DE JANVIER 2018</t>
  </si>
  <si>
    <t>3D2 OCCUPE PAR LE MDL TANOH N'DRI BERENGER A COMPTER DE SEPTEMBRE 2016 . LA GENDARMERIE A DECIDE PAYER 140 000 F CFA EN 10 MOIS A COMPTER DE FEVRIER 2018</t>
  </si>
  <si>
    <t>REMBOURSEMENT DE 1 000 000 F CFA A LA BANQUE : SIB</t>
  </si>
  <si>
    <t>LES 140 000 F CFA A RECUPERER  EN DECEMBRE 2018 A LA GENDARMERIE VOIR M DOUMBIA AU 07 62 40 73 (TRAITE LE MERCREDI 17 JANVIER 2018)</t>
  </si>
  <si>
    <t>RELEVE MENSUEL DES BAUX : MOIS DE FEVRIER 2018</t>
  </si>
  <si>
    <t>NB: PAIEMENT REPPORTE FIN MARS 2018</t>
  </si>
  <si>
    <t>RELEVE MENSUEL DES BAUX : MOIS DE MARS 2018</t>
  </si>
  <si>
    <t>REMBOURSEMENT DES 7 MOIS VIRES A LA SGBCI EN QUATRE MOIS (61 600F)</t>
  </si>
  <si>
    <t>NB: PAIEMENT SUSPENDU FIN FEVRIER ET UN MOIS PAYE  FIN MARS 2018</t>
  </si>
  <si>
    <t>61 600 X 7</t>
  </si>
  <si>
    <t>70 000 X 7</t>
  </si>
  <si>
    <t>RESTE A PAYER</t>
  </si>
  <si>
    <t>MONTANT REMBOURSE</t>
  </si>
  <si>
    <t>MONTANT VIRE CHEZ M ZAMBLE A LA SGBCI PENDANT  7 MOIS (AVRIL 2016 A OCTOBRE 2016)</t>
  </si>
  <si>
    <t>RELEVE MENSUEL DES BAUX : MOIS D'AVRIL 2018</t>
  </si>
  <si>
    <t>CE BAIL EST RESILIE LE 31 MARS 2018</t>
  </si>
  <si>
    <t>CETTE SOMME SERA RECUPEREE PAR LE CCGIM ET REVERSE SUR LE COMPTE DE HADJA KOURANIMA</t>
  </si>
  <si>
    <t>RELEVE MENSUEL DES BAUX : MOIS DE MAI 2018</t>
  </si>
  <si>
    <t>RELEVE MENSUEL DES BAUX : MOIS DE JUIN 2018</t>
  </si>
  <si>
    <t>RELEVE MENSUEL DES BAUX : MOIS DE JUILLET 2018</t>
  </si>
  <si>
    <t>RELEVE MENSUEL DES BAUX : MOIS D'AOUT 2018</t>
  </si>
  <si>
    <t>RELEVE MENSUEL DES BAUX : MOIS DE SEPTEMBRE 2018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</si>
</sst>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0" fontId="4" fillId="0" borderId="0" xfId="0" applyFont="1"/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0" fontId="0" fillId="0" borderId="2" xfId="0" applyFont="1" applyBorder="1"/>
    <xf numFmtId="0" fontId="6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Font="1" applyBorder="1"/>
    <xf numFmtId="3" fontId="0" fillId="0" borderId="1" xfId="0" applyNumberFormat="1" applyFont="1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Border="1"/>
    <xf numFmtId="3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3" fillId="0" borderId="1" xfId="0" applyFont="1" applyBorder="1"/>
    <xf numFmtId="0" fontId="0" fillId="0" borderId="0" xfId="0" applyBorder="1"/>
    <xf numFmtId="0" fontId="13" fillId="0" borderId="0" xfId="0" applyFont="1" applyBorder="1"/>
    <xf numFmtId="0" fontId="1" fillId="0" borderId="0" xfId="0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opLeftCell="A13" workbookViewId="0">
      <selection activeCell="A27" sqref="A27:L27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>
      <c r="A1" s="86" t="s">
        <v>71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33" t="s">
        <v>0</v>
      </c>
      <c r="B2" s="29"/>
      <c r="C2" s="29"/>
      <c r="D2" s="29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41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43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70000</v>
      </c>
      <c r="H12" s="2">
        <v>170000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2">
        <v>7</v>
      </c>
      <c r="B13" s="15" t="s">
        <v>25</v>
      </c>
      <c r="C13" s="28" t="s">
        <v>33</v>
      </c>
      <c r="D13" s="2">
        <v>41788</v>
      </c>
      <c r="E13" s="26" t="s">
        <v>34</v>
      </c>
      <c r="F13" s="14" t="s">
        <v>26</v>
      </c>
      <c r="G13" s="2">
        <v>70000</v>
      </c>
      <c r="H13" s="13"/>
      <c r="I13" s="2"/>
      <c r="J13" s="2"/>
      <c r="K13" s="27"/>
      <c r="L13" s="14" t="s">
        <v>38</v>
      </c>
    </row>
    <row r="14" spans="1:12" ht="15" customHeight="1">
      <c r="A14" s="89" t="s">
        <v>10</v>
      </c>
      <c r="B14" s="90"/>
      <c r="C14" s="90"/>
      <c r="D14" s="90"/>
      <c r="E14" s="90"/>
      <c r="F14" s="91"/>
      <c r="G14" s="16">
        <f>SUM(G7:G13)</f>
        <v>490000</v>
      </c>
      <c r="H14" s="17"/>
      <c r="I14" s="16"/>
      <c r="J14" s="42"/>
      <c r="K14" s="42"/>
    </row>
    <row r="15" spans="1:12" ht="15" customHeight="1">
      <c r="A15" s="92" t="s">
        <v>58</v>
      </c>
      <c r="B15" s="93"/>
      <c r="C15" s="93"/>
      <c r="D15" s="93"/>
      <c r="E15" s="93"/>
      <c r="F15" s="94"/>
      <c r="G15" s="4">
        <f>(G14*0.12)</f>
        <v>58800</v>
      </c>
      <c r="H15" s="11"/>
      <c r="I15" s="8"/>
      <c r="J15" s="42"/>
      <c r="K15" s="42"/>
    </row>
    <row r="16" spans="1:12" ht="15" customHeight="1">
      <c r="A16" s="92" t="s">
        <v>60</v>
      </c>
      <c r="B16" s="93"/>
      <c r="C16" s="93"/>
      <c r="D16" s="93"/>
      <c r="E16" s="93"/>
      <c r="F16" s="94"/>
      <c r="G16" s="5">
        <f>G14-G15</f>
        <v>431200</v>
      </c>
      <c r="H16" s="11"/>
      <c r="I16" s="8"/>
      <c r="J16" s="42"/>
      <c r="K16" s="42"/>
    </row>
    <row r="17" spans="1:12" ht="15" customHeight="1">
      <c r="A17" s="92" t="s">
        <v>61</v>
      </c>
      <c r="B17" s="93"/>
      <c r="C17" s="93"/>
      <c r="D17" s="93"/>
      <c r="E17" s="93"/>
      <c r="F17" s="94"/>
      <c r="G17" s="5">
        <v>123200</v>
      </c>
      <c r="H17" s="11"/>
      <c r="I17" s="8"/>
      <c r="J17" s="42"/>
      <c r="K17" s="42"/>
    </row>
    <row r="18" spans="1:12" ht="15" customHeight="1">
      <c r="A18" s="95" t="s">
        <v>64</v>
      </c>
      <c r="B18" s="96"/>
      <c r="C18" s="96"/>
      <c r="D18" s="96"/>
      <c r="E18" s="96"/>
      <c r="F18" s="97"/>
      <c r="G18" s="5">
        <f>SUM(G16:G17)</f>
        <v>554400</v>
      </c>
      <c r="H18" s="11"/>
      <c r="I18" s="8"/>
      <c r="J18" s="42"/>
      <c r="K18" s="42"/>
    </row>
    <row r="19" spans="1:12" ht="15" customHeight="1">
      <c r="A19" s="98" t="s">
        <v>62</v>
      </c>
      <c r="B19" s="99"/>
      <c r="C19" s="99"/>
      <c r="D19" s="99"/>
      <c r="E19" s="99"/>
      <c r="F19" s="100"/>
      <c r="G19" s="32">
        <f>G14*0.05</f>
        <v>24500</v>
      </c>
      <c r="H19" s="79">
        <f>SUM(G19:G20)</f>
        <v>36820</v>
      </c>
      <c r="I19" s="80"/>
      <c r="J19" s="22"/>
    </row>
    <row r="20" spans="1:12" ht="15" customHeight="1">
      <c r="A20" s="83" t="s">
        <v>63</v>
      </c>
      <c r="B20" s="84"/>
      <c r="C20" s="84"/>
      <c r="D20" s="84"/>
      <c r="E20" s="84"/>
      <c r="F20" s="85"/>
      <c r="G20" s="36">
        <v>12320</v>
      </c>
      <c r="H20" s="81"/>
      <c r="I20" s="82"/>
      <c r="J20" s="22"/>
    </row>
    <row r="21" spans="1:12" ht="15" customHeight="1">
      <c r="A21" s="34">
        <v>1</v>
      </c>
      <c r="B21" s="35" t="s">
        <v>66</v>
      </c>
      <c r="C21" s="34"/>
      <c r="D21" s="37">
        <v>29450</v>
      </c>
      <c r="E21" s="74" t="s">
        <v>68</v>
      </c>
      <c r="F21" s="75"/>
      <c r="G21" s="75"/>
      <c r="H21" s="75"/>
      <c r="I21" s="75"/>
      <c r="J21" s="76" t="s">
        <v>69</v>
      </c>
      <c r="K21" s="76"/>
      <c r="L21" s="76"/>
    </row>
    <row r="22" spans="1:12" ht="15" customHeight="1">
      <c r="A22" s="34">
        <v>2</v>
      </c>
      <c r="B22" s="35" t="s">
        <v>67</v>
      </c>
      <c r="C22" s="34"/>
      <c r="D22" s="37">
        <v>61761</v>
      </c>
      <c r="E22" s="74" t="s">
        <v>68</v>
      </c>
      <c r="F22" s="75"/>
      <c r="G22" s="75"/>
      <c r="H22" s="75"/>
      <c r="I22" s="75"/>
      <c r="J22" s="77" t="s">
        <v>70</v>
      </c>
      <c r="K22" s="77"/>
      <c r="L22" s="77"/>
    </row>
    <row r="23" spans="1:12" ht="7.5" customHeight="1">
      <c r="A23" s="78"/>
      <c r="B23" s="78"/>
      <c r="C23" s="78"/>
      <c r="D23" s="78"/>
      <c r="E23" s="78"/>
      <c r="F23" s="78"/>
      <c r="G23" s="78"/>
      <c r="H23" s="78"/>
      <c r="I23" s="78"/>
    </row>
    <row r="24" spans="1:12" ht="15.75">
      <c r="A24" s="69" t="s">
        <v>56</v>
      </c>
      <c r="B24" s="69"/>
      <c r="C24" s="69"/>
      <c r="D24" s="69"/>
      <c r="E24" s="70">
        <v>308000</v>
      </c>
      <c r="F24" s="71"/>
      <c r="G24" s="71"/>
      <c r="H24" s="71"/>
      <c r="I24" s="30">
        <v>5</v>
      </c>
      <c r="J24" s="72">
        <f>SUM(E24:H25)</f>
        <v>431200</v>
      </c>
      <c r="K24" s="73"/>
    </row>
    <row r="25" spans="1:12" ht="15.75">
      <c r="A25" s="69" t="s">
        <v>65</v>
      </c>
      <c r="B25" s="69"/>
      <c r="C25" s="69"/>
      <c r="D25" s="69"/>
      <c r="E25" s="70">
        <v>123200</v>
      </c>
      <c r="F25" s="71"/>
      <c r="G25" s="71"/>
      <c r="H25" s="71"/>
      <c r="I25" s="30">
        <v>2</v>
      </c>
      <c r="J25" s="73"/>
      <c r="K25" s="73"/>
    </row>
    <row r="26" spans="1:12" ht="18.75">
      <c r="A26" s="69" t="s">
        <v>57</v>
      </c>
      <c r="B26" s="69"/>
      <c r="C26" s="69"/>
      <c r="D26" s="69"/>
      <c r="E26" s="70">
        <v>123200</v>
      </c>
      <c r="F26" s="71"/>
      <c r="G26" s="71"/>
      <c r="H26" s="71"/>
      <c r="I26" s="31">
        <v>2</v>
      </c>
      <c r="J26" s="72">
        <f>SUM(E26)</f>
        <v>123200</v>
      </c>
      <c r="K26" s="73"/>
    </row>
    <row r="27" spans="1:12">
      <c r="A27" s="68" t="s">
        <v>50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2">
      <c r="A28" s="68" t="s">
        <v>54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</row>
    <row r="29" spans="1:12" ht="4.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</row>
    <row r="30" spans="1:12">
      <c r="A30" s="68" t="s">
        <v>59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</sheetData>
  <mergeCells count="31">
    <mergeCell ref="H19:I20"/>
    <mergeCell ref="A20:F20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A18:F18"/>
    <mergeCell ref="A19:F19"/>
    <mergeCell ref="A24:D24"/>
    <mergeCell ref="E24:H24"/>
    <mergeCell ref="J24:K25"/>
    <mergeCell ref="A25:D25"/>
    <mergeCell ref="E25:H25"/>
    <mergeCell ref="E21:I21"/>
    <mergeCell ref="J21:L21"/>
    <mergeCell ref="E22:I22"/>
    <mergeCell ref="J22:L22"/>
    <mergeCell ref="A23:I23"/>
    <mergeCell ref="A30:L30"/>
    <mergeCell ref="A31:L31"/>
    <mergeCell ref="A32:L32"/>
    <mergeCell ref="A27:L27"/>
    <mergeCell ref="A26:D26"/>
    <mergeCell ref="E26:H26"/>
    <mergeCell ref="J26:K26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A2" sqref="A2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93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66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67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89" t="s">
        <v>10</v>
      </c>
      <c r="B13" s="90"/>
      <c r="C13" s="90"/>
      <c r="D13" s="90"/>
      <c r="E13" s="90"/>
      <c r="F13" s="91"/>
      <c r="G13" s="16">
        <f>SUM(G7:G12)</f>
        <v>440000</v>
      </c>
      <c r="H13" s="17"/>
      <c r="I13" s="16"/>
      <c r="J13" s="42"/>
      <c r="K13" s="42"/>
    </row>
    <row r="14" spans="1:12" ht="15" customHeight="1">
      <c r="A14" s="92" t="s">
        <v>58</v>
      </c>
      <c r="B14" s="93"/>
      <c r="C14" s="93"/>
      <c r="D14" s="93"/>
      <c r="E14" s="93"/>
      <c r="F14" s="94"/>
      <c r="G14" s="4">
        <f>(G13*0.12)</f>
        <v>52800</v>
      </c>
      <c r="H14" s="11"/>
      <c r="I14" s="8"/>
      <c r="J14" s="42"/>
      <c r="K14" s="42"/>
    </row>
    <row r="15" spans="1:12" ht="15" customHeight="1">
      <c r="A15" s="92" t="s">
        <v>60</v>
      </c>
      <c r="B15" s="93"/>
      <c r="C15" s="93"/>
      <c r="D15" s="93"/>
      <c r="E15" s="93"/>
      <c r="F15" s="94"/>
      <c r="G15" s="5">
        <f>G13-G14</f>
        <v>387200</v>
      </c>
      <c r="H15" s="11"/>
      <c r="I15" s="8"/>
      <c r="J15" s="42"/>
      <c r="K15" s="42"/>
    </row>
    <row r="16" spans="1:12" ht="15" customHeight="1">
      <c r="A16" s="95" t="s">
        <v>64</v>
      </c>
      <c r="B16" s="96"/>
      <c r="C16" s="96"/>
      <c r="D16" s="96"/>
      <c r="E16" s="96"/>
      <c r="F16" s="97"/>
      <c r="G16" s="5">
        <f>SUM(G15:G15)</f>
        <v>387200</v>
      </c>
      <c r="H16" s="11"/>
      <c r="I16" s="8"/>
      <c r="J16" s="42"/>
      <c r="K16" s="42"/>
    </row>
    <row r="17" spans="1:12" ht="15" customHeight="1">
      <c r="A17" s="98" t="s">
        <v>62</v>
      </c>
      <c r="B17" s="99"/>
      <c r="C17" s="99"/>
      <c r="D17" s="99"/>
      <c r="E17" s="99"/>
      <c r="F17" s="100"/>
      <c r="G17" s="32">
        <f>G13*0.05</f>
        <v>22000</v>
      </c>
      <c r="H17" s="79">
        <f>SUM(G17:G17)</f>
        <v>22000</v>
      </c>
      <c r="I17" s="80"/>
      <c r="J17" s="22"/>
    </row>
    <row r="18" spans="1:12" ht="15" customHeight="1">
      <c r="A18" s="34">
        <v>1</v>
      </c>
      <c r="B18" s="35" t="s">
        <v>66</v>
      </c>
      <c r="C18" s="34"/>
      <c r="D18" s="37">
        <v>29450</v>
      </c>
      <c r="E18" s="74" t="s">
        <v>68</v>
      </c>
      <c r="F18" s="75"/>
      <c r="G18" s="75"/>
      <c r="H18" s="75"/>
      <c r="I18" s="75"/>
      <c r="J18" s="76" t="s">
        <v>69</v>
      </c>
      <c r="K18" s="76"/>
      <c r="L18" s="76"/>
    </row>
    <row r="19" spans="1:12" ht="15" customHeight="1">
      <c r="A19" s="34">
        <v>2</v>
      </c>
      <c r="B19" s="35" t="s">
        <v>67</v>
      </c>
      <c r="C19" s="34"/>
      <c r="D19" s="37">
        <v>61761</v>
      </c>
      <c r="E19" s="74" t="s">
        <v>68</v>
      </c>
      <c r="F19" s="75"/>
      <c r="G19" s="75"/>
      <c r="H19" s="75"/>
      <c r="I19" s="75"/>
      <c r="J19" s="77" t="s">
        <v>70</v>
      </c>
      <c r="K19" s="77"/>
      <c r="L19" s="77"/>
    </row>
    <row r="20" spans="1:12" ht="7.5" customHeight="1">
      <c r="A20" s="78"/>
      <c r="B20" s="78"/>
      <c r="C20" s="78"/>
      <c r="D20" s="78"/>
      <c r="E20" s="78"/>
      <c r="F20" s="78"/>
      <c r="G20" s="78"/>
      <c r="H20" s="78"/>
      <c r="I20" s="78"/>
    </row>
    <row r="21" spans="1:12" ht="18.75">
      <c r="A21" s="69" t="s">
        <v>56</v>
      </c>
      <c r="B21" s="69"/>
      <c r="C21" s="69"/>
      <c r="D21" s="69"/>
      <c r="E21" s="70">
        <v>308000</v>
      </c>
      <c r="F21" s="71"/>
      <c r="G21" s="71"/>
      <c r="H21" s="71"/>
      <c r="I21" s="30">
        <v>4</v>
      </c>
      <c r="J21" s="72">
        <f>SUM(E21:H21)</f>
        <v>308000</v>
      </c>
      <c r="K21" s="73"/>
    </row>
    <row r="22" spans="1:12" ht="17.25" customHeight="1">
      <c r="A22" s="69" t="s">
        <v>57</v>
      </c>
      <c r="B22" s="69"/>
      <c r="C22" s="69"/>
      <c r="D22" s="69"/>
      <c r="E22" s="70">
        <v>123200</v>
      </c>
      <c r="F22" s="71"/>
      <c r="G22" s="71"/>
      <c r="H22" s="71"/>
      <c r="I22" s="31">
        <v>2</v>
      </c>
      <c r="J22" s="72">
        <f>SUM(E22)</f>
        <v>123200</v>
      </c>
      <c r="K22" s="73"/>
    </row>
  </sheetData>
  <mergeCells count="22"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  <mergeCell ref="A14:F14"/>
    <mergeCell ref="A15:F15"/>
    <mergeCell ref="A16:F16"/>
    <mergeCell ref="A17:F17"/>
    <mergeCell ref="H17:I17"/>
    <mergeCell ref="E18:I18"/>
    <mergeCell ref="A1:K1"/>
    <mergeCell ref="J3:L3"/>
    <mergeCell ref="J4:L4"/>
    <mergeCell ref="J5:L5"/>
    <mergeCell ref="J6:K6"/>
    <mergeCell ref="A13:F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topLeftCell="A4" workbookViewId="0">
      <selection activeCell="G20" sqref="G20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>
      <c r="A1" s="86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38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40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2">
        <v>7</v>
      </c>
      <c r="B13" s="15" t="s">
        <v>25</v>
      </c>
      <c r="C13" s="28" t="s">
        <v>33</v>
      </c>
      <c r="D13" s="2">
        <v>41788</v>
      </c>
      <c r="E13" s="26" t="s">
        <v>34</v>
      </c>
      <c r="F13" s="14" t="s">
        <v>26</v>
      </c>
      <c r="G13" s="2">
        <v>70000</v>
      </c>
      <c r="H13" s="13"/>
      <c r="I13" s="2"/>
      <c r="J13" s="2"/>
      <c r="K13" s="27"/>
      <c r="L13" s="14" t="s">
        <v>38</v>
      </c>
    </row>
    <row r="14" spans="1:12" ht="15" customHeight="1">
      <c r="A14" s="89" t="s">
        <v>10</v>
      </c>
      <c r="B14" s="90"/>
      <c r="C14" s="90"/>
      <c r="D14" s="90"/>
      <c r="E14" s="90"/>
      <c r="F14" s="91"/>
      <c r="G14" s="16">
        <f>SUM(G7:G13)</f>
        <v>510000</v>
      </c>
      <c r="H14" s="17"/>
      <c r="I14" s="16"/>
      <c r="J14" s="39"/>
      <c r="K14" s="39"/>
    </row>
    <row r="15" spans="1:12" ht="15" customHeight="1">
      <c r="A15" s="92" t="s">
        <v>58</v>
      </c>
      <c r="B15" s="93"/>
      <c r="C15" s="93"/>
      <c r="D15" s="93"/>
      <c r="E15" s="93"/>
      <c r="F15" s="94"/>
      <c r="G15" s="4">
        <f>(G14*0.12)</f>
        <v>61200</v>
      </c>
      <c r="H15" s="11"/>
      <c r="I15" s="8"/>
      <c r="J15" s="39"/>
      <c r="K15" s="39"/>
    </row>
    <row r="16" spans="1:12" ht="15" customHeight="1">
      <c r="A16" s="92" t="s">
        <v>60</v>
      </c>
      <c r="B16" s="93"/>
      <c r="C16" s="93"/>
      <c r="D16" s="93"/>
      <c r="E16" s="93"/>
      <c r="F16" s="94"/>
      <c r="G16" s="5">
        <f>G14-G15</f>
        <v>448800</v>
      </c>
      <c r="H16" s="11"/>
      <c r="I16" s="8"/>
      <c r="J16" s="39"/>
      <c r="K16" s="39"/>
    </row>
    <row r="17" spans="1:12" ht="15" customHeight="1">
      <c r="A17" s="92" t="s">
        <v>61</v>
      </c>
      <c r="B17" s="93"/>
      <c r="C17" s="93"/>
      <c r="D17" s="93"/>
      <c r="E17" s="93"/>
      <c r="F17" s="94"/>
      <c r="G17" s="5">
        <v>123200</v>
      </c>
      <c r="H17" s="11"/>
      <c r="I17" s="8"/>
      <c r="J17" s="39"/>
      <c r="K17" s="39"/>
    </row>
    <row r="18" spans="1:12" ht="15" customHeight="1">
      <c r="A18" s="95" t="s">
        <v>64</v>
      </c>
      <c r="B18" s="96"/>
      <c r="C18" s="96"/>
      <c r="D18" s="96"/>
      <c r="E18" s="96"/>
      <c r="F18" s="97"/>
      <c r="G18" s="5">
        <f>SUM(G16:G17)</f>
        <v>572000</v>
      </c>
      <c r="H18" s="11"/>
      <c r="I18" s="8"/>
      <c r="J18" s="39"/>
      <c r="K18" s="39"/>
    </row>
    <row r="19" spans="1:12" ht="15" customHeight="1">
      <c r="A19" s="98" t="s">
        <v>62</v>
      </c>
      <c r="B19" s="99"/>
      <c r="C19" s="99"/>
      <c r="D19" s="99"/>
      <c r="E19" s="99"/>
      <c r="F19" s="100"/>
      <c r="G19" s="32">
        <f>G14*0.05</f>
        <v>25500</v>
      </c>
      <c r="H19" s="79">
        <f>SUM(G19:G20)</f>
        <v>37820</v>
      </c>
      <c r="I19" s="80"/>
      <c r="J19" s="22"/>
    </row>
    <row r="20" spans="1:12" ht="15" customHeight="1">
      <c r="A20" s="83" t="s">
        <v>63</v>
      </c>
      <c r="B20" s="84"/>
      <c r="C20" s="84"/>
      <c r="D20" s="84"/>
      <c r="E20" s="84"/>
      <c r="F20" s="85"/>
      <c r="G20" s="36">
        <v>12320</v>
      </c>
      <c r="H20" s="81"/>
      <c r="I20" s="82"/>
      <c r="J20" s="22"/>
    </row>
    <row r="21" spans="1:12" ht="15" customHeight="1">
      <c r="A21" s="34">
        <v>1</v>
      </c>
      <c r="B21" s="35" t="s">
        <v>66</v>
      </c>
      <c r="C21" s="34"/>
      <c r="D21" s="37">
        <v>29450</v>
      </c>
      <c r="E21" s="74" t="s">
        <v>68</v>
      </c>
      <c r="F21" s="75"/>
      <c r="G21" s="75"/>
      <c r="H21" s="75"/>
      <c r="I21" s="75"/>
      <c r="J21" s="76" t="s">
        <v>69</v>
      </c>
      <c r="K21" s="76"/>
      <c r="L21" s="76"/>
    </row>
    <row r="22" spans="1:12" ht="15" customHeight="1">
      <c r="A22" s="34">
        <v>2</v>
      </c>
      <c r="B22" s="35" t="s">
        <v>67</v>
      </c>
      <c r="C22" s="34"/>
      <c r="D22" s="37">
        <v>61761</v>
      </c>
      <c r="E22" s="74" t="s">
        <v>68</v>
      </c>
      <c r="F22" s="75"/>
      <c r="G22" s="75"/>
      <c r="H22" s="75"/>
      <c r="I22" s="75"/>
      <c r="J22" s="77" t="s">
        <v>70</v>
      </c>
      <c r="K22" s="77"/>
      <c r="L22" s="77"/>
    </row>
    <row r="23" spans="1:12" ht="7.5" customHeight="1">
      <c r="A23" s="78"/>
      <c r="B23" s="78"/>
      <c r="C23" s="78"/>
      <c r="D23" s="78"/>
      <c r="E23" s="78"/>
      <c r="F23" s="78"/>
      <c r="G23" s="78"/>
      <c r="H23" s="78"/>
      <c r="I23" s="78"/>
    </row>
    <row r="24" spans="1:12" ht="15.75">
      <c r="A24" s="69" t="s">
        <v>56</v>
      </c>
      <c r="B24" s="69"/>
      <c r="C24" s="69"/>
      <c r="D24" s="69"/>
      <c r="E24" s="70">
        <v>308000</v>
      </c>
      <c r="F24" s="71"/>
      <c r="G24" s="71"/>
      <c r="H24" s="71"/>
      <c r="I24" s="30">
        <v>5</v>
      </c>
      <c r="J24" s="72">
        <f>SUM(E24:H25)</f>
        <v>431200</v>
      </c>
      <c r="K24" s="73"/>
    </row>
    <row r="25" spans="1:12" ht="15.75">
      <c r="A25" s="69" t="s">
        <v>65</v>
      </c>
      <c r="B25" s="69"/>
      <c r="C25" s="69"/>
      <c r="D25" s="69"/>
      <c r="E25" s="70">
        <v>123200</v>
      </c>
      <c r="F25" s="71"/>
      <c r="G25" s="71"/>
      <c r="H25" s="71"/>
      <c r="I25" s="30">
        <v>2</v>
      </c>
      <c r="J25" s="73"/>
      <c r="K25" s="73"/>
    </row>
    <row r="26" spans="1:12" ht="18.75">
      <c r="A26" s="69" t="s">
        <v>57</v>
      </c>
      <c r="B26" s="69"/>
      <c r="C26" s="69"/>
      <c r="D26" s="69"/>
      <c r="E26" s="70">
        <v>123200</v>
      </c>
      <c r="F26" s="71"/>
      <c r="G26" s="71"/>
      <c r="H26" s="71"/>
      <c r="I26" s="31">
        <v>2</v>
      </c>
      <c r="J26" s="72">
        <f>SUM(E26)</f>
        <v>123200</v>
      </c>
      <c r="K26" s="73"/>
    </row>
    <row r="27" spans="1:12" ht="18.75">
      <c r="A27" s="101" t="s">
        <v>74</v>
      </c>
      <c r="B27" s="101"/>
      <c r="C27" s="101"/>
      <c r="D27" s="101"/>
      <c r="E27" s="70">
        <v>1000000</v>
      </c>
      <c r="F27" s="71"/>
      <c r="G27" s="71"/>
      <c r="H27" s="71"/>
      <c r="I27" s="44"/>
      <c r="J27" s="45"/>
      <c r="K27" s="46"/>
    </row>
    <row r="28" spans="1:12">
      <c r="A28" s="68" t="s">
        <v>50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</row>
    <row r="29" spans="1:12">
      <c r="A29" s="68" t="s">
        <v>73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</row>
    <row r="30" spans="1:12" ht="12.75" customHeight="1">
      <c r="A30" s="68" t="s">
        <v>75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2">
      <c r="A31" s="68" t="s">
        <v>59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</row>
  </sheetData>
  <mergeCells count="34">
    <mergeCell ref="A32:L32"/>
    <mergeCell ref="A33:L33"/>
    <mergeCell ref="A30:L30"/>
    <mergeCell ref="A27:D27"/>
    <mergeCell ref="E27:H27"/>
    <mergeCell ref="A31:L31"/>
    <mergeCell ref="A26:D26"/>
    <mergeCell ref="E26:H26"/>
    <mergeCell ref="J26:K26"/>
    <mergeCell ref="A28:L28"/>
    <mergeCell ref="A29:L29"/>
    <mergeCell ref="E21:I21"/>
    <mergeCell ref="J21:L21"/>
    <mergeCell ref="E22:I22"/>
    <mergeCell ref="J22:L22"/>
    <mergeCell ref="A23:I23"/>
    <mergeCell ref="A24:D24"/>
    <mergeCell ref="E24:H24"/>
    <mergeCell ref="J24:K25"/>
    <mergeCell ref="A25:D25"/>
    <mergeCell ref="E25:H25"/>
    <mergeCell ref="H19:I20"/>
    <mergeCell ref="A20:F20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A18:F18"/>
    <mergeCell ref="A19:F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topLeftCell="A4" workbookViewId="0">
      <selection activeCell="J15" sqref="J15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38.25" customHeight="1">
      <c r="A1" s="86" t="s">
        <v>76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48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47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2">
        <v>7</v>
      </c>
      <c r="B13" s="15" t="s">
        <v>25</v>
      </c>
      <c r="C13" s="28" t="s">
        <v>33</v>
      </c>
      <c r="D13" s="2">
        <v>41788</v>
      </c>
      <c r="E13" s="26" t="s">
        <v>34</v>
      </c>
      <c r="F13" s="14" t="s">
        <v>26</v>
      </c>
      <c r="G13" s="2">
        <v>70000</v>
      </c>
      <c r="H13" s="13"/>
      <c r="I13" s="2"/>
      <c r="J13" s="2"/>
      <c r="K13" s="27"/>
      <c r="L13" s="14" t="s">
        <v>38</v>
      </c>
    </row>
    <row r="14" spans="1:12" ht="15" customHeight="1">
      <c r="A14" s="89" t="s">
        <v>10</v>
      </c>
      <c r="B14" s="90"/>
      <c r="C14" s="90"/>
      <c r="D14" s="90"/>
      <c r="E14" s="90"/>
      <c r="F14" s="91"/>
      <c r="G14" s="16">
        <f>SUM(G7:G13)</f>
        <v>510000</v>
      </c>
      <c r="H14" s="17"/>
      <c r="I14" s="16"/>
      <c r="J14" s="42"/>
      <c r="K14" s="42"/>
    </row>
    <row r="15" spans="1:12" ht="15" customHeight="1">
      <c r="A15" s="92" t="s">
        <v>58</v>
      </c>
      <c r="B15" s="93"/>
      <c r="C15" s="93"/>
      <c r="D15" s="93"/>
      <c r="E15" s="93"/>
      <c r="F15" s="94"/>
      <c r="G15" s="4">
        <f>(G14*0.12)</f>
        <v>61200</v>
      </c>
      <c r="H15" s="11"/>
      <c r="I15" s="8"/>
      <c r="J15" s="42"/>
      <c r="K15" s="42"/>
    </row>
    <row r="16" spans="1:12" ht="15" customHeight="1">
      <c r="A16" s="92" t="s">
        <v>60</v>
      </c>
      <c r="B16" s="93"/>
      <c r="C16" s="93"/>
      <c r="D16" s="93"/>
      <c r="E16" s="93"/>
      <c r="F16" s="94"/>
      <c r="G16" s="5">
        <f>G14-G15</f>
        <v>448800</v>
      </c>
      <c r="H16" s="11"/>
      <c r="I16" s="8"/>
      <c r="J16" s="42"/>
      <c r="K16" s="42"/>
    </row>
    <row r="17" spans="1:12" ht="15" customHeight="1">
      <c r="A17" s="92" t="s">
        <v>61</v>
      </c>
      <c r="B17" s="93"/>
      <c r="C17" s="93"/>
      <c r="D17" s="93"/>
      <c r="E17" s="93"/>
      <c r="F17" s="94"/>
      <c r="G17" s="5"/>
      <c r="H17" s="11"/>
      <c r="I17" s="8"/>
      <c r="J17" s="42"/>
      <c r="K17" s="42"/>
    </row>
    <row r="18" spans="1:12" ht="15" customHeight="1">
      <c r="A18" s="95" t="s">
        <v>64</v>
      </c>
      <c r="B18" s="96"/>
      <c r="C18" s="96"/>
      <c r="D18" s="96"/>
      <c r="E18" s="96"/>
      <c r="F18" s="97"/>
      <c r="G18" s="5">
        <f>SUM(G16:G17)</f>
        <v>448800</v>
      </c>
      <c r="H18" s="11"/>
      <c r="I18" s="8"/>
      <c r="J18" s="42"/>
      <c r="K18" s="42"/>
    </row>
    <row r="19" spans="1:12" ht="15" customHeight="1">
      <c r="A19" s="98" t="s">
        <v>62</v>
      </c>
      <c r="B19" s="99"/>
      <c r="C19" s="99"/>
      <c r="D19" s="99"/>
      <c r="E19" s="99"/>
      <c r="F19" s="100"/>
      <c r="G19" s="32">
        <f>G14*0.05</f>
        <v>25500</v>
      </c>
      <c r="H19" s="79">
        <f>SUM(G19:G20)</f>
        <v>25500</v>
      </c>
      <c r="I19" s="80"/>
      <c r="J19" s="22"/>
    </row>
    <row r="20" spans="1:12" ht="15" customHeight="1">
      <c r="A20" s="83" t="s">
        <v>63</v>
      </c>
      <c r="B20" s="84"/>
      <c r="C20" s="84"/>
      <c r="D20" s="84"/>
      <c r="E20" s="84"/>
      <c r="F20" s="85"/>
      <c r="G20" s="36"/>
      <c r="H20" s="81"/>
      <c r="I20" s="82"/>
      <c r="J20" s="22"/>
    </row>
    <row r="21" spans="1:12" ht="15" customHeight="1">
      <c r="A21" s="34">
        <v>1</v>
      </c>
      <c r="B21" s="35" t="s">
        <v>66</v>
      </c>
      <c r="C21" s="34"/>
      <c r="D21" s="37">
        <v>29450</v>
      </c>
      <c r="E21" s="74" t="s">
        <v>68</v>
      </c>
      <c r="F21" s="75"/>
      <c r="G21" s="75"/>
      <c r="H21" s="75"/>
      <c r="I21" s="75"/>
      <c r="J21" s="76" t="s">
        <v>69</v>
      </c>
      <c r="K21" s="76"/>
      <c r="L21" s="76"/>
    </row>
    <row r="22" spans="1:12" ht="15" customHeight="1">
      <c r="A22" s="34">
        <v>2</v>
      </c>
      <c r="B22" s="35" t="s">
        <v>67</v>
      </c>
      <c r="C22" s="34"/>
      <c r="D22" s="37">
        <v>61761</v>
      </c>
      <c r="E22" s="74" t="s">
        <v>68</v>
      </c>
      <c r="F22" s="75"/>
      <c r="G22" s="75"/>
      <c r="H22" s="75"/>
      <c r="I22" s="75"/>
      <c r="J22" s="77" t="s">
        <v>70</v>
      </c>
      <c r="K22" s="77"/>
      <c r="L22" s="77"/>
    </row>
    <row r="23" spans="1:12" ht="7.5" customHeight="1">
      <c r="A23" s="78"/>
      <c r="B23" s="78"/>
      <c r="C23" s="78"/>
      <c r="D23" s="78"/>
      <c r="E23" s="78"/>
      <c r="F23" s="78"/>
      <c r="G23" s="78"/>
      <c r="H23" s="78"/>
      <c r="I23" s="78"/>
    </row>
    <row r="24" spans="1:12" ht="15.75">
      <c r="A24" s="69" t="s">
        <v>56</v>
      </c>
      <c r="B24" s="69"/>
      <c r="C24" s="69"/>
      <c r="D24" s="69"/>
      <c r="E24" s="70">
        <v>308000</v>
      </c>
      <c r="F24" s="71"/>
      <c r="G24" s="71"/>
      <c r="H24" s="71"/>
      <c r="I24" s="30">
        <v>5</v>
      </c>
      <c r="J24" s="72">
        <f>SUM(E24:H25)</f>
        <v>308000</v>
      </c>
      <c r="K24" s="73"/>
    </row>
    <row r="25" spans="1:12" ht="15.75">
      <c r="A25" s="69" t="s">
        <v>65</v>
      </c>
      <c r="B25" s="69"/>
      <c r="C25" s="69"/>
      <c r="D25" s="69"/>
      <c r="E25" s="70"/>
      <c r="F25" s="71"/>
      <c r="G25" s="71"/>
      <c r="H25" s="71"/>
      <c r="I25" s="30"/>
      <c r="J25" s="73"/>
      <c r="K25" s="73"/>
    </row>
    <row r="26" spans="1:12" ht="18.75">
      <c r="A26" s="69" t="s">
        <v>57</v>
      </c>
      <c r="B26" s="69"/>
      <c r="C26" s="69"/>
      <c r="D26" s="69"/>
      <c r="E26" s="70">
        <v>123200</v>
      </c>
      <c r="F26" s="71"/>
      <c r="G26" s="71"/>
      <c r="H26" s="71"/>
      <c r="I26" s="31">
        <v>2</v>
      </c>
      <c r="J26" s="72">
        <f>SUM(E26)</f>
        <v>123200</v>
      </c>
      <c r="K26" s="73"/>
    </row>
    <row r="27" spans="1:12">
      <c r="A27" s="68" t="s">
        <v>50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2">
      <c r="A28" s="68" t="s">
        <v>73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</row>
    <row r="29" spans="1:12" ht="12.75" customHeight="1">
      <c r="A29" s="68" t="s">
        <v>75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</row>
    <row r="30" spans="1:12">
      <c r="A30" s="68" t="s">
        <v>59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2">
      <c r="A31" s="68" t="s">
        <v>77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</sheetData>
  <mergeCells count="32">
    <mergeCell ref="A15:F15"/>
    <mergeCell ref="A16:F16"/>
    <mergeCell ref="A17:F17"/>
    <mergeCell ref="A18:F18"/>
    <mergeCell ref="A1:K1"/>
    <mergeCell ref="J3:L3"/>
    <mergeCell ref="J4:L4"/>
    <mergeCell ref="J5:L5"/>
    <mergeCell ref="A14:F14"/>
    <mergeCell ref="J6:K6"/>
    <mergeCell ref="A26:D26"/>
    <mergeCell ref="E26:H26"/>
    <mergeCell ref="J26:K26"/>
    <mergeCell ref="A19:F19"/>
    <mergeCell ref="H19:I20"/>
    <mergeCell ref="A20:F20"/>
    <mergeCell ref="E21:I21"/>
    <mergeCell ref="J21:L21"/>
    <mergeCell ref="E22:I22"/>
    <mergeCell ref="J22:L22"/>
    <mergeCell ref="A23:I23"/>
    <mergeCell ref="A24:D24"/>
    <mergeCell ref="E24:H24"/>
    <mergeCell ref="J24:K25"/>
    <mergeCell ref="A25:D25"/>
    <mergeCell ref="E25:H25"/>
    <mergeCell ref="A32:L32"/>
    <mergeCell ref="A27:L27"/>
    <mergeCell ref="A28:L28"/>
    <mergeCell ref="A29:L29"/>
    <mergeCell ref="A30:L30"/>
    <mergeCell ref="A31:L3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A28" sqref="A28:L28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78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49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50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2">
        <v>7</v>
      </c>
      <c r="B13" s="15" t="s">
        <v>25</v>
      </c>
      <c r="C13" s="28" t="s">
        <v>33</v>
      </c>
      <c r="D13" s="2">
        <v>41788</v>
      </c>
      <c r="E13" s="26" t="s">
        <v>34</v>
      </c>
      <c r="F13" s="14" t="s">
        <v>26</v>
      </c>
      <c r="G13" s="2">
        <v>70000</v>
      </c>
      <c r="H13" s="13"/>
      <c r="I13" s="2"/>
      <c r="J13" s="2"/>
      <c r="K13" s="27"/>
      <c r="L13" s="14" t="s">
        <v>38</v>
      </c>
    </row>
    <row r="14" spans="1:12" ht="15" customHeight="1">
      <c r="A14" s="89" t="s">
        <v>10</v>
      </c>
      <c r="B14" s="90"/>
      <c r="C14" s="90"/>
      <c r="D14" s="90"/>
      <c r="E14" s="90"/>
      <c r="F14" s="91"/>
      <c r="G14" s="16">
        <f>SUM(G7:G13)</f>
        <v>510000</v>
      </c>
      <c r="H14" s="17"/>
      <c r="I14" s="16"/>
      <c r="J14" s="42"/>
      <c r="K14" s="42"/>
    </row>
    <row r="15" spans="1:12" ht="15" customHeight="1">
      <c r="A15" s="92" t="s">
        <v>58</v>
      </c>
      <c r="B15" s="93"/>
      <c r="C15" s="93"/>
      <c r="D15" s="93"/>
      <c r="E15" s="93"/>
      <c r="F15" s="94"/>
      <c r="G15" s="4">
        <f>(G14*0.12)</f>
        <v>61200</v>
      </c>
      <c r="H15" s="11"/>
      <c r="I15" s="8"/>
      <c r="J15" s="42"/>
      <c r="K15" s="42"/>
    </row>
    <row r="16" spans="1:12" ht="15" customHeight="1">
      <c r="A16" s="92" t="s">
        <v>60</v>
      </c>
      <c r="B16" s="93"/>
      <c r="C16" s="93"/>
      <c r="D16" s="93"/>
      <c r="E16" s="93"/>
      <c r="F16" s="94"/>
      <c r="G16" s="5">
        <f>G14-G15</f>
        <v>448800</v>
      </c>
      <c r="H16" s="11"/>
      <c r="I16" s="8"/>
      <c r="J16" s="42"/>
      <c r="K16" s="42"/>
    </row>
    <row r="17" spans="1:14" ht="15" customHeight="1">
      <c r="A17" s="92" t="s">
        <v>79</v>
      </c>
      <c r="B17" s="93"/>
      <c r="C17" s="93"/>
      <c r="D17" s="93"/>
      <c r="E17" s="93"/>
      <c r="F17" s="94"/>
      <c r="G17" s="5">
        <v>61600</v>
      </c>
      <c r="H17" s="11"/>
      <c r="I17" s="8"/>
      <c r="J17" s="42"/>
      <c r="K17" s="42"/>
    </row>
    <row r="18" spans="1:14" ht="15" customHeight="1">
      <c r="A18" s="95" t="s">
        <v>64</v>
      </c>
      <c r="B18" s="96"/>
      <c r="C18" s="96"/>
      <c r="D18" s="96"/>
      <c r="E18" s="96"/>
      <c r="F18" s="97"/>
      <c r="G18" s="5">
        <f>SUM(G16:G17)</f>
        <v>510400</v>
      </c>
      <c r="H18" s="11"/>
      <c r="I18" s="8"/>
      <c r="J18" s="42"/>
      <c r="K18" s="42"/>
    </row>
    <row r="19" spans="1:14" ht="15" customHeight="1">
      <c r="A19" s="98" t="s">
        <v>62</v>
      </c>
      <c r="B19" s="99"/>
      <c r="C19" s="99"/>
      <c r="D19" s="99"/>
      <c r="E19" s="99"/>
      <c r="F19" s="100"/>
      <c r="G19" s="32">
        <f>G14*0.05</f>
        <v>25500</v>
      </c>
      <c r="H19" s="79">
        <f>SUM(G19:G20)</f>
        <v>32500</v>
      </c>
      <c r="I19" s="80"/>
      <c r="J19" s="22"/>
    </row>
    <row r="20" spans="1:14" ht="15" customHeight="1">
      <c r="A20" s="83" t="s">
        <v>63</v>
      </c>
      <c r="B20" s="84"/>
      <c r="C20" s="84"/>
      <c r="D20" s="84"/>
      <c r="E20" s="84"/>
      <c r="F20" s="85"/>
      <c r="G20" s="36">
        <v>7000</v>
      </c>
      <c r="H20" s="81"/>
      <c r="I20" s="82"/>
      <c r="J20" s="22"/>
    </row>
    <row r="21" spans="1:14" ht="15" customHeight="1">
      <c r="A21" s="34">
        <v>1</v>
      </c>
      <c r="B21" s="35" t="s">
        <v>66</v>
      </c>
      <c r="C21" s="34"/>
      <c r="D21" s="37">
        <v>29450</v>
      </c>
      <c r="E21" s="74" t="s">
        <v>68</v>
      </c>
      <c r="F21" s="75"/>
      <c r="G21" s="75"/>
      <c r="H21" s="75"/>
      <c r="I21" s="75"/>
      <c r="J21" s="76" t="s">
        <v>69</v>
      </c>
      <c r="K21" s="76"/>
      <c r="L21" s="76"/>
    </row>
    <row r="22" spans="1:14" ht="15" customHeight="1">
      <c r="A22" s="34">
        <v>2</v>
      </c>
      <c r="B22" s="35" t="s">
        <v>67</v>
      </c>
      <c r="C22" s="34"/>
      <c r="D22" s="37">
        <v>61761</v>
      </c>
      <c r="E22" s="74" t="s">
        <v>68</v>
      </c>
      <c r="F22" s="75"/>
      <c r="G22" s="75"/>
      <c r="H22" s="75"/>
      <c r="I22" s="75"/>
      <c r="J22" s="77" t="s">
        <v>70</v>
      </c>
      <c r="K22" s="77"/>
      <c r="L22" s="77"/>
    </row>
    <row r="23" spans="1:14" ht="7.5" customHeight="1">
      <c r="A23" s="78"/>
      <c r="B23" s="78"/>
      <c r="C23" s="78"/>
      <c r="D23" s="78"/>
      <c r="E23" s="78"/>
      <c r="F23" s="78"/>
      <c r="G23" s="78"/>
      <c r="H23" s="78"/>
      <c r="I23" s="78"/>
    </row>
    <row r="24" spans="1:14" ht="15.75">
      <c r="A24" s="69" t="s">
        <v>56</v>
      </c>
      <c r="B24" s="69"/>
      <c r="C24" s="69"/>
      <c r="D24" s="69"/>
      <c r="E24" s="70">
        <v>308000</v>
      </c>
      <c r="F24" s="71"/>
      <c r="G24" s="71"/>
      <c r="H24" s="71"/>
      <c r="I24" s="30">
        <v>5</v>
      </c>
      <c r="J24" s="72">
        <f>SUM(E24:H25)</f>
        <v>369600</v>
      </c>
      <c r="K24" s="73"/>
    </row>
    <row r="25" spans="1:14" ht="15.75">
      <c r="A25" s="69" t="s">
        <v>65</v>
      </c>
      <c r="B25" s="69"/>
      <c r="C25" s="69"/>
      <c r="D25" s="69"/>
      <c r="E25" s="70">
        <v>61600</v>
      </c>
      <c r="F25" s="71"/>
      <c r="G25" s="71"/>
      <c r="H25" s="71"/>
      <c r="I25" s="30">
        <v>1</v>
      </c>
      <c r="J25" s="73"/>
      <c r="K25" s="73"/>
    </row>
    <row r="26" spans="1:14" ht="12" customHeight="1">
      <c r="A26" s="69" t="s">
        <v>57</v>
      </c>
      <c r="B26" s="69"/>
      <c r="C26" s="69"/>
      <c r="D26" s="69"/>
      <c r="E26" s="70">
        <v>123200</v>
      </c>
      <c r="F26" s="71"/>
      <c r="G26" s="71"/>
      <c r="H26" s="71"/>
      <c r="I26" s="31">
        <v>2</v>
      </c>
      <c r="J26" s="72">
        <f>SUM(E26)</f>
        <v>123200</v>
      </c>
      <c r="K26" s="73"/>
    </row>
    <row r="27" spans="1:14">
      <c r="A27" s="68" t="s">
        <v>50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55"/>
      <c r="N27" s="55"/>
    </row>
    <row r="28" spans="1:14">
      <c r="A28" s="68" t="s">
        <v>73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55"/>
      <c r="N28" s="55"/>
    </row>
    <row r="29" spans="1:14" ht="12.75" customHeight="1">
      <c r="A29" s="68" t="s">
        <v>75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56"/>
      <c r="N29" s="57"/>
    </row>
    <row r="30" spans="1:14">
      <c r="A30" s="68" t="s">
        <v>59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4">
      <c r="A31" s="68" t="s">
        <v>80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4">
      <c r="A32" s="102" t="s">
        <v>84</v>
      </c>
      <c r="B32" s="102"/>
      <c r="C32" s="102"/>
      <c r="D32" s="102"/>
      <c r="E32" s="103"/>
      <c r="F32" s="53" t="s">
        <v>81</v>
      </c>
      <c r="G32" s="53">
        <f>-61600*7</f>
        <v>-431200</v>
      </c>
    </row>
    <row r="33" spans="1:7">
      <c r="A33" s="104" t="s">
        <v>85</v>
      </c>
      <c r="B33" s="104"/>
      <c r="C33" s="104"/>
      <c r="D33" s="104"/>
      <c r="E33" s="105"/>
      <c r="F33" s="53" t="s">
        <v>82</v>
      </c>
      <c r="G33" s="53">
        <v>490000</v>
      </c>
    </row>
    <row r="34" spans="1:7">
      <c r="F34" s="54" t="s">
        <v>83</v>
      </c>
      <c r="G34" s="8">
        <f>SUM(G32:G33)</f>
        <v>58800</v>
      </c>
    </row>
  </sheetData>
  <mergeCells count="33">
    <mergeCell ref="A30:L30"/>
    <mergeCell ref="A31:L31"/>
    <mergeCell ref="A32:E32"/>
    <mergeCell ref="A33:E33"/>
    <mergeCell ref="A26:D26"/>
    <mergeCell ref="E26:H26"/>
    <mergeCell ref="J26:K26"/>
    <mergeCell ref="A27:L27"/>
    <mergeCell ref="A28:L28"/>
    <mergeCell ref="A29:L29"/>
    <mergeCell ref="E21:I21"/>
    <mergeCell ref="J21:L21"/>
    <mergeCell ref="E22:I22"/>
    <mergeCell ref="J22:L22"/>
    <mergeCell ref="A23:I23"/>
    <mergeCell ref="A24:D24"/>
    <mergeCell ref="E24:H24"/>
    <mergeCell ref="J24:K25"/>
    <mergeCell ref="A25:D25"/>
    <mergeCell ref="E25:H25"/>
    <mergeCell ref="H19:I20"/>
    <mergeCell ref="A20:F20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A18:F18"/>
    <mergeCell ref="A19:F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H10" sqref="H10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86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52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51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2"/>
      <c r="B13" s="15" t="s">
        <v>25</v>
      </c>
      <c r="C13" s="28" t="s">
        <v>33</v>
      </c>
      <c r="D13" s="2">
        <v>41788</v>
      </c>
      <c r="E13" s="26" t="s">
        <v>34</v>
      </c>
      <c r="F13" s="14" t="s">
        <v>26</v>
      </c>
      <c r="G13" s="2"/>
      <c r="H13" s="13"/>
      <c r="I13" s="2"/>
      <c r="J13" s="2"/>
      <c r="K13" s="27"/>
      <c r="L13" s="14" t="s">
        <v>38</v>
      </c>
    </row>
    <row r="14" spans="1:12" ht="15" customHeight="1">
      <c r="A14" s="89" t="s">
        <v>10</v>
      </c>
      <c r="B14" s="90"/>
      <c r="C14" s="90"/>
      <c r="D14" s="90"/>
      <c r="E14" s="90"/>
      <c r="F14" s="91"/>
      <c r="G14" s="16">
        <f>SUM(G7:G13)</f>
        <v>440000</v>
      </c>
      <c r="H14" s="17"/>
      <c r="I14" s="16"/>
      <c r="J14" s="42"/>
      <c r="K14" s="42"/>
    </row>
    <row r="15" spans="1:12" ht="15" customHeight="1">
      <c r="A15" s="92" t="s">
        <v>58</v>
      </c>
      <c r="B15" s="93"/>
      <c r="C15" s="93"/>
      <c r="D15" s="93"/>
      <c r="E15" s="93"/>
      <c r="F15" s="94"/>
      <c r="G15" s="4">
        <f>(G14*0.12)</f>
        <v>52800</v>
      </c>
      <c r="H15" s="11"/>
      <c r="I15" s="8"/>
      <c r="J15" s="42"/>
      <c r="K15" s="42"/>
    </row>
    <row r="16" spans="1:12" ht="15" customHeight="1">
      <c r="A16" s="92" t="s">
        <v>60</v>
      </c>
      <c r="B16" s="93"/>
      <c r="C16" s="93"/>
      <c r="D16" s="93"/>
      <c r="E16" s="93"/>
      <c r="F16" s="94"/>
      <c r="G16" s="5">
        <f>G14-G15</f>
        <v>387200</v>
      </c>
      <c r="H16" s="11"/>
      <c r="I16" s="8"/>
      <c r="J16" s="42"/>
      <c r="K16" s="42"/>
    </row>
    <row r="17" spans="1:14" ht="15" customHeight="1">
      <c r="A17" s="95" t="s">
        <v>64</v>
      </c>
      <c r="B17" s="96"/>
      <c r="C17" s="96"/>
      <c r="D17" s="96"/>
      <c r="E17" s="96"/>
      <c r="F17" s="97"/>
      <c r="G17" s="5">
        <f>SUM(G16:G16)</f>
        <v>387200</v>
      </c>
      <c r="H17" s="11"/>
      <c r="I17" s="8"/>
      <c r="J17" s="42"/>
      <c r="K17" s="42"/>
    </row>
    <row r="18" spans="1:14" ht="15" customHeight="1">
      <c r="A18" s="98" t="s">
        <v>62</v>
      </c>
      <c r="B18" s="99"/>
      <c r="C18" s="99"/>
      <c r="D18" s="99"/>
      <c r="E18" s="99"/>
      <c r="F18" s="100"/>
      <c r="G18" s="32">
        <f>G14*0.05</f>
        <v>22000</v>
      </c>
      <c r="H18" s="79">
        <f>SUM(G18:G18)</f>
        <v>22000</v>
      </c>
      <c r="I18" s="80"/>
      <c r="J18" s="22"/>
    </row>
    <row r="19" spans="1:14" ht="15" customHeight="1">
      <c r="A19" s="34">
        <v>1</v>
      </c>
      <c r="B19" s="35" t="s">
        <v>66</v>
      </c>
      <c r="C19" s="34"/>
      <c r="D19" s="37">
        <v>29450</v>
      </c>
      <c r="E19" s="74" t="s">
        <v>68</v>
      </c>
      <c r="F19" s="75"/>
      <c r="G19" s="75"/>
      <c r="H19" s="75"/>
      <c r="I19" s="75"/>
      <c r="J19" s="76" t="s">
        <v>69</v>
      </c>
      <c r="K19" s="76"/>
      <c r="L19" s="76"/>
    </row>
    <row r="20" spans="1:14" ht="15" customHeight="1">
      <c r="A20" s="34">
        <v>2</v>
      </c>
      <c r="B20" s="35" t="s">
        <v>67</v>
      </c>
      <c r="C20" s="34"/>
      <c r="D20" s="37">
        <v>61761</v>
      </c>
      <c r="E20" s="74" t="s">
        <v>68</v>
      </c>
      <c r="F20" s="75"/>
      <c r="G20" s="75"/>
      <c r="H20" s="75"/>
      <c r="I20" s="75"/>
      <c r="J20" s="77" t="s">
        <v>70</v>
      </c>
      <c r="K20" s="77"/>
      <c r="L20" s="77"/>
    </row>
    <row r="21" spans="1:14" ht="7.5" customHeight="1">
      <c r="A21" s="78"/>
      <c r="B21" s="78"/>
      <c r="C21" s="78"/>
      <c r="D21" s="78"/>
      <c r="E21" s="78"/>
      <c r="F21" s="78"/>
      <c r="G21" s="78"/>
      <c r="H21" s="78"/>
      <c r="I21" s="78"/>
    </row>
    <row r="22" spans="1:14" ht="18.75">
      <c r="A22" s="69" t="s">
        <v>56</v>
      </c>
      <c r="B22" s="69"/>
      <c r="C22" s="69"/>
      <c r="D22" s="69"/>
      <c r="E22" s="70">
        <v>308000</v>
      </c>
      <c r="F22" s="71"/>
      <c r="G22" s="71"/>
      <c r="H22" s="71"/>
      <c r="I22" s="30">
        <v>4</v>
      </c>
      <c r="J22" s="72">
        <f>SUM(E22:H22)</f>
        <v>308000</v>
      </c>
      <c r="K22" s="73"/>
    </row>
    <row r="23" spans="1:14" ht="17.25" customHeight="1">
      <c r="A23" s="69" t="s">
        <v>57</v>
      </c>
      <c r="B23" s="69"/>
      <c r="C23" s="69"/>
      <c r="D23" s="69"/>
      <c r="E23" s="70">
        <v>123200</v>
      </c>
      <c r="F23" s="71"/>
      <c r="G23" s="71"/>
      <c r="H23" s="71"/>
      <c r="I23" s="31">
        <v>2</v>
      </c>
      <c r="J23" s="72">
        <f>SUM(E23)</f>
        <v>123200</v>
      </c>
      <c r="K23" s="73"/>
    </row>
    <row r="24" spans="1:14">
      <c r="A24" s="68" t="s">
        <v>50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55"/>
      <c r="N24" s="55"/>
    </row>
    <row r="25" spans="1:14">
      <c r="A25" s="68" t="s">
        <v>73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55"/>
      <c r="N25" s="55"/>
    </row>
    <row r="26" spans="1:14" ht="12.75" customHeight="1">
      <c r="A26" s="68" t="s">
        <v>75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56"/>
      <c r="N26" s="57"/>
    </row>
    <row r="27" spans="1:14">
      <c r="A27" s="68" t="s">
        <v>59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4">
      <c r="A28" s="68" t="s">
        <v>80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</row>
    <row r="29" spans="1:14">
      <c r="A29" s="102" t="s">
        <v>84</v>
      </c>
      <c r="B29" s="102"/>
      <c r="C29" s="102"/>
      <c r="D29" s="102"/>
      <c r="E29" s="103"/>
      <c r="F29" s="53" t="s">
        <v>81</v>
      </c>
      <c r="G29" s="53">
        <f>-61600*7</f>
        <v>-431200</v>
      </c>
    </row>
    <row r="30" spans="1:14">
      <c r="A30" s="104" t="s">
        <v>85</v>
      </c>
      <c r="B30" s="104"/>
      <c r="C30" s="104"/>
      <c r="D30" s="104"/>
      <c r="E30" s="105"/>
      <c r="F30" s="53" t="s">
        <v>82</v>
      </c>
      <c r="G30" s="53">
        <v>490000</v>
      </c>
    </row>
    <row r="31" spans="1:14">
      <c r="F31" s="54" t="s">
        <v>83</v>
      </c>
      <c r="G31" s="8">
        <f>SUM(G29:G30)</f>
        <v>58800</v>
      </c>
    </row>
    <row r="32" spans="1:14">
      <c r="A32" s="107" t="s">
        <v>88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</row>
    <row r="33" spans="1:12" ht="7.5" customHeight="1">
      <c r="E33" s="55"/>
      <c r="F33" s="56"/>
      <c r="G33" s="57"/>
      <c r="H33" s="55"/>
    </row>
    <row r="34" spans="1:12" ht="15.75">
      <c r="A34" s="2"/>
      <c r="B34" s="15" t="s">
        <v>25</v>
      </c>
      <c r="C34" s="28" t="s">
        <v>33</v>
      </c>
      <c r="D34" s="2">
        <v>41788</v>
      </c>
      <c r="E34" s="26" t="s">
        <v>34</v>
      </c>
      <c r="F34" s="14" t="s">
        <v>26</v>
      </c>
      <c r="G34" s="2"/>
      <c r="H34" s="13"/>
      <c r="I34" s="2"/>
      <c r="J34" s="2"/>
      <c r="K34" s="27"/>
      <c r="L34" s="14" t="s">
        <v>38</v>
      </c>
    </row>
    <row r="35" spans="1:12">
      <c r="A35" s="106" t="s">
        <v>87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</row>
  </sheetData>
  <mergeCells count="31">
    <mergeCell ref="A14:F14"/>
    <mergeCell ref="A1:K1"/>
    <mergeCell ref="J3:L3"/>
    <mergeCell ref="J4:L4"/>
    <mergeCell ref="J5:L5"/>
    <mergeCell ref="J6:K6"/>
    <mergeCell ref="A15:F15"/>
    <mergeCell ref="A16:F16"/>
    <mergeCell ref="A17:F17"/>
    <mergeCell ref="A18:F18"/>
    <mergeCell ref="H18:I18"/>
    <mergeCell ref="A26:L26"/>
    <mergeCell ref="E19:I19"/>
    <mergeCell ref="J19:L19"/>
    <mergeCell ref="E20:I20"/>
    <mergeCell ref="J20:L20"/>
    <mergeCell ref="A21:I21"/>
    <mergeCell ref="A22:D22"/>
    <mergeCell ref="E22:H22"/>
    <mergeCell ref="J22:K22"/>
    <mergeCell ref="A23:D23"/>
    <mergeCell ref="E23:H23"/>
    <mergeCell ref="J23:K23"/>
    <mergeCell ref="A24:L24"/>
    <mergeCell ref="A25:L25"/>
    <mergeCell ref="A27:L27"/>
    <mergeCell ref="A28:L28"/>
    <mergeCell ref="A29:E29"/>
    <mergeCell ref="A30:E30"/>
    <mergeCell ref="A35:L35"/>
    <mergeCell ref="A32:L3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G17" sqref="G17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89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59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58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89" t="s">
        <v>10</v>
      </c>
      <c r="B13" s="90"/>
      <c r="C13" s="90"/>
      <c r="D13" s="90"/>
      <c r="E13" s="90"/>
      <c r="F13" s="91"/>
      <c r="G13" s="16">
        <f>SUM(G7:G12)</f>
        <v>440000</v>
      </c>
      <c r="H13" s="17"/>
      <c r="I13" s="16"/>
      <c r="J13" s="42"/>
      <c r="K13" s="42"/>
    </row>
    <row r="14" spans="1:12" ht="15" customHeight="1">
      <c r="A14" s="92" t="s">
        <v>58</v>
      </c>
      <c r="B14" s="93"/>
      <c r="C14" s="93"/>
      <c r="D14" s="93"/>
      <c r="E14" s="93"/>
      <c r="F14" s="94"/>
      <c r="G14" s="4">
        <f>(G13*0.12)</f>
        <v>52800</v>
      </c>
      <c r="H14" s="11"/>
      <c r="I14" s="8"/>
      <c r="J14" s="42"/>
      <c r="K14" s="42"/>
    </row>
    <row r="15" spans="1:12" ht="15" customHeight="1">
      <c r="A15" s="92" t="s">
        <v>60</v>
      </c>
      <c r="B15" s="93"/>
      <c r="C15" s="93"/>
      <c r="D15" s="93"/>
      <c r="E15" s="93"/>
      <c r="F15" s="94"/>
      <c r="G15" s="5">
        <f>G13-G14</f>
        <v>387200</v>
      </c>
      <c r="H15" s="11"/>
      <c r="I15" s="8"/>
      <c r="J15" s="42"/>
      <c r="K15" s="42"/>
    </row>
    <row r="16" spans="1:12" ht="15" customHeight="1">
      <c r="A16" s="95" t="s">
        <v>64</v>
      </c>
      <c r="B16" s="96"/>
      <c r="C16" s="96"/>
      <c r="D16" s="96"/>
      <c r="E16" s="96"/>
      <c r="F16" s="97"/>
      <c r="G16" s="5">
        <f>SUM(G15:G15)</f>
        <v>387200</v>
      </c>
      <c r="H16" s="11"/>
      <c r="I16" s="8"/>
      <c r="J16" s="42"/>
      <c r="K16" s="42"/>
    </row>
    <row r="17" spans="1:14" ht="15" customHeight="1">
      <c r="A17" s="98" t="s">
        <v>62</v>
      </c>
      <c r="B17" s="99"/>
      <c r="C17" s="99"/>
      <c r="D17" s="99"/>
      <c r="E17" s="99"/>
      <c r="F17" s="100"/>
      <c r="G17" s="32">
        <f>G13*0.05</f>
        <v>22000</v>
      </c>
      <c r="H17" s="79">
        <f>SUM(G17:G17)</f>
        <v>22000</v>
      </c>
      <c r="I17" s="80"/>
      <c r="J17" s="22"/>
    </row>
    <row r="18" spans="1:14" ht="15" customHeight="1">
      <c r="A18" s="34">
        <v>1</v>
      </c>
      <c r="B18" s="35" t="s">
        <v>66</v>
      </c>
      <c r="C18" s="34"/>
      <c r="D18" s="37">
        <v>29450</v>
      </c>
      <c r="E18" s="74" t="s">
        <v>68</v>
      </c>
      <c r="F18" s="75"/>
      <c r="G18" s="75"/>
      <c r="H18" s="75"/>
      <c r="I18" s="75"/>
      <c r="J18" s="76" t="s">
        <v>69</v>
      </c>
      <c r="K18" s="76"/>
      <c r="L18" s="76"/>
    </row>
    <row r="19" spans="1:14" ht="15" customHeight="1">
      <c r="A19" s="34">
        <v>2</v>
      </c>
      <c r="B19" s="35" t="s">
        <v>67</v>
      </c>
      <c r="C19" s="34"/>
      <c r="D19" s="37">
        <v>61761</v>
      </c>
      <c r="E19" s="74" t="s">
        <v>68</v>
      </c>
      <c r="F19" s="75"/>
      <c r="G19" s="75"/>
      <c r="H19" s="75"/>
      <c r="I19" s="75"/>
      <c r="J19" s="77" t="s">
        <v>70</v>
      </c>
      <c r="K19" s="77"/>
      <c r="L19" s="77"/>
    </row>
    <row r="20" spans="1:14" ht="7.5" customHeight="1">
      <c r="A20" s="78"/>
      <c r="B20" s="78"/>
      <c r="C20" s="78"/>
      <c r="D20" s="78"/>
      <c r="E20" s="78"/>
      <c r="F20" s="78"/>
      <c r="G20" s="78"/>
      <c r="H20" s="78"/>
      <c r="I20" s="78"/>
    </row>
    <row r="21" spans="1:14" ht="18.75">
      <c r="A21" s="69" t="s">
        <v>56</v>
      </c>
      <c r="B21" s="69"/>
      <c r="C21" s="69"/>
      <c r="D21" s="69"/>
      <c r="E21" s="70">
        <v>308000</v>
      </c>
      <c r="F21" s="71"/>
      <c r="G21" s="71"/>
      <c r="H21" s="71"/>
      <c r="I21" s="30">
        <v>4</v>
      </c>
      <c r="J21" s="72">
        <f>SUM(E21:H21)</f>
        <v>308000</v>
      </c>
      <c r="K21" s="73"/>
    </row>
    <row r="22" spans="1:14" ht="17.25" customHeight="1">
      <c r="A22" s="69" t="s">
        <v>57</v>
      </c>
      <c r="B22" s="69"/>
      <c r="C22" s="69"/>
      <c r="D22" s="69"/>
      <c r="E22" s="70">
        <v>123200</v>
      </c>
      <c r="F22" s="71"/>
      <c r="G22" s="71"/>
      <c r="H22" s="71"/>
      <c r="I22" s="31">
        <v>2</v>
      </c>
      <c r="J22" s="72">
        <f>SUM(E22)</f>
        <v>123200</v>
      </c>
      <c r="K22" s="73"/>
    </row>
    <row r="23" spans="1:14">
      <c r="A23" s="68" t="s">
        <v>50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55"/>
      <c r="N23" s="55"/>
    </row>
    <row r="24" spans="1:14">
      <c r="A24" s="68" t="s">
        <v>73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55"/>
      <c r="N24" s="55"/>
    </row>
    <row r="25" spans="1:14" ht="12.75" customHeight="1">
      <c r="A25" s="68" t="s">
        <v>75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56"/>
      <c r="N25" s="57"/>
    </row>
    <row r="26" spans="1:14">
      <c r="A26" s="68" t="s">
        <v>59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</row>
    <row r="27" spans="1:14">
      <c r="A27" s="68" t="s">
        <v>80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4">
      <c r="A28" s="102" t="s">
        <v>84</v>
      </c>
      <c r="B28" s="102"/>
      <c r="C28" s="102"/>
      <c r="D28" s="102"/>
      <c r="E28" s="103"/>
      <c r="F28" s="53" t="s">
        <v>81</v>
      </c>
      <c r="G28" s="53">
        <f>-61600*7</f>
        <v>-431200</v>
      </c>
    </row>
    <row r="29" spans="1:14">
      <c r="A29" s="104" t="s">
        <v>85</v>
      </c>
      <c r="B29" s="104"/>
      <c r="C29" s="104"/>
      <c r="D29" s="104"/>
      <c r="E29" s="105"/>
      <c r="F29" s="53" t="s">
        <v>82</v>
      </c>
      <c r="G29" s="53">
        <v>490000</v>
      </c>
    </row>
    <row r="30" spans="1:14">
      <c r="F30" s="54" t="s">
        <v>83</v>
      </c>
      <c r="G30" s="8">
        <f>SUM(G28:G29)</f>
        <v>58800</v>
      </c>
    </row>
    <row r="31" spans="1:14">
      <c r="A31" s="107" t="s">
        <v>88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</row>
    <row r="32" spans="1:14" ht="7.5" customHeight="1">
      <c r="E32" s="55"/>
      <c r="F32" s="56"/>
      <c r="G32" s="57"/>
      <c r="H32" s="55"/>
    </row>
    <row r="33" spans="1:12" ht="15.75">
      <c r="A33" s="2"/>
      <c r="B33" s="15" t="s">
        <v>25</v>
      </c>
      <c r="C33" s="28" t="s">
        <v>33</v>
      </c>
      <c r="D33" s="2">
        <v>41788</v>
      </c>
      <c r="E33" s="26" t="s">
        <v>34</v>
      </c>
      <c r="F33" s="14" t="s">
        <v>26</v>
      </c>
      <c r="G33" s="2"/>
      <c r="H33" s="13"/>
      <c r="I33" s="2"/>
      <c r="J33" s="2"/>
      <c r="K33" s="27"/>
      <c r="L33" s="14" t="s">
        <v>38</v>
      </c>
    </row>
    <row r="34" spans="1:12">
      <c r="A34" s="106" t="s">
        <v>87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</row>
  </sheetData>
  <mergeCells count="31">
    <mergeCell ref="A13:F13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H17:I17"/>
    <mergeCell ref="J18:L18"/>
    <mergeCell ref="E19:I19"/>
    <mergeCell ref="J19:L19"/>
    <mergeCell ref="A20:I20"/>
    <mergeCell ref="A21:D21"/>
    <mergeCell ref="E21:H21"/>
    <mergeCell ref="J21:K21"/>
    <mergeCell ref="E18:I18"/>
    <mergeCell ref="A34:L34"/>
    <mergeCell ref="A22:D22"/>
    <mergeCell ref="E22:H22"/>
    <mergeCell ref="J22:K22"/>
    <mergeCell ref="A23:L23"/>
    <mergeCell ref="A24:L24"/>
    <mergeCell ref="A25:L25"/>
    <mergeCell ref="A26:L26"/>
    <mergeCell ref="A27:L27"/>
    <mergeCell ref="A28:E28"/>
    <mergeCell ref="A29:E29"/>
    <mergeCell ref="A31:L3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G26" sqref="G26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90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60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61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89" t="s">
        <v>10</v>
      </c>
      <c r="B13" s="90"/>
      <c r="C13" s="90"/>
      <c r="D13" s="90"/>
      <c r="E13" s="90"/>
      <c r="F13" s="91"/>
      <c r="G13" s="16">
        <f>SUM(G7:G12)</f>
        <v>440000</v>
      </c>
      <c r="H13" s="17"/>
      <c r="I13" s="16"/>
      <c r="J13" s="42"/>
      <c r="K13" s="42"/>
    </row>
    <row r="14" spans="1:12" ht="15" customHeight="1">
      <c r="A14" s="92" t="s">
        <v>58</v>
      </c>
      <c r="B14" s="93"/>
      <c r="C14" s="93"/>
      <c r="D14" s="93"/>
      <c r="E14" s="93"/>
      <c r="F14" s="94"/>
      <c r="G14" s="4">
        <f>(G13*0.12)</f>
        <v>52800</v>
      </c>
      <c r="H14" s="11"/>
      <c r="I14" s="8"/>
      <c r="J14" s="42"/>
      <c r="K14" s="42"/>
    </row>
    <row r="15" spans="1:12" ht="15" customHeight="1">
      <c r="A15" s="92" t="s">
        <v>60</v>
      </c>
      <c r="B15" s="93"/>
      <c r="C15" s="93"/>
      <c r="D15" s="93"/>
      <c r="E15" s="93"/>
      <c r="F15" s="94"/>
      <c r="G15" s="5">
        <f>G13-G14</f>
        <v>387200</v>
      </c>
      <c r="H15" s="11"/>
      <c r="I15" s="8"/>
      <c r="J15" s="42"/>
      <c r="K15" s="42"/>
    </row>
    <row r="16" spans="1:12" ht="15" customHeight="1">
      <c r="A16" s="95" t="s">
        <v>64</v>
      </c>
      <c r="B16" s="96"/>
      <c r="C16" s="96"/>
      <c r="D16" s="96"/>
      <c r="E16" s="96"/>
      <c r="F16" s="97"/>
      <c r="G16" s="5">
        <f>SUM(G15:G15)</f>
        <v>387200</v>
      </c>
      <c r="H16" s="11"/>
      <c r="I16" s="8"/>
      <c r="J16" s="42"/>
      <c r="K16" s="42"/>
    </row>
    <row r="17" spans="1:12" ht="15" customHeight="1">
      <c r="A17" s="98" t="s">
        <v>62</v>
      </c>
      <c r="B17" s="99"/>
      <c r="C17" s="99"/>
      <c r="D17" s="99"/>
      <c r="E17" s="99"/>
      <c r="F17" s="100"/>
      <c r="G17" s="32">
        <f>G13*0.05</f>
        <v>22000</v>
      </c>
      <c r="H17" s="79">
        <f>SUM(G17:G17)</f>
        <v>22000</v>
      </c>
      <c r="I17" s="80"/>
      <c r="J17" s="22"/>
    </row>
    <row r="18" spans="1:12" ht="15" customHeight="1">
      <c r="A18" s="34">
        <v>1</v>
      </c>
      <c r="B18" s="35" t="s">
        <v>66</v>
      </c>
      <c r="C18" s="34"/>
      <c r="D18" s="37">
        <v>29450</v>
      </c>
      <c r="E18" s="74" t="s">
        <v>68</v>
      </c>
      <c r="F18" s="75"/>
      <c r="G18" s="75"/>
      <c r="H18" s="75"/>
      <c r="I18" s="75"/>
      <c r="J18" s="76" t="s">
        <v>69</v>
      </c>
      <c r="K18" s="76"/>
      <c r="L18" s="76"/>
    </row>
    <row r="19" spans="1:12" ht="15" customHeight="1">
      <c r="A19" s="34">
        <v>2</v>
      </c>
      <c r="B19" s="35" t="s">
        <v>67</v>
      </c>
      <c r="C19" s="34"/>
      <c r="D19" s="37">
        <v>61761</v>
      </c>
      <c r="E19" s="74" t="s">
        <v>68</v>
      </c>
      <c r="F19" s="75"/>
      <c r="G19" s="75"/>
      <c r="H19" s="75"/>
      <c r="I19" s="75"/>
      <c r="J19" s="77" t="s">
        <v>70</v>
      </c>
      <c r="K19" s="77"/>
      <c r="L19" s="77"/>
    </row>
    <row r="20" spans="1:12" ht="7.5" customHeight="1">
      <c r="A20" s="78"/>
      <c r="B20" s="78"/>
      <c r="C20" s="78"/>
      <c r="D20" s="78"/>
      <c r="E20" s="78"/>
      <c r="F20" s="78"/>
      <c r="G20" s="78"/>
      <c r="H20" s="78"/>
      <c r="I20" s="78"/>
    </row>
    <row r="21" spans="1:12" ht="18.75">
      <c r="A21" s="69" t="s">
        <v>56</v>
      </c>
      <c r="B21" s="69"/>
      <c r="C21" s="69"/>
      <c r="D21" s="69"/>
      <c r="E21" s="70">
        <v>308000</v>
      </c>
      <c r="F21" s="71"/>
      <c r="G21" s="71"/>
      <c r="H21" s="71"/>
      <c r="I21" s="30">
        <v>4</v>
      </c>
      <c r="J21" s="72">
        <f>SUM(E21:H21)</f>
        <v>308000</v>
      </c>
      <c r="K21" s="73"/>
    </row>
    <row r="22" spans="1:12" ht="17.25" customHeight="1">
      <c r="A22" s="69" t="s">
        <v>57</v>
      </c>
      <c r="B22" s="69"/>
      <c r="C22" s="69"/>
      <c r="D22" s="69"/>
      <c r="E22" s="70">
        <v>123200</v>
      </c>
      <c r="F22" s="71"/>
      <c r="G22" s="71"/>
      <c r="H22" s="71"/>
      <c r="I22" s="31">
        <v>2</v>
      </c>
      <c r="J22" s="72">
        <f>SUM(E22)</f>
        <v>123200</v>
      </c>
      <c r="K22" s="73"/>
    </row>
  </sheetData>
  <mergeCells count="22"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  <mergeCell ref="E18:I18"/>
    <mergeCell ref="A14:F14"/>
    <mergeCell ref="A15:F15"/>
    <mergeCell ref="A16:F16"/>
    <mergeCell ref="A17:F17"/>
    <mergeCell ref="H17:I17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2" sqref="A2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91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63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62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89" t="s">
        <v>10</v>
      </c>
      <c r="B13" s="90"/>
      <c r="C13" s="90"/>
      <c r="D13" s="90"/>
      <c r="E13" s="90"/>
      <c r="F13" s="91"/>
      <c r="G13" s="16">
        <f>SUM(G7:G12)</f>
        <v>440000</v>
      </c>
      <c r="H13" s="17"/>
      <c r="I13" s="16"/>
      <c r="J13" s="42"/>
      <c r="K13" s="42"/>
    </row>
    <row r="14" spans="1:12" ht="15" customHeight="1">
      <c r="A14" s="92" t="s">
        <v>58</v>
      </c>
      <c r="B14" s="93"/>
      <c r="C14" s="93"/>
      <c r="D14" s="93"/>
      <c r="E14" s="93"/>
      <c r="F14" s="94"/>
      <c r="G14" s="4">
        <f>(G13*0.12)</f>
        <v>52800</v>
      </c>
      <c r="H14" s="11"/>
      <c r="I14" s="8"/>
      <c r="J14" s="42"/>
      <c r="K14" s="42"/>
    </row>
    <row r="15" spans="1:12" ht="15" customHeight="1">
      <c r="A15" s="92" t="s">
        <v>60</v>
      </c>
      <c r="B15" s="93"/>
      <c r="C15" s="93"/>
      <c r="D15" s="93"/>
      <c r="E15" s="93"/>
      <c r="F15" s="94"/>
      <c r="G15" s="5">
        <f>G13-G14</f>
        <v>387200</v>
      </c>
      <c r="H15" s="11"/>
      <c r="I15" s="8"/>
      <c r="J15" s="42"/>
      <c r="K15" s="42"/>
    </row>
    <row r="16" spans="1:12" ht="15" customHeight="1">
      <c r="A16" s="95" t="s">
        <v>64</v>
      </c>
      <c r="B16" s="96"/>
      <c r="C16" s="96"/>
      <c r="D16" s="96"/>
      <c r="E16" s="96"/>
      <c r="F16" s="97"/>
      <c r="G16" s="5">
        <f>SUM(G15:G15)</f>
        <v>387200</v>
      </c>
      <c r="H16" s="11"/>
      <c r="I16" s="8"/>
      <c r="J16" s="42"/>
      <c r="K16" s="42"/>
    </row>
    <row r="17" spans="1:12" ht="15" customHeight="1">
      <c r="A17" s="98" t="s">
        <v>62</v>
      </c>
      <c r="B17" s="99"/>
      <c r="C17" s="99"/>
      <c r="D17" s="99"/>
      <c r="E17" s="99"/>
      <c r="F17" s="100"/>
      <c r="G17" s="32">
        <f>G13*0.05</f>
        <v>22000</v>
      </c>
      <c r="H17" s="79">
        <f>SUM(G17:G17)</f>
        <v>22000</v>
      </c>
      <c r="I17" s="80"/>
      <c r="J17" s="22"/>
    </row>
    <row r="18" spans="1:12" ht="15" customHeight="1">
      <c r="A18" s="34">
        <v>1</v>
      </c>
      <c r="B18" s="35" t="s">
        <v>66</v>
      </c>
      <c r="C18" s="34"/>
      <c r="D18" s="37">
        <v>29450</v>
      </c>
      <c r="E18" s="74" t="s">
        <v>68</v>
      </c>
      <c r="F18" s="75"/>
      <c r="G18" s="75"/>
      <c r="H18" s="75"/>
      <c r="I18" s="75"/>
      <c r="J18" s="76" t="s">
        <v>69</v>
      </c>
      <c r="K18" s="76"/>
      <c r="L18" s="76"/>
    </row>
    <row r="19" spans="1:12" ht="15" customHeight="1">
      <c r="A19" s="34">
        <v>2</v>
      </c>
      <c r="B19" s="35" t="s">
        <v>67</v>
      </c>
      <c r="C19" s="34"/>
      <c r="D19" s="37">
        <v>61761</v>
      </c>
      <c r="E19" s="74" t="s">
        <v>68</v>
      </c>
      <c r="F19" s="75"/>
      <c r="G19" s="75"/>
      <c r="H19" s="75"/>
      <c r="I19" s="75"/>
      <c r="J19" s="77" t="s">
        <v>70</v>
      </c>
      <c r="K19" s="77"/>
      <c r="L19" s="77"/>
    </row>
    <row r="20" spans="1:12" ht="7.5" customHeight="1">
      <c r="A20" s="78"/>
      <c r="B20" s="78"/>
      <c r="C20" s="78"/>
      <c r="D20" s="78"/>
      <c r="E20" s="78"/>
      <c r="F20" s="78"/>
      <c r="G20" s="78"/>
      <c r="H20" s="78"/>
      <c r="I20" s="78"/>
    </row>
    <row r="21" spans="1:12" ht="18.75">
      <c r="A21" s="69" t="s">
        <v>56</v>
      </c>
      <c r="B21" s="69"/>
      <c r="C21" s="69"/>
      <c r="D21" s="69"/>
      <c r="E21" s="70">
        <v>308000</v>
      </c>
      <c r="F21" s="71"/>
      <c r="G21" s="71"/>
      <c r="H21" s="71"/>
      <c r="I21" s="30">
        <v>4</v>
      </c>
      <c r="J21" s="72">
        <f>SUM(E21:H21)</f>
        <v>308000</v>
      </c>
      <c r="K21" s="73"/>
    </row>
    <row r="22" spans="1:12" ht="17.25" customHeight="1">
      <c r="A22" s="69" t="s">
        <v>57</v>
      </c>
      <c r="B22" s="69"/>
      <c r="C22" s="69"/>
      <c r="D22" s="69"/>
      <c r="E22" s="70">
        <v>123200</v>
      </c>
      <c r="F22" s="71"/>
      <c r="G22" s="71"/>
      <c r="H22" s="71"/>
      <c r="I22" s="31">
        <v>2</v>
      </c>
      <c r="J22" s="72">
        <f>SUM(E22)</f>
        <v>123200</v>
      </c>
      <c r="K22" s="73"/>
    </row>
  </sheetData>
  <mergeCells count="22">
    <mergeCell ref="A13:F13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H17:I17"/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  <mergeCell ref="E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G14" sqref="G14"/>
    </sheetView>
  </sheetViews>
  <sheetFormatPr baseColWidth="10" defaultRowHeight="1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>
      <c r="A1" s="86" t="s">
        <v>92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23"/>
    </row>
    <row r="2" spans="1:12">
      <c r="A2" s="1" t="s">
        <v>0</v>
      </c>
      <c r="B2" s="23"/>
      <c r="C2" s="23"/>
      <c r="D2" s="23"/>
      <c r="E2" s="23" t="s">
        <v>31</v>
      </c>
      <c r="F2" s="23"/>
      <c r="G2" s="23"/>
      <c r="H2" s="23"/>
      <c r="I2" s="23"/>
      <c r="J2" s="23" t="s">
        <v>15</v>
      </c>
      <c r="K2" s="23"/>
      <c r="L2" s="23"/>
    </row>
    <row r="3" spans="1:12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87" t="s">
        <v>41</v>
      </c>
      <c r="K3" s="87"/>
      <c r="L3" s="87"/>
    </row>
    <row r="4" spans="1:12" ht="15" customHeight="1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27</v>
      </c>
      <c r="I4" s="24"/>
      <c r="J4" s="87" t="s">
        <v>44</v>
      </c>
      <c r="K4" s="87"/>
      <c r="L4" s="87"/>
    </row>
    <row r="5" spans="1:12" ht="18.75">
      <c r="A5" s="12"/>
      <c r="J5" s="78" t="s">
        <v>45</v>
      </c>
      <c r="K5" s="78"/>
      <c r="L5" s="78"/>
    </row>
    <row r="6" spans="1:12" ht="31.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88" t="s">
        <v>11</v>
      </c>
      <c r="K6" s="88"/>
      <c r="L6" s="64" t="s">
        <v>12</v>
      </c>
    </row>
    <row r="7" spans="1:12" ht="15.75">
      <c r="A7" s="2">
        <v>1</v>
      </c>
      <c r="B7" s="18" t="s">
        <v>29</v>
      </c>
      <c r="C7" s="28" t="s">
        <v>40</v>
      </c>
      <c r="D7" s="2">
        <v>28226</v>
      </c>
      <c r="E7" s="26" t="s">
        <v>34</v>
      </c>
      <c r="F7" s="14" t="s">
        <v>30</v>
      </c>
      <c r="G7" s="2">
        <v>70000</v>
      </c>
      <c r="H7" s="26"/>
      <c r="I7" s="27"/>
      <c r="J7" s="2"/>
      <c r="K7" s="27"/>
      <c r="L7" s="14" t="s">
        <v>39</v>
      </c>
    </row>
    <row r="8" spans="1:12" ht="15.75">
      <c r="A8" s="2">
        <v>2</v>
      </c>
      <c r="B8" s="15" t="s">
        <v>55</v>
      </c>
      <c r="C8" s="28" t="s">
        <v>33</v>
      </c>
      <c r="D8" s="2">
        <v>44521</v>
      </c>
      <c r="E8" s="26" t="s">
        <v>34</v>
      </c>
      <c r="F8" s="14" t="s">
        <v>20</v>
      </c>
      <c r="G8" s="2">
        <v>70000</v>
      </c>
      <c r="H8" s="13"/>
      <c r="I8" s="2"/>
      <c r="J8" s="2"/>
      <c r="K8" s="27"/>
      <c r="L8" s="14" t="s">
        <v>35</v>
      </c>
    </row>
    <row r="9" spans="1:12" ht="15.75">
      <c r="A9" s="2">
        <v>3</v>
      </c>
      <c r="B9" s="15" t="s">
        <v>23</v>
      </c>
      <c r="C9" s="28" t="s">
        <v>33</v>
      </c>
      <c r="D9" s="2">
        <v>41401</v>
      </c>
      <c r="E9" s="26" t="s">
        <v>34</v>
      </c>
      <c r="F9" s="14" t="s">
        <v>24</v>
      </c>
      <c r="G9" s="2">
        <v>70000</v>
      </c>
      <c r="H9" s="13"/>
      <c r="I9" s="2"/>
      <c r="J9" s="19">
        <v>57636449</v>
      </c>
      <c r="K9" s="27"/>
      <c r="L9" s="14" t="s">
        <v>36</v>
      </c>
    </row>
    <row r="10" spans="1:12" ht="15.75" customHeight="1">
      <c r="A10" s="2">
        <v>4</v>
      </c>
      <c r="B10" s="15" t="s">
        <v>46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47</v>
      </c>
      <c r="K10" s="19" t="s">
        <v>48</v>
      </c>
      <c r="L10" s="14" t="s">
        <v>49</v>
      </c>
    </row>
    <row r="11" spans="1:12" ht="15.75" customHeight="1">
      <c r="A11" s="2">
        <v>5</v>
      </c>
      <c r="B11" s="15" t="s">
        <v>42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43</v>
      </c>
      <c r="K11" s="65"/>
      <c r="L11" s="20" t="s">
        <v>32</v>
      </c>
    </row>
    <row r="12" spans="1:12" ht="15.75">
      <c r="A12" s="2">
        <v>6</v>
      </c>
      <c r="B12" s="18" t="s">
        <v>51</v>
      </c>
      <c r="C12" s="28" t="s">
        <v>33</v>
      </c>
      <c r="D12" s="2">
        <v>48716</v>
      </c>
      <c r="E12" s="26" t="s">
        <v>34</v>
      </c>
      <c r="F12" s="14" t="s">
        <v>28</v>
      </c>
      <c r="G12" s="2">
        <v>90000</v>
      </c>
      <c r="H12" s="2">
        <v>210000</v>
      </c>
      <c r="I12" s="25"/>
      <c r="J12" s="19" t="s">
        <v>52</v>
      </c>
      <c r="K12" s="21" t="s">
        <v>53</v>
      </c>
      <c r="L12" s="14" t="s">
        <v>37</v>
      </c>
    </row>
    <row r="13" spans="1:12" ht="15" customHeight="1">
      <c r="A13" s="89" t="s">
        <v>10</v>
      </c>
      <c r="B13" s="90"/>
      <c r="C13" s="90"/>
      <c r="D13" s="90"/>
      <c r="E13" s="90"/>
      <c r="F13" s="91"/>
      <c r="G13" s="16">
        <f>SUM(G7:G12)</f>
        <v>440000</v>
      </c>
      <c r="H13" s="17"/>
      <c r="I13" s="16"/>
      <c r="J13" s="42"/>
      <c r="K13" s="42"/>
    </row>
    <row r="14" spans="1:12" ht="15" customHeight="1">
      <c r="A14" s="92" t="s">
        <v>58</v>
      </c>
      <c r="B14" s="93"/>
      <c r="C14" s="93"/>
      <c r="D14" s="93"/>
      <c r="E14" s="93"/>
      <c r="F14" s="94"/>
      <c r="G14" s="4">
        <f>(G13*0.12)</f>
        <v>52800</v>
      </c>
      <c r="H14" s="11"/>
      <c r="I14" s="8"/>
      <c r="J14" s="42"/>
      <c r="K14" s="42"/>
    </row>
    <row r="15" spans="1:12" ht="15" customHeight="1">
      <c r="A15" s="92" t="s">
        <v>60</v>
      </c>
      <c r="B15" s="93"/>
      <c r="C15" s="93"/>
      <c r="D15" s="93"/>
      <c r="E15" s="93"/>
      <c r="F15" s="94"/>
      <c r="G15" s="5">
        <f>G13-G14</f>
        <v>387200</v>
      </c>
      <c r="H15" s="11"/>
      <c r="I15" s="8"/>
      <c r="J15" s="42"/>
      <c r="K15" s="42"/>
    </row>
    <row r="16" spans="1:12" ht="15" customHeight="1">
      <c r="A16" s="95" t="s">
        <v>64</v>
      </c>
      <c r="B16" s="96"/>
      <c r="C16" s="96"/>
      <c r="D16" s="96"/>
      <c r="E16" s="96"/>
      <c r="F16" s="97"/>
      <c r="G16" s="5">
        <f>SUM(G15:G15)</f>
        <v>387200</v>
      </c>
      <c r="H16" s="11"/>
      <c r="I16" s="8"/>
      <c r="J16" s="42"/>
      <c r="K16" s="42"/>
    </row>
    <row r="17" spans="1:12" ht="15" customHeight="1">
      <c r="A17" s="98" t="s">
        <v>62</v>
      </c>
      <c r="B17" s="99"/>
      <c r="C17" s="99"/>
      <c r="D17" s="99"/>
      <c r="E17" s="99"/>
      <c r="F17" s="100"/>
      <c r="G17" s="32">
        <f>G13*0.05</f>
        <v>22000</v>
      </c>
      <c r="H17" s="79">
        <f>SUM(G17:G17)</f>
        <v>22000</v>
      </c>
      <c r="I17" s="80"/>
      <c r="J17" s="22"/>
    </row>
    <row r="18" spans="1:12" ht="15" customHeight="1">
      <c r="A18" s="34">
        <v>1</v>
      </c>
      <c r="B18" s="35" t="s">
        <v>66</v>
      </c>
      <c r="C18" s="34"/>
      <c r="D18" s="37">
        <v>29450</v>
      </c>
      <c r="E18" s="74" t="s">
        <v>68</v>
      </c>
      <c r="F18" s="75"/>
      <c r="G18" s="75"/>
      <c r="H18" s="75"/>
      <c r="I18" s="75"/>
      <c r="J18" s="76" t="s">
        <v>69</v>
      </c>
      <c r="K18" s="76"/>
      <c r="L18" s="76"/>
    </row>
    <row r="19" spans="1:12" ht="15" customHeight="1">
      <c r="A19" s="34">
        <v>2</v>
      </c>
      <c r="B19" s="35" t="s">
        <v>67</v>
      </c>
      <c r="C19" s="34"/>
      <c r="D19" s="37">
        <v>61761</v>
      </c>
      <c r="E19" s="74" t="s">
        <v>68</v>
      </c>
      <c r="F19" s="75"/>
      <c r="G19" s="75"/>
      <c r="H19" s="75"/>
      <c r="I19" s="75"/>
      <c r="J19" s="77" t="s">
        <v>70</v>
      </c>
      <c r="K19" s="77"/>
      <c r="L19" s="77"/>
    </row>
    <row r="20" spans="1:12" ht="7.5" customHeight="1">
      <c r="A20" s="78"/>
      <c r="B20" s="78"/>
      <c r="C20" s="78"/>
      <c r="D20" s="78"/>
      <c r="E20" s="78"/>
      <c r="F20" s="78"/>
      <c r="G20" s="78"/>
      <c r="H20" s="78"/>
      <c r="I20" s="78"/>
    </row>
    <row r="21" spans="1:12" ht="18.75">
      <c r="A21" s="69" t="s">
        <v>56</v>
      </c>
      <c r="B21" s="69"/>
      <c r="C21" s="69"/>
      <c r="D21" s="69"/>
      <c r="E21" s="70">
        <v>308000</v>
      </c>
      <c r="F21" s="71"/>
      <c r="G21" s="71"/>
      <c r="H21" s="71"/>
      <c r="I21" s="30">
        <v>4</v>
      </c>
      <c r="J21" s="72">
        <f>SUM(E21:H21)</f>
        <v>308000</v>
      </c>
      <c r="K21" s="73"/>
    </row>
    <row r="22" spans="1:12" ht="17.25" customHeight="1">
      <c r="A22" s="69" t="s">
        <v>57</v>
      </c>
      <c r="B22" s="69"/>
      <c r="C22" s="69"/>
      <c r="D22" s="69"/>
      <c r="E22" s="70">
        <v>123200</v>
      </c>
      <c r="F22" s="71"/>
      <c r="G22" s="71"/>
      <c r="H22" s="71"/>
      <c r="I22" s="31">
        <v>2</v>
      </c>
      <c r="J22" s="72">
        <f>SUM(E22)</f>
        <v>123200</v>
      </c>
      <c r="K22" s="73"/>
    </row>
  </sheetData>
  <mergeCells count="22"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  <mergeCell ref="E18:I18"/>
    <mergeCell ref="A14:F14"/>
    <mergeCell ref="A15:F15"/>
    <mergeCell ref="A16:F16"/>
    <mergeCell ref="A17:F17"/>
    <mergeCell ref="H17:I17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DECEMBRE 17</vt:lpstr>
      <vt:lpstr>JANVIER 2018</vt:lpstr>
      <vt:lpstr>FEVRIER 2018</vt:lpstr>
      <vt:lpstr>MARS 2018</vt:lpstr>
      <vt:lpstr>AVRIL 2018</vt:lpstr>
      <vt:lpstr>MAI 2018 </vt:lpstr>
      <vt:lpstr>JUIN 2018</vt:lpstr>
      <vt:lpstr>JUILLET 2018 </vt:lpstr>
      <vt:lpstr>AOUT 2018</vt:lpstr>
      <vt:lpstr>SEPTEMBRE 2018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Ivoirien</cp:lastModifiedBy>
  <cp:lastPrinted>2018-09-22T09:42:44Z</cp:lastPrinted>
  <dcterms:created xsi:type="dcterms:W3CDTF">2012-07-06T09:59:04Z</dcterms:created>
  <dcterms:modified xsi:type="dcterms:W3CDTF">2018-09-22T09:42:47Z</dcterms:modified>
</cp:coreProperties>
</file>