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CGIM YEO\PROPRIETAIRES\TOURE MOUSSA\FICHES D'ENCAISSEMENT\"/>
    </mc:Choice>
  </mc:AlternateContent>
  <bookViews>
    <workbookView xWindow="240" yWindow="45" windowWidth="19440" windowHeight="7995" activeTab="2"/>
  </bookViews>
  <sheets>
    <sheet name="BILAN" sheetId="2" r:id="rId1"/>
    <sheet name="NOVEMBRE 18" sheetId="46" r:id="rId2"/>
    <sheet name="DECEMBRE 18" sheetId="48" r:id="rId3"/>
  </sheets>
  <calcPr calcId="152511"/>
</workbook>
</file>

<file path=xl/calcChain.xml><?xml version="1.0" encoding="utf-8"?>
<calcChain xmlns="http://schemas.openxmlformats.org/spreadsheetml/2006/main">
  <c r="J26" i="48" l="1"/>
  <c r="F22" i="48"/>
  <c r="G22" i="48"/>
  <c r="H22" i="48"/>
  <c r="I22" i="48"/>
  <c r="J22" i="48"/>
  <c r="J14" i="48"/>
  <c r="J15" i="48"/>
  <c r="J16" i="48"/>
  <c r="J17" i="48"/>
  <c r="J18" i="48"/>
  <c r="J19" i="48"/>
  <c r="J20" i="48"/>
  <c r="J21" i="48"/>
  <c r="J13" i="48"/>
  <c r="E22" i="48" l="1"/>
  <c r="G22" i="46" l="1"/>
  <c r="H22" i="46"/>
  <c r="I22" i="46"/>
  <c r="J15" i="46"/>
  <c r="J16" i="46"/>
  <c r="J17" i="46"/>
  <c r="J19" i="46"/>
  <c r="J22" i="46"/>
  <c r="J21" i="46"/>
  <c r="J13" i="46"/>
  <c r="J23" i="46" l="1"/>
  <c r="J25" i="46"/>
  <c r="F22" i="46" l="1"/>
  <c r="E22" i="46"/>
  <c r="F8" i="2" l="1"/>
  <c r="D8" i="2"/>
  <c r="C10" i="2" l="1"/>
  <c r="B10" i="2"/>
  <c r="H9" i="2"/>
  <c r="G9" i="2"/>
  <c r="F9" i="2"/>
  <c r="E9" i="2"/>
  <c r="D9" i="2"/>
  <c r="H8" i="2"/>
  <c r="E8" i="2"/>
  <c r="H7" i="2"/>
  <c r="G7" i="2"/>
  <c r="F7" i="2"/>
  <c r="E7" i="2"/>
  <c r="D7" i="2"/>
  <c r="D10" i="2" l="1"/>
  <c r="E10" i="2"/>
  <c r="B13" i="2" s="1"/>
  <c r="B15" i="2" s="1"/>
  <c r="B12" i="2"/>
  <c r="H10" i="2"/>
  <c r="F10" i="2"/>
  <c r="B14" i="2" s="1"/>
  <c r="G10" i="2"/>
</calcChain>
</file>

<file path=xl/sharedStrings.xml><?xml version="1.0" encoding="utf-8"?>
<sst xmlns="http://schemas.openxmlformats.org/spreadsheetml/2006/main" count="165" uniqueCount="87">
  <si>
    <t>N°</t>
  </si>
  <si>
    <t>NOM &amp; PRENOMS</t>
  </si>
  <si>
    <t>LOYERS</t>
  </si>
  <si>
    <t>LOYERS NP</t>
  </si>
  <si>
    <t>MONTANTS PAYES</t>
  </si>
  <si>
    <t>ARRIERES</t>
  </si>
  <si>
    <t>SIGNATURES</t>
  </si>
  <si>
    <t>TOTAL</t>
  </si>
  <si>
    <t>DATES</t>
  </si>
  <si>
    <t>LOYERS PAYES</t>
  </si>
  <si>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</si>
  <si>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</si>
  <si>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</si>
  <si>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</si>
  <si>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</si>
  <si>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</si>
  <si>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</si>
  <si>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</si>
  <si>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BILAN IMPOT</t>
  </si>
  <si>
    <t>MONTANT VERSE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</si>
  <si>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</si>
  <si>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</si>
  <si>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</si>
  <si>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</si>
  <si>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</si>
  <si>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BILAN FOFANA KOURAMANI</t>
  </si>
  <si>
    <t>BENEFICIAIRE: M TOURE MOUSSA</t>
  </si>
  <si>
    <t>N° CC: 0513520V</t>
  </si>
  <si>
    <t>YOPOUGON NIANGON ADJAME BONIKRO</t>
  </si>
  <si>
    <t xml:space="preserve">   LOT N° …………….. - ILOT ………….</t>
  </si>
  <si>
    <t>01 BP 4859 ABIDJAN 01</t>
  </si>
  <si>
    <t>07 67 16 27</t>
  </si>
  <si>
    <t>01 05 01 76</t>
  </si>
  <si>
    <t>EN BAS</t>
  </si>
  <si>
    <t>AKPOUE AMALAN ROSE</t>
  </si>
  <si>
    <t>03492664</t>
  </si>
  <si>
    <t>EHUI ASSANDE BAUDOUIN</t>
  </si>
  <si>
    <t>KOUADIO N'GORAN TEHODORE</t>
  </si>
  <si>
    <t>01510124</t>
  </si>
  <si>
    <t>TOHOUEI NANOU NADEGE</t>
  </si>
  <si>
    <t>06608218</t>
  </si>
  <si>
    <t xml:space="preserve">BILAN : MOIS DE </t>
  </si>
  <si>
    <t>N° CC:0513520V</t>
  </si>
  <si>
    <t>YOPOUGON NIANGON ADJAME BONIKRO EN BAS</t>
  </si>
  <si>
    <t>LOT N° ……….. - ILOT ………..</t>
  </si>
  <si>
    <t xml:space="preserve">01 BP 4859 ABIDJAN 01  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</si>
  <si>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</si>
  <si>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</si>
  <si>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</si>
  <si>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</si>
  <si>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</si>
  <si>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</si>
  <si>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</si>
  <si>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</si>
  <si>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</si>
  <si>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BANHORO KANDOU AMIDOU</t>
  </si>
  <si>
    <t>COMMISSION CCGIM</t>
  </si>
  <si>
    <t>PENALITES</t>
  </si>
  <si>
    <t>42572459</t>
  </si>
  <si>
    <t>ESPECES</t>
  </si>
  <si>
    <t>CCGIM</t>
  </si>
  <si>
    <t>PRELEVEMENT DE 50 000 F CFA POUR LES TARVAUX</t>
  </si>
  <si>
    <t>03907179-07509162</t>
  </si>
  <si>
    <t>TION MEAGUI YANNICK</t>
  </si>
  <si>
    <t>64599300-44055385</t>
  </si>
  <si>
    <t>CENTRE D'IMPOSITION: YOP I</t>
  </si>
  <si>
    <t>SYLLA DAOUDA</t>
  </si>
  <si>
    <t>11+12/18</t>
  </si>
  <si>
    <t>21/10/18</t>
  </si>
  <si>
    <t>COULIBALY MAMADOU</t>
  </si>
  <si>
    <t>20/10/18</t>
  </si>
  <si>
    <t>11/12/18</t>
  </si>
  <si>
    <t>21/12/18</t>
  </si>
  <si>
    <t>TOTAL A VERSER LE …./12/2018</t>
  </si>
  <si>
    <t>FICHE D'ENCAISSEMENT : MOIS DE DECEMBRE 2018</t>
  </si>
  <si>
    <t>FICHE D'ENCAISSEMENT : MOIS DE NOVEMBRE 2018 CORRIGE LE 29/12/2018</t>
  </si>
  <si>
    <t>µ</t>
  </si>
  <si>
    <t>TROP VERSE  NOVEMBRE 2018</t>
  </si>
  <si>
    <t>11/01/19</t>
  </si>
  <si>
    <t>TOKPO KOUADIO JUVENAL</t>
  </si>
  <si>
    <t>49394517</t>
  </si>
  <si>
    <t>05/01/19</t>
  </si>
  <si>
    <t>orange money</t>
  </si>
  <si>
    <t>especes</t>
  </si>
  <si>
    <t xml:space="preserve">especes </t>
  </si>
  <si>
    <t>14/01/19</t>
  </si>
  <si>
    <t>TOTAL A VERSER LE 15/01/2019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</si>
</sst>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0" fillId="2" borderId="0" xfId="0" applyFill="1"/>
    <xf numFmtId="0" fontId="7" fillId="0" borderId="1" xfId="0" applyFont="1" applyFill="1" applyBorder="1"/>
    <xf numFmtId="0" fontId="7" fillId="0" borderId="1" xfId="0" applyFont="1" applyBorder="1"/>
    <xf numFmtId="0" fontId="8" fillId="0" borderId="1" xfId="0" applyFont="1" applyBorder="1"/>
    <xf numFmtId="0" fontId="3" fillId="0" borderId="1" xfId="0" applyFont="1" applyBorder="1"/>
    <xf numFmtId="0" fontId="4" fillId="0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Border="1"/>
    <xf numFmtId="164" fontId="2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5" fillId="0" borderId="0" xfId="0" applyFont="1" applyAlignment="1"/>
    <xf numFmtId="49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0" fillId="0" borderId="0" xfId="0" applyNumberFormat="1" applyBorder="1"/>
    <xf numFmtId="164" fontId="10" fillId="0" borderId="0" xfId="0" applyNumberFormat="1" applyFont="1" applyBorder="1"/>
    <xf numFmtId="164" fontId="1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0" xfId="0" applyFont="1" applyFill="1" applyBorder="1"/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2" fillId="0" borderId="4" xfId="0" applyFont="1" applyBorder="1" applyAlignment="1">
      <alignment horizontal="right"/>
    </xf>
    <xf numFmtId="0" fontId="2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H12" sqref="H12"/>
    </sheetView>
  </sheetViews>
  <sheetFormatPr baseColWidth="10" defaultRowHeight="15" x14ac:dyDescent="0.25"/>
  <cols>
    <col min="1" max="1" width="34.28515625" customWidth="1"/>
    <col min="2" max="2" width="23.140625" customWidth="1"/>
    <col min="5" max="6" width="11" customWidth="1"/>
    <col min="7" max="7" width="17" customWidth="1"/>
    <col min="8" max="8" width="18.7109375" customWidth="1"/>
  </cols>
  <sheetData>
    <row r="1" spans="1:11" ht="18.75" x14ac:dyDescent="0.25">
      <c r="A1" s="58" t="s">
        <v>41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ht="18.75" x14ac:dyDescent="0.3">
      <c r="A2" s="16" t="s">
        <v>22</v>
      </c>
      <c r="C2" s="17" t="s">
        <v>26</v>
      </c>
      <c r="F2" s="17"/>
      <c r="H2" s="17" t="s">
        <v>42</v>
      </c>
      <c r="I2" s="17"/>
    </row>
    <row r="3" spans="1:11" ht="18.75" x14ac:dyDescent="0.3">
      <c r="A3" s="16" t="s">
        <v>23</v>
      </c>
      <c r="C3" s="17" t="s">
        <v>43</v>
      </c>
      <c r="F3" s="17"/>
      <c r="G3" s="17" t="s">
        <v>44</v>
      </c>
      <c r="I3" s="17"/>
    </row>
    <row r="4" spans="1:11" ht="18.75" x14ac:dyDescent="0.3">
      <c r="A4" s="16" t="s">
        <v>24</v>
      </c>
      <c r="B4" s="59" t="s">
        <v>45</v>
      </c>
      <c r="C4" s="59"/>
      <c r="D4" s="59"/>
      <c r="E4" s="59"/>
      <c r="F4" s="60" t="s">
        <v>31</v>
      </c>
      <c r="G4" s="60"/>
      <c r="H4" s="23" t="s">
        <v>32</v>
      </c>
      <c r="I4" s="18"/>
      <c r="J4" s="18"/>
    </row>
    <row r="6" spans="1:11" ht="18.75" x14ac:dyDescent="0.3">
      <c r="A6" s="4" t="s">
        <v>10</v>
      </c>
      <c r="B6" s="4" t="s">
        <v>11</v>
      </c>
      <c r="C6" s="4" t="s">
        <v>12</v>
      </c>
      <c r="D6" s="5">
        <v>0.05</v>
      </c>
      <c r="E6" s="5">
        <v>0.1</v>
      </c>
      <c r="F6" s="6" t="s">
        <v>13</v>
      </c>
      <c r="G6" s="6" t="s">
        <v>14</v>
      </c>
      <c r="H6" s="7" t="s">
        <v>15</v>
      </c>
    </row>
    <row r="7" spans="1:11" ht="18.75" x14ac:dyDescent="0.3">
      <c r="A7" s="13"/>
      <c r="B7" s="3">
        <v>0</v>
      </c>
      <c r="C7" s="3">
        <v>0</v>
      </c>
      <c r="D7" s="8">
        <f t="shared" ref="D7:D9" si="0">C7*0.05</f>
        <v>0</v>
      </c>
      <c r="E7" s="8">
        <f t="shared" ref="E7:E9" si="1">B7*0.1</f>
        <v>0</v>
      </c>
      <c r="F7" s="8">
        <f t="shared" ref="F7:F9" si="2">(B7+C7)*0.15</f>
        <v>0</v>
      </c>
      <c r="G7" s="8">
        <f t="shared" ref="G7" si="3">C7*0.15</f>
        <v>0</v>
      </c>
      <c r="H7" s="8">
        <f t="shared" ref="H7:H9" si="4">B7*0.75</f>
        <v>0</v>
      </c>
    </row>
    <row r="8" spans="1:11" ht="18.75" x14ac:dyDescent="0.3">
      <c r="A8" s="13"/>
      <c r="B8" s="3"/>
      <c r="C8" s="3"/>
      <c r="D8" s="8">
        <f t="shared" si="0"/>
        <v>0</v>
      </c>
      <c r="E8" s="8">
        <f t="shared" si="1"/>
        <v>0</v>
      </c>
      <c r="F8" s="8">
        <f t="shared" si="2"/>
        <v>0</v>
      </c>
      <c r="G8" s="8"/>
      <c r="H8" s="8">
        <f t="shared" si="4"/>
        <v>0</v>
      </c>
    </row>
    <row r="9" spans="1:11" ht="18.75" x14ac:dyDescent="0.3">
      <c r="A9" s="13"/>
      <c r="B9" s="3"/>
      <c r="C9" s="3"/>
      <c r="D9" s="8">
        <f t="shared" si="0"/>
        <v>0</v>
      </c>
      <c r="E9" s="8">
        <f t="shared" si="1"/>
        <v>0</v>
      </c>
      <c r="F9" s="8">
        <f t="shared" si="2"/>
        <v>0</v>
      </c>
      <c r="G9" s="8">
        <f>C9*0.8</f>
        <v>0</v>
      </c>
      <c r="H9" s="8">
        <f t="shared" si="4"/>
        <v>0</v>
      </c>
    </row>
    <row r="10" spans="1:11" ht="18.75" x14ac:dyDescent="0.3">
      <c r="A10" s="4" t="s">
        <v>16</v>
      </c>
      <c r="B10" s="4">
        <f>SUM(B7:B9)</f>
        <v>0</v>
      </c>
      <c r="C10" s="4">
        <f>SUM(C7:C9)</f>
        <v>0</v>
      </c>
      <c r="D10" s="6">
        <f>SUM(D7:D9)</f>
        <v>0</v>
      </c>
      <c r="E10" s="6">
        <f>SUM(E7:E9)</f>
        <v>0</v>
      </c>
      <c r="F10" s="6">
        <f>SUM(F7:F9)</f>
        <v>0</v>
      </c>
      <c r="G10" s="8">
        <f>SUM(G9:G9)</f>
        <v>0</v>
      </c>
      <c r="H10" s="8">
        <f>SUM(H7:H9)</f>
        <v>0</v>
      </c>
    </row>
    <row r="11" spans="1:11" x14ac:dyDescent="0.25">
      <c r="D11" s="9"/>
      <c r="E11" s="9"/>
      <c r="F11" s="9"/>
      <c r="G11" s="9"/>
      <c r="H11" s="9"/>
    </row>
    <row r="12" spans="1:11" ht="21" x14ac:dyDescent="0.35">
      <c r="A12" s="14" t="s">
        <v>25</v>
      </c>
      <c r="B12" s="11">
        <f>B10+C10</f>
        <v>0</v>
      </c>
    </row>
    <row r="13" spans="1:11" ht="21" x14ac:dyDescent="0.35">
      <c r="A13" s="10" t="s">
        <v>17</v>
      </c>
      <c r="B13" s="11">
        <f>D10+E10</f>
        <v>0</v>
      </c>
    </row>
    <row r="14" spans="1:11" ht="21" x14ac:dyDescent="0.35">
      <c r="A14" s="10" t="s">
        <v>18</v>
      </c>
      <c r="B14" s="11">
        <f>F10</f>
        <v>0</v>
      </c>
    </row>
    <row r="15" spans="1:11" ht="18.75" x14ac:dyDescent="0.3">
      <c r="A15" s="12" t="s">
        <v>19</v>
      </c>
      <c r="B15" s="12">
        <f>B10-B13</f>
        <v>0</v>
      </c>
    </row>
  </sheetData>
  <mergeCells count="3">
    <mergeCell ref="A1:K1"/>
    <mergeCell ref="B4:E4"/>
    <mergeCell ref="F4:G4"/>
  </mergeCells>
  <printOptions horizontalCentered="1"/>
  <pageMargins left="0.11811023622047245" right="0.11811023622047245" top="0.35433070866141736" bottom="0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view="pageLayout" workbookViewId="0">
      <selection activeCell="A5" sqref="A5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41"/>
      <c r="K2" s="30"/>
      <c r="L2" s="30"/>
    </row>
    <row r="3" spans="1:12" x14ac:dyDescent="0.25">
      <c r="A3" s="16" t="s">
        <v>24</v>
      </c>
      <c r="J3" s="30"/>
      <c r="K3" s="30"/>
      <c r="L3" s="43"/>
    </row>
    <row r="4" spans="1:12" ht="18.75" x14ac:dyDescent="0.25">
      <c r="A4" s="58" t="s">
        <v>75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47"/>
    </row>
    <row r="5" spans="1:12" ht="18.75" x14ac:dyDescent="0.3">
      <c r="A5" s="57" t="s">
        <v>76</v>
      </c>
      <c r="E5" s="17"/>
      <c r="I5" s="17"/>
      <c r="J5" s="17" t="s">
        <v>27</v>
      </c>
      <c r="L5" s="41"/>
    </row>
    <row r="6" spans="1:12" ht="18.75" x14ac:dyDescent="0.3">
      <c r="D6" s="33" t="s">
        <v>28</v>
      </c>
      <c r="E6" s="33"/>
      <c r="F6" s="33"/>
      <c r="G6" s="48"/>
      <c r="H6" s="17" t="s">
        <v>29</v>
      </c>
      <c r="I6" s="17"/>
      <c r="L6" s="30"/>
    </row>
    <row r="7" spans="1:12" ht="18.75" x14ac:dyDescent="0.3">
      <c r="B7" s="40"/>
      <c r="D7" s="48" t="s">
        <v>30</v>
      </c>
      <c r="E7" s="48"/>
      <c r="F7" s="59" t="s">
        <v>31</v>
      </c>
      <c r="G7" s="59"/>
      <c r="H7" s="59"/>
      <c r="I7" s="59" t="s">
        <v>32</v>
      </c>
      <c r="J7" s="59"/>
      <c r="K7" s="17"/>
      <c r="L7" s="44"/>
    </row>
    <row r="8" spans="1:12" ht="18.75" customHeight="1" x14ac:dyDescent="0.3">
      <c r="A8" s="59" t="s">
        <v>65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</row>
    <row r="9" spans="1:12" ht="9" customHeight="1" x14ac:dyDescent="0.3">
      <c r="A9" s="16"/>
      <c r="D9" s="48"/>
      <c r="E9" s="48"/>
      <c r="F9" s="48"/>
      <c r="G9" s="48"/>
      <c r="H9" s="48"/>
      <c r="I9" s="48"/>
      <c r="J9" s="48"/>
      <c r="K9" s="17"/>
      <c r="L9" s="17"/>
    </row>
    <row r="10" spans="1:12" ht="17.25" customHeight="1" x14ac:dyDescent="0.35">
      <c r="E10" s="64" t="s">
        <v>33</v>
      </c>
      <c r="F10" s="64"/>
      <c r="G10" s="49"/>
      <c r="H10" s="40"/>
    </row>
    <row r="11" spans="1:12" ht="7.5" customHeight="1" x14ac:dyDescent="0.35">
      <c r="E11" s="21"/>
      <c r="F11" s="21"/>
      <c r="G11" s="49"/>
    </row>
    <row r="12" spans="1:12" ht="15.75" x14ac:dyDescent="0.25">
      <c r="A12" s="1" t="s">
        <v>0</v>
      </c>
      <c r="B12" s="1" t="s">
        <v>1</v>
      </c>
      <c r="C12" s="26" t="s">
        <v>21</v>
      </c>
      <c r="D12" s="1" t="s">
        <v>20</v>
      </c>
      <c r="E12" s="1" t="s">
        <v>2</v>
      </c>
      <c r="F12" s="1" t="s">
        <v>3</v>
      </c>
      <c r="G12" s="28" t="s">
        <v>57</v>
      </c>
      <c r="H12" s="27" t="s">
        <v>9</v>
      </c>
      <c r="I12" s="1" t="s">
        <v>5</v>
      </c>
      <c r="J12" s="28" t="s">
        <v>4</v>
      </c>
      <c r="K12" s="1" t="s">
        <v>8</v>
      </c>
      <c r="L12" s="26" t="s">
        <v>6</v>
      </c>
    </row>
    <row r="13" spans="1:12" ht="21" customHeight="1" x14ac:dyDescent="0.25">
      <c r="A13" s="2">
        <v>1</v>
      </c>
      <c r="B13" s="22" t="s">
        <v>37</v>
      </c>
      <c r="C13" s="24" t="s">
        <v>46</v>
      </c>
      <c r="D13" s="20" t="s">
        <v>38</v>
      </c>
      <c r="E13" s="15">
        <v>15000</v>
      </c>
      <c r="F13" s="15">
        <v>21000</v>
      </c>
      <c r="G13" s="32">
        <v>9000</v>
      </c>
      <c r="H13" s="15">
        <v>15000</v>
      </c>
      <c r="I13" s="15"/>
      <c r="J13" s="15">
        <f>SUM(H13:I13)</f>
        <v>15000</v>
      </c>
      <c r="K13" s="36" t="s">
        <v>71</v>
      </c>
      <c r="L13" s="50" t="s">
        <v>59</v>
      </c>
    </row>
    <row r="14" spans="1:12" ht="21" customHeight="1" x14ac:dyDescent="0.25">
      <c r="A14" s="2">
        <v>2</v>
      </c>
      <c r="B14" s="19"/>
      <c r="C14" s="24" t="s">
        <v>47</v>
      </c>
      <c r="D14" s="20"/>
      <c r="E14" s="15"/>
      <c r="F14" s="15"/>
      <c r="G14" s="32"/>
      <c r="H14" s="15"/>
      <c r="I14" s="15"/>
      <c r="J14" s="15"/>
      <c r="K14" s="34"/>
      <c r="L14" s="29"/>
    </row>
    <row r="15" spans="1:12" ht="21" customHeight="1" x14ac:dyDescent="0.25">
      <c r="A15" s="2">
        <v>3</v>
      </c>
      <c r="B15" s="19" t="s">
        <v>63</v>
      </c>
      <c r="C15" s="24" t="s">
        <v>48</v>
      </c>
      <c r="D15" s="20" t="s">
        <v>64</v>
      </c>
      <c r="E15" s="15">
        <v>25000</v>
      </c>
      <c r="F15" s="15">
        <v>27500</v>
      </c>
      <c r="G15" s="32">
        <v>2500</v>
      </c>
      <c r="H15" s="15">
        <v>25000</v>
      </c>
      <c r="I15" s="15"/>
      <c r="J15" s="15">
        <f t="shared" ref="J15:J21" si="0">SUM(H15:I15)</f>
        <v>25000</v>
      </c>
      <c r="K15" s="36" t="s">
        <v>71</v>
      </c>
      <c r="L15" s="50" t="s">
        <v>59</v>
      </c>
    </row>
    <row r="16" spans="1:12" ht="29.25" customHeight="1" x14ac:dyDescent="0.25">
      <c r="A16" s="2">
        <v>4</v>
      </c>
      <c r="B16" s="19" t="s">
        <v>39</v>
      </c>
      <c r="C16" s="24" t="s">
        <v>49</v>
      </c>
      <c r="D16" s="20" t="s">
        <v>40</v>
      </c>
      <c r="E16" s="15">
        <v>15000</v>
      </c>
      <c r="F16" s="15">
        <v>83000</v>
      </c>
      <c r="G16" s="32">
        <v>19500</v>
      </c>
      <c r="H16" s="15">
        <v>15000</v>
      </c>
      <c r="I16" s="46"/>
      <c r="J16" s="15">
        <f t="shared" si="0"/>
        <v>15000</v>
      </c>
      <c r="K16" s="36" t="s">
        <v>71</v>
      </c>
      <c r="L16" s="50" t="s">
        <v>59</v>
      </c>
    </row>
    <row r="17" spans="1:12" ht="21" customHeight="1" x14ac:dyDescent="0.25">
      <c r="A17" s="2">
        <v>5</v>
      </c>
      <c r="B17" s="19" t="s">
        <v>36</v>
      </c>
      <c r="C17" s="24" t="s">
        <v>50</v>
      </c>
      <c r="D17" s="20" t="s">
        <v>62</v>
      </c>
      <c r="E17" s="15">
        <v>15000</v>
      </c>
      <c r="F17" s="15">
        <v>102500</v>
      </c>
      <c r="G17" s="32">
        <v>21000</v>
      </c>
      <c r="H17" s="15">
        <v>15000</v>
      </c>
      <c r="I17" s="15"/>
      <c r="J17" s="15">
        <f t="shared" si="0"/>
        <v>15000</v>
      </c>
      <c r="K17" s="36" t="s">
        <v>71</v>
      </c>
      <c r="L17" s="50" t="s">
        <v>59</v>
      </c>
    </row>
    <row r="18" spans="1:12" ht="21" customHeight="1" x14ac:dyDescent="0.25">
      <c r="A18" s="2">
        <v>6</v>
      </c>
      <c r="B18" s="19" t="s">
        <v>69</v>
      </c>
      <c r="C18" s="51" t="s">
        <v>51</v>
      </c>
      <c r="D18" s="25"/>
      <c r="E18" s="53">
        <v>25000</v>
      </c>
      <c r="F18" s="25"/>
      <c r="G18" s="25"/>
      <c r="H18" s="53"/>
      <c r="I18" s="25"/>
      <c r="J18" s="15"/>
      <c r="K18" s="36" t="s">
        <v>68</v>
      </c>
      <c r="L18" s="35" t="s">
        <v>67</v>
      </c>
    </row>
    <row r="19" spans="1:12" ht="21" customHeight="1" x14ac:dyDescent="0.25">
      <c r="A19" s="2">
        <v>7</v>
      </c>
      <c r="B19" s="19" t="s">
        <v>34</v>
      </c>
      <c r="C19" s="24" t="s">
        <v>52</v>
      </c>
      <c r="D19" s="20" t="s">
        <v>35</v>
      </c>
      <c r="E19" s="15">
        <v>15000</v>
      </c>
      <c r="F19" s="15">
        <v>15000</v>
      </c>
      <c r="G19" s="32">
        <v>4500</v>
      </c>
      <c r="H19" s="15">
        <v>15000</v>
      </c>
      <c r="I19" s="15"/>
      <c r="J19" s="15">
        <f t="shared" si="0"/>
        <v>15000</v>
      </c>
      <c r="K19" s="36" t="s">
        <v>71</v>
      </c>
      <c r="L19" s="50" t="s">
        <v>59</v>
      </c>
    </row>
    <row r="20" spans="1:12" ht="21" customHeight="1" x14ac:dyDescent="0.25">
      <c r="A20" s="2">
        <v>8</v>
      </c>
      <c r="B20" s="52" t="s">
        <v>66</v>
      </c>
      <c r="C20" s="51" t="s">
        <v>53</v>
      </c>
      <c r="D20" s="25">
        <v>56754811</v>
      </c>
      <c r="E20" s="53">
        <v>25000</v>
      </c>
      <c r="F20" s="25"/>
      <c r="G20" s="25"/>
      <c r="H20" s="53"/>
      <c r="I20" s="25"/>
      <c r="J20" s="15"/>
      <c r="K20" s="36" t="s">
        <v>70</v>
      </c>
      <c r="L20" s="35" t="s">
        <v>67</v>
      </c>
    </row>
    <row r="21" spans="1:12" ht="21" customHeight="1" x14ac:dyDescent="0.25">
      <c r="A21" s="2">
        <v>9</v>
      </c>
      <c r="B21" s="19" t="s">
        <v>55</v>
      </c>
      <c r="C21" s="24" t="s">
        <v>54</v>
      </c>
      <c r="D21" s="20" t="s">
        <v>58</v>
      </c>
      <c r="E21" s="15">
        <v>15000</v>
      </c>
      <c r="F21" s="15"/>
      <c r="G21" s="32">
        <v>3000</v>
      </c>
      <c r="H21" s="15">
        <v>15000</v>
      </c>
      <c r="I21" s="15"/>
      <c r="J21" s="15">
        <f t="shared" si="0"/>
        <v>15000</v>
      </c>
      <c r="K21" s="36" t="s">
        <v>71</v>
      </c>
      <c r="L21" s="50" t="s">
        <v>59</v>
      </c>
    </row>
    <row r="22" spans="1:12" ht="21" customHeight="1" x14ac:dyDescent="0.25">
      <c r="A22" s="63" t="s">
        <v>7</v>
      </c>
      <c r="B22" s="63"/>
      <c r="C22" s="63"/>
      <c r="D22" s="63"/>
      <c r="E22" s="38">
        <f>SUM(E13:E21)</f>
        <v>150000</v>
      </c>
      <c r="F22" s="38">
        <f t="shared" ref="F22:J22" si="1">SUM(F13:F21)</f>
        <v>249000</v>
      </c>
      <c r="G22" s="45">
        <f t="shared" si="1"/>
        <v>59500</v>
      </c>
      <c r="H22" s="38">
        <f t="shared" si="1"/>
        <v>100000</v>
      </c>
      <c r="I22" s="38">
        <f t="shared" si="1"/>
        <v>0</v>
      </c>
      <c r="J22" s="38">
        <f t="shared" si="1"/>
        <v>100000</v>
      </c>
      <c r="K22" s="39" t="s">
        <v>72</v>
      </c>
      <c r="L22" s="39" t="s">
        <v>60</v>
      </c>
    </row>
    <row r="23" spans="1:12" ht="15.75" x14ac:dyDescent="0.25">
      <c r="A23" s="61" t="s">
        <v>56</v>
      </c>
      <c r="B23" s="61"/>
      <c r="C23" s="61"/>
      <c r="D23" s="61"/>
      <c r="E23" s="61"/>
      <c r="F23" s="61"/>
      <c r="G23" s="61"/>
      <c r="H23" s="61"/>
      <c r="I23" s="61"/>
      <c r="J23" s="31">
        <f>J22*0.1</f>
        <v>10000</v>
      </c>
      <c r="K23" s="30"/>
      <c r="L23" s="30"/>
    </row>
    <row r="24" spans="1:12" ht="15.75" x14ac:dyDescent="0.25">
      <c r="A24" s="62" t="s">
        <v>61</v>
      </c>
      <c r="B24" s="62"/>
      <c r="C24" s="62"/>
      <c r="D24" s="62"/>
      <c r="E24" s="62"/>
      <c r="F24" s="62"/>
      <c r="G24" s="62"/>
      <c r="H24" s="62"/>
      <c r="I24" s="62"/>
      <c r="J24" s="31">
        <v>-50000</v>
      </c>
      <c r="K24" s="30"/>
      <c r="L24" s="30"/>
    </row>
    <row r="25" spans="1:12" ht="15.75" x14ac:dyDescent="0.25">
      <c r="A25" s="61" t="s">
        <v>73</v>
      </c>
      <c r="B25" s="61"/>
      <c r="C25" s="61"/>
      <c r="D25" s="61"/>
      <c r="E25" s="61"/>
      <c r="F25" s="61"/>
      <c r="G25" s="61"/>
      <c r="H25" s="61"/>
      <c r="I25" s="61"/>
      <c r="J25" s="31">
        <f>SUM(J22:J24)</f>
        <v>60000</v>
      </c>
      <c r="K25" s="30"/>
      <c r="L25" s="30"/>
    </row>
    <row r="26" spans="1:12" ht="6" customHeight="1" x14ac:dyDescent="0.25">
      <c r="A26" s="40"/>
      <c r="J26" s="37"/>
      <c r="K26" s="30"/>
      <c r="L26" s="30"/>
    </row>
    <row r="27" spans="1:12" ht="2.25" customHeight="1" x14ac:dyDescent="0.25"/>
    <row r="33" spans="5:5" ht="15.75" x14ac:dyDescent="0.25">
      <c r="E33" s="41"/>
    </row>
    <row r="34" spans="5:5" ht="15.75" x14ac:dyDescent="0.25">
      <c r="E34" s="41"/>
    </row>
    <row r="35" spans="5:5" ht="15.75" x14ac:dyDescent="0.25">
      <c r="E35" s="41"/>
    </row>
    <row r="36" spans="5:5" ht="15.75" x14ac:dyDescent="0.25">
      <c r="E36" s="41"/>
    </row>
    <row r="37" spans="5:5" ht="15.75" x14ac:dyDescent="0.25">
      <c r="E37" s="41"/>
    </row>
    <row r="38" spans="5:5" ht="15.75" x14ac:dyDescent="0.25">
      <c r="E38" s="41"/>
    </row>
    <row r="39" spans="5:5" ht="15.75" x14ac:dyDescent="0.25">
      <c r="E39" s="41"/>
    </row>
    <row r="40" spans="5:5" ht="15.75" x14ac:dyDescent="0.25">
      <c r="E40" s="41"/>
    </row>
    <row r="41" spans="5:5" ht="15.75" x14ac:dyDescent="0.25">
      <c r="E41" s="41"/>
    </row>
    <row r="42" spans="5:5" ht="15.75" x14ac:dyDescent="0.25">
      <c r="E42" s="42"/>
    </row>
  </sheetData>
  <mergeCells count="9">
    <mergeCell ref="A23:I23"/>
    <mergeCell ref="A24:I24"/>
    <mergeCell ref="A25:I25"/>
    <mergeCell ref="A22:D22"/>
    <mergeCell ref="A4:K4"/>
    <mergeCell ref="F7:H7"/>
    <mergeCell ref="I7:J7"/>
    <mergeCell ref="A8:L8"/>
    <mergeCell ref="E10:F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view="pageLayout" topLeftCell="A14" workbookViewId="0">
      <selection activeCell="L23" sqref="L23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41"/>
      <c r="K2" s="30"/>
      <c r="L2" s="30"/>
    </row>
    <row r="3" spans="1:12" x14ac:dyDescent="0.25">
      <c r="A3" s="16" t="s">
        <v>24</v>
      </c>
      <c r="J3" s="30"/>
      <c r="K3" s="30"/>
      <c r="L3" s="43"/>
    </row>
    <row r="4" spans="1:12" ht="18.75" x14ac:dyDescent="0.25">
      <c r="A4" s="58" t="s">
        <v>74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4"/>
    </row>
    <row r="5" spans="1:12" ht="18.75" x14ac:dyDescent="0.3">
      <c r="E5" s="17"/>
      <c r="I5" s="17"/>
      <c r="J5" s="17" t="s">
        <v>27</v>
      </c>
      <c r="L5" s="41"/>
    </row>
    <row r="6" spans="1:12" ht="18.75" x14ac:dyDescent="0.3">
      <c r="D6" s="33" t="s">
        <v>28</v>
      </c>
      <c r="E6" s="33"/>
      <c r="F6" s="33"/>
      <c r="G6" s="55"/>
      <c r="H6" s="17" t="s">
        <v>29</v>
      </c>
      <c r="I6" s="17"/>
      <c r="L6" s="30"/>
    </row>
    <row r="7" spans="1:12" ht="18.75" x14ac:dyDescent="0.3">
      <c r="B7" s="40"/>
      <c r="D7" s="55" t="s">
        <v>30</v>
      </c>
      <c r="E7" s="55"/>
      <c r="F7" s="59" t="s">
        <v>31</v>
      </c>
      <c r="G7" s="59"/>
      <c r="H7" s="59"/>
      <c r="I7" s="59" t="s">
        <v>32</v>
      </c>
      <c r="J7" s="59"/>
      <c r="K7" s="17"/>
      <c r="L7" s="44"/>
    </row>
    <row r="8" spans="1:12" ht="18.75" customHeight="1" x14ac:dyDescent="0.3">
      <c r="A8" s="59" t="s">
        <v>65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</row>
    <row r="9" spans="1:12" ht="9" customHeight="1" x14ac:dyDescent="0.3">
      <c r="A9" s="16"/>
      <c r="D9" s="55"/>
      <c r="E9" s="55"/>
      <c r="F9" s="55"/>
      <c r="G9" s="55"/>
      <c r="H9" s="55"/>
      <c r="I9" s="55"/>
      <c r="J9" s="55"/>
      <c r="K9" s="17"/>
      <c r="L9" s="17"/>
    </row>
    <row r="10" spans="1:12" ht="17.25" customHeight="1" x14ac:dyDescent="0.35">
      <c r="E10" s="64" t="s">
        <v>33</v>
      </c>
      <c r="F10" s="64"/>
      <c r="G10" s="56"/>
      <c r="H10" s="40"/>
    </row>
    <row r="11" spans="1:12" ht="7.5" customHeight="1" x14ac:dyDescent="0.35">
      <c r="E11" s="21"/>
      <c r="F11" s="21"/>
      <c r="G11" s="56"/>
    </row>
    <row r="12" spans="1:12" ht="15.75" x14ac:dyDescent="0.25">
      <c r="A12" s="1" t="s">
        <v>0</v>
      </c>
      <c r="B12" s="1" t="s">
        <v>1</v>
      </c>
      <c r="C12" s="26" t="s">
        <v>21</v>
      </c>
      <c r="D12" s="1" t="s">
        <v>20</v>
      </c>
      <c r="E12" s="1" t="s">
        <v>2</v>
      </c>
      <c r="F12" s="1" t="s">
        <v>3</v>
      </c>
      <c r="G12" s="28" t="s">
        <v>57</v>
      </c>
      <c r="H12" s="27" t="s">
        <v>9</v>
      </c>
      <c r="I12" s="1" t="s">
        <v>5</v>
      </c>
      <c r="J12" s="28" t="s">
        <v>4</v>
      </c>
      <c r="K12" s="1" t="s">
        <v>8</v>
      </c>
      <c r="L12" s="26" t="s">
        <v>6</v>
      </c>
    </row>
    <row r="13" spans="1:12" ht="21" customHeight="1" x14ac:dyDescent="0.25">
      <c r="A13" s="2">
        <v>1</v>
      </c>
      <c r="B13" s="22" t="s">
        <v>37</v>
      </c>
      <c r="C13" s="24" t="s">
        <v>46</v>
      </c>
      <c r="D13" s="20" t="s">
        <v>38</v>
      </c>
      <c r="E13" s="15">
        <v>15000</v>
      </c>
      <c r="F13" s="15">
        <v>21000</v>
      </c>
      <c r="G13" s="32">
        <v>9000</v>
      </c>
      <c r="H13" s="15">
        <v>15000</v>
      </c>
      <c r="I13" s="15"/>
      <c r="J13" s="15">
        <f>SUM(H13:I13)</f>
        <v>15000</v>
      </c>
      <c r="K13" s="36" t="s">
        <v>78</v>
      </c>
      <c r="L13" s="50" t="s">
        <v>59</v>
      </c>
    </row>
    <row r="14" spans="1:12" ht="21" customHeight="1" x14ac:dyDescent="0.25">
      <c r="A14" s="2">
        <v>2</v>
      </c>
      <c r="B14" s="19" t="s">
        <v>79</v>
      </c>
      <c r="C14" s="24" t="s">
        <v>47</v>
      </c>
      <c r="D14" s="20" t="s">
        <v>80</v>
      </c>
      <c r="E14" s="15">
        <v>25000</v>
      </c>
      <c r="F14" s="15"/>
      <c r="G14" s="32"/>
      <c r="H14" s="15"/>
      <c r="I14" s="15"/>
      <c r="J14" s="15">
        <f t="shared" ref="J14:J21" si="0">SUM(H14:I14)</f>
        <v>0</v>
      </c>
      <c r="K14" s="34" t="s">
        <v>68</v>
      </c>
      <c r="L14" s="29" t="s">
        <v>67</v>
      </c>
    </row>
    <row r="15" spans="1:12" ht="21" customHeight="1" x14ac:dyDescent="0.25">
      <c r="A15" s="2">
        <v>3</v>
      </c>
      <c r="B15" s="19" t="s">
        <v>63</v>
      </c>
      <c r="C15" s="24" t="s">
        <v>48</v>
      </c>
      <c r="D15" s="20" t="s">
        <v>64</v>
      </c>
      <c r="E15" s="15">
        <v>25000</v>
      </c>
      <c r="F15" s="15">
        <v>27500</v>
      </c>
      <c r="G15" s="32">
        <v>2500</v>
      </c>
      <c r="H15" s="15">
        <v>25000</v>
      </c>
      <c r="I15" s="15"/>
      <c r="J15" s="15">
        <f t="shared" si="0"/>
        <v>25000</v>
      </c>
      <c r="K15" s="36" t="s">
        <v>81</v>
      </c>
      <c r="L15" s="34" t="s">
        <v>82</v>
      </c>
    </row>
    <row r="16" spans="1:12" ht="29.25" customHeight="1" x14ac:dyDescent="0.25">
      <c r="A16" s="2">
        <v>4</v>
      </c>
      <c r="B16" s="19" t="s">
        <v>39</v>
      </c>
      <c r="C16" s="24" t="s">
        <v>49</v>
      </c>
      <c r="D16" s="20" t="s">
        <v>40</v>
      </c>
      <c r="E16" s="15">
        <v>15000</v>
      </c>
      <c r="F16" s="15">
        <v>83000</v>
      </c>
      <c r="G16" s="32">
        <v>19500</v>
      </c>
      <c r="H16" s="15">
        <v>15000</v>
      </c>
      <c r="I16" s="46"/>
      <c r="J16" s="15">
        <f t="shared" si="0"/>
        <v>15000</v>
      </c>
      <c r="K16" s="36" t="s">
        <v>78</v>
      </c>
      <c r="L16" s="50" t="s">
        <v>83</v>
      </c>
    </row>
    <row r="17" spans="1:12" ht="21" customHeight="1" x14ac:dyDescent="0.25">
      <c r="A17" s="2">
        <v>5</v>
      </c>
      <c r="B17" s="19" t="s">
        <v>36</v>
      </c>
      <c r="C17" s="24" t="s">
        <v>50</v>
      </c>
      <c r="D17" s="20" t="s">
        <v>62</v>
      </c>
      <c r="E17" s="15">
        <v>15000</v>
      </c>
      <c r="F17" s="15">
        <v>102500</v>
      </c>
      <c r="G17" s="32">
        <v>21000</v>
      </c>
      <c r="H17" s="15">
        <v>15000</v>
      </c>
      <c r="I17" s="15">
        <v>15000</v>
      </c>
      <c r="J17" s="15">
        <f t="shared" si="0"/>
        <v>30000</v>
      </c>
      <c r="K17" s="36" t="s">
        <v>78</v>
      </c>
      <c r="L17" s="50" t="s">
        <v>84</v>
      </c>
    </row>
    <row r="18" spans="1:12" ht="21" customHeight="1" x14ac:dyDescent="0.25">
      <c r="A18" s="2">
        <v>6</v>
      </c>
      <c r="B18" s="19" t="s">
        <v>69</v>
      </c>
      <c r="C18" s="51" t="s">
        <v>51</v>
      </c>
      <c r="D18" s="25"/>
      <c r="E18" s="53">
        <v>25000</v>
      </c>
      <c r="F18" s="25"/>
      <c r="G18" s="25"/>
      <c r="H18" s="53"/>
      <c r="I18" s="25"/>
      <c r="J18" s="15">
        <f t="shared" si="0"/>
        <v>0</v>
      </c>
      <c r="K18" s="36" t="s">
        <v>68</v>
      </c>
      <c r="L18" s="35" t="s">
        <v>67</v>
      </c>
    </row>
    <row r="19" spans="1:12" ht="21" customHeight="1" x14ac:dyDescent="0.25">
      <c r="A19" s="2">
        <v>7</v>
      </c>
      <c r="B19" s="19" t="s">
        <v>34</v>
      </c>
      <c r="C19" s="24" t="s">
        <v>52</v>
      </c>
      <c r="D19" s="20" t="s">
        <v>35</v>
      </c>
      <c r="E19" s="15">
        <v>15000</v>
      </c>
      <c r="F19" s="15">
        <v>15000</v>
      </c>
      <c r="G19" s="32">
        <v>4500</v>
      </c>
      <c r="H19" s="15">
        <v>15000</v>
      </c>
      <c r="I19" s="15"/>
      <c r="J19" s="15">
        <f t="shared" si="0"/>
        <v>15000</v>
      </c>
      <c r="K19" s="36" t="s">
        <v>78</v>
      </c>
      <c r="L19" s="50"/>
    </row>
    <row r="20" spans="1:12" ht="21" customHeight="1" x14ac:dyDescent="0.25">
      <c r="A20" s="2">
        <v>8</v>
      </c>
      <c r="B20" s="52" t="s">
        <v>66</v>
      </c>
      <c r="C20" s="51" t="s">
        <v>53</v>
      </c>
      <c r="D20" s="25">
        <v>56754811</v>
      </c>
      <c r="E20" s="53">
        <v>25000</v>
      </c>
      <c r="F20" s="25"/>
      <c r="G20" s="25"/>
      <c r="H20" s="53"/>
      <c r="I20" s="25"/>
      <c r="J20" s="15">
        <f t="shared" si="0"/>
        <v>0</v>
      </c>
      <c r="K20" s="36" t="s">
        <v>70</v>
      </c>
      <c r="L20" s="35" t="s">
        <v>67</v>
      </c>
    </row>
    <row r="21" spans="1:12" ht="21" customHeight="1" x14ac:dyDescent="0.25">
      <c r="A21" s="2">
        <v>9</v>
      </c>
      <c r="B21" s="19" t="s">
        <v>55</v>
      </c>
      <c r="C21" s="24" t="s">
        <v>54</v>
      </c>
      <c r="D21" s="20" t="s">
        <v>58</v>
      </c>
      <c r="E21" s="15">
        <v>15000</v>
      </c>
      <c r="F21" s="15"/>
      <c r="G21" s="32">
        <v>3000</v>
      </c>
      <c r="H21" s="15">
        <v>15000</v>
      </c>
      <c r="I21" s="15"/>
      <c r="J21" s="15">
        <f t="shared" si="0"/>
        <v>15000</v>
      </c>
      <c r="K21" s="36" t="s">
        <v>78</v>
      </c>
      <c r="L21" s="50" t="s">
        <v>83</v>
      </c>
    </row>
    <row r="22" spans="1:12" ht="21" customHeight="1" x14ac:dyDescent="0.25">
      <c r="A22" s="63" t="s">
        <v>7</v>
      </c>
      <c r="B22" s="63"/>
      <c r="C22" s="63"/>
      <c r="D22" s="63"/>
      <c r="E22" s="38">
        <f>SUM(E13:E21)</f>
        <v>175000</v>
      </c>
      <c r="F22" s="38">
        <f t="shared" ref="F22:J22" si="1">SUM(F13:F21)</f>
        <v>249000</v>
      </c>
      <c r="G22" s="45">
        <f t="shared" si="1"/>
        <v>59500</v>
      </c>
      <c r="H22" s="38">
        <f t="shared" si="1"/>
        <v>100000</v>
      </c>
      <c r="I22" s="38">
        <f t="shared" si="1"/>
        <v>15000</v>
      </c>
      <c r="J22" s="38">
        <f t="shared" si="1"/>
        <v>115000</v>
      </c>
      <c r="K22" s="39" t="s">
        <v>85</v>
      </c>
      <c r="L22" s="39" t="s">
        <v>60</v>
      </c>
    </row>
    <row r="23" spans="1:12" ht="15.75" x14ac:dyDescent="0.25">
      <c r="A23" s="61" t="s">
        <v>56</v>
      </c>
      <c r="B23" s="61"/>
      <c r="C23" s="61"/>
      <c r="D23" s="61"/>
      <c r="E23" s="61"/>
      <c r="F23" s="61"/>
      <c r="G23" s="61"/>
      <c r="H23" s="61"/>
      <c r="I23" s="61"/>
      <c r="J23" s="31">
        <v>-11500</v>
      </c>
      <c r="K23" s="30"/>
      <c r="L23" s="30"/>
    </row>
    <row r="24" spans="1:12" ht="15.75" x14ac:dyDescent="0.25">
      <c r="A24" s="65" t="s">
        <v>77</v>
      </c>
      <c r="B24" s="65"/>
      <c r="C24" s="65"/>
      <c r="D24" s="65"/>
      <c r="E24" s="65"/>
      <c r="F24" s="65"/>
      <c r="G24" s="65"/>
      <c r="H24" s="65"/>
      <c r="I24" s="66"/>
      <c r="J24" s="31">
        <v>-27500</v>
      </c>
      <c r="K24" s="30"/>
      <c r="L24" s="30"/>
    </row>
    <row r="25" spans="1:12" ht="15.75" x14ac:dyDescent="0.25">
      <c r="A25" s="62" t="s">
        <v>61</v>
      </c>
      <c r="B25" s="62"/>
      <c r="C25" s="62"/>
      <c r="D25" s="62"/>
      <c r="E25" s="62"/>
      <c r="F25" s="62"/>
      <c r="G25" s="62"/>
      <c r="H25" s="62"/>
      <c r="I25" s="62"/>
      <c r="J25" s="31">
        <v>-50000</v>
      </c>
      <c r="K25" s="30"/>
      <c r="L25" s="30"/>
    </row>
    <row r="26" spans="1:12" ht="15.75" x14ac:dyDescent="0.25">
      <c r="A26" s="61" t="s">
        <v>86</v>
      </c>
      <c r="B26" s="61"/>
      <c r="C26" s="61"/>
      <c r="D26" s="61"/>
      <c r="E26" s="61"/>
      <c r="F26" s="61"/>
      <c r="G26" s="61"/>
      <c r="H26" s="61"/>
      <c r="I26" s="61"/>
      <c r="J26" s="31">
        <f>SUM(J22:J25)</f>
        <v>26000</v>
      </c>
      <c r="K26" s="30"/>
      <c r="L26" s="30"/>
    </row>
    <row r="27" spans="1:12" ht="6" customHeight="1" x14ac:dyDescent="0.25">
      <c r="A27" s="40"/>
      <c r="J27" s="37"/>
      <c r="K27" s="30"/>
      <c r="L27" s="30"/>
    </row>
    <row r="28" spans="1:12" ht="2.25" customHeight="1" x14ac:dyDescent="0.25"/>
    <row r="34" spans="5:5" ht="15.75" x14ac:dyDescent="0.25">
      <c r="E34" s="41"/>
    </row>
    <row r="35" spans="5:5" ht="15.75" x14ac:dyDescent="0.25">
      <c r="E35" s="41"/>
    </row>
    <row r="36" spans="5:5" ht="15.75" x14ac:dyDescent="0.25">
      <c r="E36" s="41"/>
    </row>
    <row r="37" spans="5:5" ht="15.75" x14ac:dyDescent="0.25">
      <c r="E37" s="41"/>
    </row>
    <row r="38" spans="5:5" ht="15.75" x14ac:dyDescent="0.25">
      <c r="E38" s="41"/>
    </row>
    <row r="39" spans="5:5" ht="15.75" x14ac:dyDescent="0.25">
      <c r="E39" s="41"/>
    </row>
    <row r="40" spans="5:5" ht="15.75" x14ac:dyDescent="0.25">
      <c r="E40" s="41"/>
    </row>
    <row r="41" spans="5:5" ht="15.75" x14ac:dyDescent="0.25">
      <c r="E41" s="41"/>
    </row>
    <row r="42" spans="5:5" ht="15.75" x14ac:dyDescent="0.25">
      <c r="E42" s="41"/>
    </row>
    <row r="43" spans="5:5" ht="15.75" x14ac:dyDescent="0.25">
      <c r="E43" s="42"/>
    </row>
  </sheetData>
  <mergeCells count="10">
    <mergeCell ref="A23:I23"/>
    <mergeCell ref="A25:I25"/>
    <mergeCell ref="A26:I26"/>
    <mergeCell ref="A24:I24"/>
    <mergeCell ref="A4:K4"/>
    <mergeCell ref="F7:H7"/>
    <mergeCell ref="I7:J7"/>
    <mergeCell ref="A8:L8"/>
    <mergeCell ref="E10:F10"/>
    <mergeCell ref="A22:D22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BILAN</vt:lpstr>
      <vt:lpstr>NOVEMBRE 18</vt:lpstr>
      <vt:lpstr>DECEMBRE 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Utilisateur Windows</cp:lastModifiedBy>
  <cp:lastPrinted>2019-01-14T15:29:58Z</cp:lastPrinted>
  <dcterms:created xsi:type="dcterms:W3CDTF">2013-02-10T07:37:00Z</dcterms:created>
  <dcterms:modified xsi:type="dcterms:W3CDTF">2019-01-14T15:31:22Z</dcterms:modified>
</cp:coreProperties>
</file>