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COULIBALY ADAMA\DOCUMENTS\"/>
    </mc:Choice>
  </mc:AlternateContent>
  <bookViews>
    <workbookView xWindow="240" yWindow="45" windowWidth="20115" windowHeight="7995" firstSheet="4" activeTab="6"/>
  </bookViews>
  <sheets>
    <sheet name="ETAT DES IMPAYES 31 JANVIER 18" sheetId="38" r:id="rId1"/>
    <sheet name="IMPAYES AU 10 FEVRIER 2018" sheetId="45" r:id="rId2"/>
    <sheet name="IMPAYES AU 19 MARS 2018 " sheetId="46" r:id="rId3"/>
    <sheet name="ETAT DES CAUTIONS" sheetId="23" r:id="rId4"/>
    <sheet name="PAIEMENTS DIOMANDE ADAMA" sheetId="41" r:id="rId5"/>
    <sheet name="PAIEMENTS DIOMANDE LACINA" sheetId="44" r:id="rId6"/>
    <sheet name="PAIEMENTS DIOMANDE LACINA (2)" sheetId="48" r:id="rId7"/>
    <sheet name="PAIEMENTS DAGNOGO BASSAROU" sheetId="43" r:id="rId8"/>
    <sheet name="PAIEMENTS CISSE ADAMA" sheetId="42" r:id="rId9"/>
    <sheet name="IMPAYES AU 16 JUIN 2018 " sheetId="47" r:id="rId10"/>
  </sheets>
  <calcPr calcId="152511"/>
</workbook>
</file>

<file path=xl/calcChain.xml><?xml version="1.0" encoding="utf-8"?>
<calcChain xmlns="http://schemas.openxmlformats.org/spreadsheetml/2006/main">
  <c r="F66" i="48" l="1"/>
  <c r="F62" i="48"/>
  <c r="F56" i="48" l="1"/>
  <c r="E53" i="48"/>
  <c r="F52" i="48"/>
  <c r="F39" i="48"/>
  <c r="F26" i="48"/>
  <c r="E52" i="48"/>
  <c r="E39" i="48"/>
  <c r="E26" i="48"/>
  <c r="C54" i="48"/>
  <c r="C53" i="48"/>
  <c r="C52" i="48"/>
  <c r="C39" i="48"/>
  <c r="C26" i="48"/>
  <c r="D52" i="48" l="1"/>
  <c r="G63" i="48"/>
  <c r="F44" i="44" l="1"/>
  <c r="C42" i="44"/>
  <c r="D39" i="41"/>
  <c r="E39" i="41"/>
  <c r="F39" i="41"/>
  <c r="C39" i="41"/>
  <c r="F41" i="44"/>
  <c r="D41" i="44"/>
  <c r="E41" i="44"/>
  <c r="C41" i="44"/>
  <c r="C44" i="43"/>
  <c r="D43" i="43"/>
  <c r="C43" i="43"/>
  <c r="F43" i="43"/>
  <c r="E43" i="43"/>
  <c r="D41" i="42" l="1"/>
  <c r="E41" i="42"/>
  <c r="F41" i="42"/>
  <c r="C42" i="42"/>
  <c r="C41" i="42"/>
  <c r="C40" i="41" l="1"/>
  <c r="F44" i="42" l="1"/>
  <c r="F46" i="43"/>
  <c r="C41" i="41" l="1"/>
  <c r="F42" i="41" l="1"/>
  <c r="F45" i="41" s="1"/>
  <c r="F48" i="41" s="1"/>
  <c r="F52" i="41" s="1"/>
  <c r="G50" i="42"/>
  <c r="G53" i="43"/>
  <c r="G51" i="44"/>
  <c r="G49" i="41"/>
  <c r="F50" i="44"/>
  <c r="F54" i="44" s="1"/>
  <c r="F52" i="43"/>
  <c r="F56" i="43" s="1"/>
  <c r="F49" i="42"/>
  <c r="F53" i="42" s="1"/>
  <c r="G16" i="47" l="1"/>
  <c r="F16" i="47"/>
  <c r="E16" i="47"/>
  <c r="H15" i="47"/>
  <c r="H14" i="47"/>
  <c r="H13" i="47"/>
  <c r="H12" i="47"/>
  <c r="H16" i="47" l="1"/>
  <c r="G16" i="46" l="1"/>
  <c r="F16" i="46"/>
  <c r="E16" i="46"/>
  <c r="H15" i="46"/>
  <c r="H14" i="46"/>
  <c r="H13" i="46"/>
  <c r="H12" i="46"/>
  <c r="H16" i="46" l="1"/>
  <c r="F16" i="45"/>
  <c r="G16" i="45"/>
  <c r="H16" i="45"/>
  <c r="E16" i="45"/>
  <c r="H13" i="45"/>
  <c r="H14" i="45"/>
  <c r="H15" i="45"/>
  <c r="H12" i="45"/>
  <c r="C45" i="43" l="1"/>
  <c r="C43" i="42" l="1"/>
  <c r="F16" i="38" l="1"/>
  <c r="G16" i="38"/>
  <c r="H16" i="38"/>
  <c r="E16" i="38"/>
  <c r="H15" i="38"/>
  <c r="H14" i="38"/>
  <c r="H13" i="38"/>
  <c r="H12" i="38"/>
  <c r="D7" i="23" l="1"/>
  <c r="C43" i="44"/>
  <c r="C55" i="48" l="1"/>
</calcChain>
</file>

<file path=xl/sharedStrings.xml><?xml version="1.0" encoding="utf-8"?>
<sst xmlns="http://schemas.openxmlformats.org/spreadsheetml/2006/main" count="582" uniqueCount="188">
  <si>
    <t>N°</t>
  </si>
  <si>
    <t>NOM &amp; PRENOMS</t>
  </si>
  <si>
    <t>LOYERS</t>
  </si>
  <si>
    <t>TOTAL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</si>
  <si>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</si>
  <si>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</si>
  <si>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</si>
  <si>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</si>
  <si>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</si>
  <si>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PENALITES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</si>
  <si>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</si>
  <si>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</si>
  <si>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</si>
  <si>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</si>
  <si>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</si>
  <si>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</si>
  <si>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</si>
  <si>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</si>
  <si>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</si>
  <si>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</si>
  <si>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</si>
  <si>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</si>
  <si>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</si>
  <si>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 xml:space="preserve"> ETAT DES CAUTIONS EN AVOIR AVEC LE PROPRIETAIRE</t>
  </si>
  <si>
    <t>ORANGE MONEY</t>
  </si>
  <si>
    <t>05484185</t>
  </si>
  <si>
    <t>TOTAUX</t>
  </si>
  <si>
    <t>48 68 07 03 - 05 01 82 90 - 02 12  12 09</t>
  </si>
  <si>
    <t>09/12/17</t>
  </si>
  <si>
    <t>01067636 - 07554972</t>
  </si>
  <si>
    <t>CISSE ADAMA 75522934</t>
  </si>
  <si>
    <t>22/12/17</t>
  </si>
  <si>
    <t>25/12/17</t>
  </si>
  <si>
    <t>10/01/18</t>
  </si>
  <si>
    <t>11/01/18</t>
  </si>
  <si>
    <t>MONTANTS DUS</t>
  </si>
  <si>
    <t>BENEFICIAIRE: COULIBALY ADAMA : N° CC: 8809157K</t>
  </si>
  <si>
    <t>S/C M COULIBALY MAMADOU Cel. 08 31 99 32 - 06 57 91 17 - 02 25 31 55</t>
  </si>
  <si>
    <t>LOYERS IMPAYES</t>
  </si>
  <si>
    <t>ETAT DES IMPAYES AU 31 JANVIER 2018</t>
  </si>
  <si>
    <t>ETAT DES PAIEMENTS DES LOYERS</t>
  </si>
  <si>
    <t>MOIS</t>
  </si>
  <si>
    <t>DATE</t>
  </si>
  <si>
    <t>OBSERVATIONS</t>
  </si>
  <si>
    <t>LOCATAIRE: M DIOMANDE ADAMA ( 05 48 41 85)</t>
  </si>
  <si>
    <t>QUARTIER: ABOBO GARE BC - LOT N°: 28 - ÎLOT 04 - APPARTEMENT N° 2</t>
  </si>
  <si>
    <t>PROPRIETAIRE: M COULIBALY ADAMA N°CC: 8809915K</t>
  </si>
  <si>
    <t>REPRESENTE PAR M COULIBALY MAMADOU Cel. 08 31 99 32 - 06 57 91 17 - 02 25 31 55</t>
  </si>
  <si>
    <t>AVANT 2017</t>
  </si>
  <si>
    <t>JANVIER 2017</t>
  </si>
  <si>
    <t>JANVIER 2018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</si>
  <si>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</si>
  <si>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</si>
  <si>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</si>
  <si>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</si>
  <si>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</si>
  <si>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</si>
  <si>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</si>
  <si>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</si>
  <si>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</si>
  <si>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</si>
  <si>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2017</t>
  </si>
  <si>
    <t>IMPAYES</t>
  </si>
  <si>
    <t>MONTANT PAYE</t>
  </si>
  <si>
    <t>LOCATAIRE: M DIOMANDE LACINA ( 05 20 71 47 - 02 24 15 93)</t>
  </si>
  <si>
    <t>QUARTIER: ABOBO GARE BC - LOT N°: 28 - ÎLOT 04 - APPARTEMENT N° 3</t>
  </si>
  <si>
    <t>LOCATAIRE: M DAGNOGO BASSAROU (48 68 07 03 - 05 01 82 90 - 02 12 12 09)</t>
  </si>
  <si>
    <t>QUARTIER: ABOBO GARE BC - LOT N°: 28 - ÎLOT 04 - APPARTEMENT N° 5</t>
  </si>
  <si>
    <t>QUARTIER: ABOBO GARE BC - LOT N°: 28 - ÎLOT 04 - APPARTEMENT N° 6</t>
  </si>
  <si>
    <t>LOCATAIRE: M CISSE ADAMA ( 01 06 76 36 - 07 55 49 72 - 75 52 29 34)</t>
  </si>
  <si>
    <t>13/01/17</t>
  </si>
  <si>
    <t>2250</t>
  </si>
  <si>
    <t>MOMO MTN</t>
  </si>
  <si>
    <t>08/02/17</t>
  </si>
  <si>
    <t>09/01/17</t>
  </si>
  <si>
    <t>12/02/17</t>
  </si>
  <si>
    <t>23/03/17</t>
  </si>
  <si>
    <t>05/01/17</t>
  </si>
  <si>
    <t>03/02/17</t>
  </si>
  <si>
    <t>15/03/17</t>
  </si>
  <si>
    <t>FLOOZ MOOV</t>
  </si>
  <si>
    <t>03/03/17</t>
  </si>
  <si>
    <t>02/05/17</t>
  </si>
  <si>
    <t>20/05/17</t>
  </si>
  <si>
    <t>10/01/17</t>
  </si>
  <si>
    <t>30/05/17</t>
  </si>
  <si>
    <t>02/06/17</t>
  </si>
  <si>
    <t>09/06/17</t>
  </si>
  <si>
    <t>18/07/17</t>
  </si>
  <si>
    <t>12/07/17</t>
  </si>
  <si>
    <t>16/08/17</t>
  </si>
  <si>
    <t>10/08/17</t>
  </si>
  <si>
    <t>15/09/17</t>
  </si>
  <si>
    <t>13/09/17</t>
  </si>
  <si>
    <t>08/09/17</t>
  </si>
  <si>
    <t>17/10/17</t>
  </si>
  <si>
    <t>10/10/17</t>
  </si>
  <si>
    <t>04/10/17</t>
  </si>
  <si>
    <t>14/11/17</t>
  </si>
  <si>
    <t>10/11/17</t>
  </si>
  <si>
    <t>FEVRIER 2018</t>
  </si>
  <si>
    <t>MONTANT DÛ</t>
  </si>
  <si>
    <t>LOYER A PAYER</t>
  </si>
  <si>
    <t>ARRIERES PAYES</t>
  </si>
  <si>
    <t>LOYER : 22 500 F CFA</t>
  </si>
  <si>
    <t>CAUTION: 30 000 F CFA  - LOYER : 22 500 F CFA</t>
  </si>
  <si>
    <t>CAUTION: (3X12000 F) - 36 000 f CFA  - LOYER : 22 500 F CFA</t>
  </si>
  <si>
    <t>ETAT DES PAIEMENTS DES LOYERS ACTUALISE</t>
  </si>
  <si>
    <t>MONTANT DÛ ACTUALISE</t>
  </si>
  <si>
    <t>ETAT DES IMPAYES AU 10 FEVRIER 2018</t>
  </si>
  <si>
    <t>ARRIERES AVANT 2017</t>
  </si>
  <si>
    <t>ARRIERES 2017 - 2018</t>
  </si>
  <si>
    <t>ETAT DES IMPAYES AU 19 MARS 2018</t>
  </si>
  <si>
    <t>MARS 2018</t>
  </si>
  <si>
    <t>NB: MONTANT DÛ = IMPAYES + PENALITES-IMPAYES 2017-2018</t>
  </si>
  <si>
    <t>13/03/18</t>
  </si>
  <si>
    <t>15/02/18</t>
  </si>
  <si>
    <t>11/02/18</t>
  </si>
  <si>
    <t>10/03/18</t>
  </si>
  <si>
    <t>17/03/18</t>
  </si>
  <si>
    <t>NB: MONTANT DÛ = IMPAYES + PENALITES-ARRIERES</t>
  </si>
  <si>
    <t>AVRIL2018</t>
  </si>
  <si>
    <t>MAI 2018</t>
  </si>
  <si>
    <t>JUIN 2108</t>
  </si>
  <si>
    <t>AVRIL 2018</t>
  </si>
  <si>
    <t>JUIN 2018</t>
  </si>
  <si>
    <t>10/04/18</t>
  </si>
  <si>
    <t>07/05/18</t>
  </si>
  <si>
    <t>09/06/18</t>
  </si>
  <si>
    <t>16/06/18</t>
  </si>
  <si>
    <t>ETAT DES IMPAYES AU 16 JUIN 2018</t>
  </si>
  <si>
    <t>FRAIS DE JUSTICE ENROLLEMENT</t>
  </si>
  <si>
    <t xml:space="preserve">FRAIS D'HUISSIER ASSIGNATION </t>
  </si>
  <si>
    <t>FRAIS DE JUSTICE GROSSE</t>
  </si>
  <si>
    <t>FRAIS D'HUISSIER SIGNIFICATION</t>
  </si>
  <si>
    <t>TOTAL DÛ 1</t>
  </si>
  <si>
    <t>TOTAL DÛ 2</t>
  </si>
  <si>
    <t>DROIT DE RECETTE 10%</t>
  </si>
  <si>
    <t>JUILLET 2108</t>
  </si>
  <si>
    <t>AOUT 2108</t>
  </si>
  <si>
    <t>SEPTEMBRE 2108</t>
  </si>
  <si>
    <t>OCTOBRE 2108</t>
  </si>
  <si>
    <t>13/08/18</t>
  </si>
  <si>
    <t>17/10/18</t>
  </si>
  <si>
    <t>JUILLET 2018</t>
  </si>
  <si>
    <t>AOUT 2018</t>
  </si>
  <si>
    <t>SEPTEMBRE 2018</t>
  </si>
  <si>
    <t>OCTOBRE 2018</t>
  </si>
  <si>
    <t>02+18/08/18</t>
  </si>
  <si>
    <t>13/09/18</t>
  </si>
  <si>
    <t>MTN</t>
  </si>
  <si>
    <t>16/07/18</t>
  </si>
  <si>
    <t>16/08/18</t>
  </si>
  <si>
    <t>MOOV</t>
  </si>
  <si>
    <t>04/10/18</t>
  </si>
  <si>
    <t>03/09/18</t>
  </si>
  <si>
    <t>NOVEMBRE 2018</t>
  </si>
  <si>
    <t>DECEMBRE 2018</t>
  </si>
  <si>
    <t>JANVIER 2019</t>
  </si>
  <si>
    <t>FEVRIER 2019</t>
  </si>
  <si>
    <t>07/11/18</t>
  </si>
  <si>
    <t>12/01/19</t>
  </si>
  <si>
    <t>03/12/18</t>
  </si>
  <si>
    <t>14/01/19</t>
  </si>
  <si>
    <t>11/02/19</t>
  </si>
  <si>
    <t>IMPAYES 2017-2019</t>
  </si>
  <si>
    <t>MARS 2019</t>
  </si>
  <si>
    <t>NB: MONTANT DÛ = IMPAYES + PENALITES</t>
  </si>
  <si>
    <t>07/02/19</t>
  </si>
  <si>
    <t>15/03/19</t>
  </si>
  <si>
    <t>MARS2019</t>
  </si>
  <si>
    <t>AVRIL 2019</t>
  </si>
  <si>
    <t>MAI 2019</t>
  </si>
  <si>
    <t>JUIN 2019</t>
  </si>
  <si>
    <t>JUILLET 2019</t>
  </si>
  <si>
    <t>AOUT 2019</t>
  </si>
  <si>
    <t>SEPTEMBRE 2019</t>
  </si>
  <si>
    <t>31/12/2017</t>
  </si>
  <si>
    <t>TOTAUX 2017</t>
  </si>
  <si>
    <t>TOTAUX 2018</t>
  </si>
  <si>
    <t>13/07/19</t>
  </si>
  <si>
    <t>17/08/19</t>
  </si>
  <si>
    <t>06/09/19</t>
  </si>
  <si>
    <t>OCTOBRE 2019</t>
  </si>
  <si>
    <t>NOVEMBRE 2019</t>
  </si>
  <si>
    <t>DECEMBRE 2019</t>
  </si>
  <si>
    <t>TOTAUX 2019</t>
  </si>
  <si>
    <t>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</si>
</sst>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0" xfId="0" applyFont="1" applyAlignment="1"/>
    <xf numFmtId="0" fontId="4" fillId="0" borderId="0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1" xfId="0" applyNumberFormat="1" applyFont="1" applyBorder="1"/>
    <xf numFmtId="14" fontId="2" fillId="0" borderId="1" xfId="0" applyNumberFormat="1" applyFont="1" applyBorder="1"/>
    <xf numFmtId="0" fontId="3" fillId="0" borderId="0" xfId="0" applyFont="1" applyAlignme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0" xfId="0" applyNumberFormat="1" applyFont="1" applyBorder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/>
    <xf numFmtId="0" fontId="8" fillId="0" borderId="1" xfId="0" applyFont="1" applyBorder="1"/>
    <xf numFmtId="165" fontId="8" fillId="0" borderId="2" xfId="0" applyNumberFormat="1" applyFont="1" applyBorder="1"/>
    <xf numFmtId="0" fontId="8" fillId="0" borderId="4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65" fontId="8" fillId="0" borderId="5" xfId="0" applyNumberFormat="1" applyFont="1" applyBorder="1"/>
    <xf numFmtId="165" fontId="8" fillId="2" borderId="0" xfId="0" applyNumberFormat="1" applyFont="1" applyFill="1" applyBorder="1"/>
    <xf numFmtId="0" fontId="8" fillId="2" borderId="0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2" fillId="0" borderId="1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2" fillId="0" borderId="1" xfId="0" applyNumberFormat="1" applyFont="1" applyFill="1" applyBorder="1"/>
    <xf numFmtId="165" fontId="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165" fontId="8" fillId="0" borderId="5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5" fontId="8" fillId="2" borderId="10" xfId="0" applyNumberFormat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5" fontId="8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F20" sqref="F20"/>
    </sheetView>
  </sheetViews>
  <sheetFormatPr baseColWidth="10" defaultRowHeight="15" x14ac:dyDescent="0.25"/>
  <cols>
    <col min="1" max="1" width="3" customWidth="1"/>
    <col min="2" max="2" width="28.7109375" customWidth="1"/>
    <col min="3" max="3" width="11.5703125" customWidth="1"/>
    <col min="4" max="4" width="26.5703125" customWidth="1"/>
    <col min="5" max="5" width="11.140625" customWidth="1"/>
    <col min="6" max="6" width="24.5703125" customWidth="1"/>
    <col min="7" max="7" width="13.140625" customWidth="1"/>
    <col min="8" max="8" width="22.140625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27" t="s">
        <v>39</v>
      </c>
      <c r="B4" s="127"/>
      <c r="C4" s="127"/>
      <c r="D4" s="127"/>
      <c r="E4" s="127"/>
      <c r="F4" s="127"/>
      <c r="G4" s="127"/>
      <c r="H4" s="127"/>
    </row>
    <row r="5" spans="1:8" ht="10.5" customHeight="1" x14ac:dyDescent="0.3">
      <c r="E5" s="5"/>
    </row>
    <row r="6" spans="1:8" ht="27" customHeight="1" x14ac:dyDescent="0.4">
      <c r="A6" s="129" t="s">
        <v>36</v>
      </c>
      <c r="B6" s="129"/>
      <c r="C6" s="129"/>
      <c r="D6" s="129"/>
      <c r="E6" s="129"/>
      <c r="F6" s="129"/>
      <c r="G6" s="41"/>
      <c r="H6" s="41"/>
    </row>
    <row r="7" spans="1:8" ht="18.75" x14ac:dyDescent="0.3">
      <c r="A7" s="125" t="s">
        <v>10</v>
      </c>
      <c r="B7" s="125"/>
      <c r="C7" s="125"/>
      <c r="D7" s="125"/>
      <c r="E7" s="130" t="s">
        <v>37</v>
      </c>
      <c r="F7" s="130"/>
      <c r="G7" s="130"/>
      <c r="H7" s="130"/>
    </row>
    <row r="8" spans="1:8" ht="9" customHeight="1" x14ac:dyDescent="0.3">
      <c r="A8" s="4"/>
      <c r="D8" s="24"/>
      <c r="E8" s="24"/>
      <c r="F8" s="24"/>
      <c r="G8" s="24"/>
      <c r="H8" s="24"/>
    </row>
    <row r="9" spans="1:8" ht="18.75" customHeight="1" x14ac:dyDescent="0.3">
      <c r="A9" s="128" t="s">
        <v>11</v>
      </c>
      <c r="B9" s="128"/>
      <c r="C9" s="128"/>
      <c r="D9" s="128"/>
      <c r="E9" s="128"/>
      <c r="F9" s="128"/>
      <c r="G9" s="128"/>
      <c r="H9" s="128"/>
    </row>
    <row r="10" spans="1:8" ht="6.75" customHeight="1" x14ac:dyDescent="0.25"/>
    <row r="11" spans="1:8" ht="18.75" x14ac:dyDescent="0.3">
      <c r="A11" s="23" t="s">
        <v>0</v>
      </c>
      <c r="B11" s="22" t="s">
        <v>1</v>
      </c>
      <c r="C11" s="22" t="s">
        <v>5</v>
      </c>
      <c r="D11" s="22" t="s">
        <v>4</v>
      </c>
      <c r="E11" s="22" t="s">
        <v>2</v>
      </c>
      <c r="F11" s="22" t="s">
        <v>35</v>
      </c>
      <c r="G11" s="15" t="s">
        <v>9</v>
      </c>
      <c r="H11" s="28" t="s">
        <v>38</v>
      </c>
    </row>
    <row r="12" spans="1:8" ht="18.75" x14ac:dyDescent="0.3">
      <c r="A12" s="16">
        <v>1</v>
      </c>
      <c r="B12" s="29" t="s">
        <v>12</v>
      </c>
      <c r="C12" s="8" t="s">
        <v>13</v>
      </c>
      <c r="D12" s="30" t="s">
        <v>25</v>
      </c>
      <c r="E12" s="31">
        <v>22500</v>
      </c>
      <c r="F12" s="31">
        <v>164000</v>
      </c>
      <c r="G12" s="31">
        <v>26500</v>
      </c>
      <c r="H12" s="31">
        <f>F12-G12</f>
        <v>137500</v>
      </c>
    </row>
    <row r="13" spans="1:8" ht="20.25" customHeight="1" x14ac:dyDescent="0.3">
      <c r="A13" s="16">
        <v>2</v>
      </c>
      <c r="B13" s="29" t="s">
        <v>14</v>
      </c>
      <c r="C13" s="8" t="s">
        <v>15</v>
      </c>
      <c r="D13" s="30" t="s">
        <v>16</v>
      </c>
      <c r="E13" s="31">
        <v>22500</v>
      </c>
      <c r="F13" s="31">
        <v>272750</v>
      </c>
      <c r="G13" s="31">
        <v>20250</v>
      </c>
      <c r="H13" s="31">
        <f>F13-G13</f>
        <v>252500</v>
      </c>
    </row>
    <row r="14" spans="1:8" ht="20.25" customHeight="1" x14ac:dyDescent="0.3">
      <c r="A14" s="16">
        <v>3</v>
      </c>
      <c r="B14" s="29" t="s">
        <v>17</v>
      </c>
      <c r="C14" s="8" t="s">
        <v>18</v>
      </c>
      <c r="D14" s="30" t="s">
        <v>21</v>
      </c>
      <c r="E14" s="31">
        <v>22500</v>
      </c>
      <c r="F14" s="31">
        <v>168250</v>
      </c>
      <c r="G14" s="31">
        <v>11250</v>
      </c>
      <c r="H14" s="31">
        <f>F14-G14</f>
        <v>157000</v>
      </c>
    </row>
    <row r="15" spans="1:8" ht="20.25" customHeight="1" x14ac:dyDescent="0.3">
      <c r="A15" s="40">
        <v>4</v>
      </c>
      <c r="B15" s="35" t="s">
        <v>30</v>
      </c>
      <c r="C15" s="36" t="s">
        <v>19</v>
      </c>
      <c r="D15" s="37" t="s">
        <v>29</v>
      </c>
      <c r="E15" s="38">
        <v>22500</v>
      </c>
      <c r="F15" s="38">
        <v>120500</v>
      </c>
      <c r="G15" s="38">
        <v>18000</v>
      </c>
      <c r="H15" s="38">
        <f>F15-G15</f>
        <v>102500</v>
      </c>
    </row>
    <row r="16" spans="1:8" ht="20.25" customHeight="1" x14ac:dyDescent="0.25">
      <c r="A16" s="124" t="s">
        <v>26</v>
      </c>
      <c r="B16" s="124"/>
      <c r="C16" s="124"/>
      <c r="D16" s="124"/>
      <c r="E16" s="31">
        <f>SUM(E12:E15)</f>
        <v>90000</v>
      </c>
      <c r="F16" s="31">
        <f t="shared" ref="F16:H16" si="0">SUM(F12:F15)</f>
        <v>725500</v>
      </c>
      <c r="G16" s="31">
        <f t="shared" si="0"/>
        <v>76000</v>
      </c>
      <c r="H16" s="31">
        <f t="shared" si="0"/>
        <v>649500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25"/>
      <c r="H17" s="125"/>
    </row>
    <row r="18" spans="1:8" ht="18.75" x14ac:dyDescent="0.3">
      <c r="A18" s="133" t="s">
        <v>17</v>
      </c>
      <c r="B18" s="133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25"/>
      <c r="C20" s="20"/>
      <c r="D20" s="20"/>
      <c r="E20" s="18"/>
      <c r="F20" s="18"/>
      <c r="G20" s="18"/>
      <c r="H20" s="26"/>
    </row>
    <row r="21" spans="1:8" x14ac:dyDescent="0.25">
      <c r="B21" s="21"/>
      <c r="C21" s="126"/>
      <c r="D21" s="126"/>
      <c r="H21" s="27"/>
    </row>
    <row r="22" spans="1:8" x14ac:dyDescent="0.25">
      <c r="B22" s="21"/>
      <c r="C22" s="131"/>
      <c r="D22" s="131"/>
    </row>
    <row r="23" spans="1:8" x14ac:dyDescent="0.25">
      <c r="B23" s="21"/>
      <c r="C23" s="131"/>
      <c r="D23" s="131"/>
    </row>
    <row r="24" spans="1:8" x14ac:dyDescent="0.25">
      <c r="B24" s="25"/>
      <c r="C24" s="131"/>
      <c r="D24" s="131"/>
    </row>
    <row r="25" spans="1:8" x14ac:dyDescent="0.25">
      <c r="C25" s="132"/>
      <c r="D25" s="132"/>
    </row>
  </sheetData>
  <mergeCells count="13">
    <mergeCell ref="C22:D22"/>
    <mergeCell ref="C23:D23"/>
    <mergeCell ref="C24:D24"/>
    <mergeCell ref="C25:D25"/>
    <mergeCell ref="A18:B18"/>
    <mergeCell ref="A16:D16"/>
    <mergeCell ref="G17:H17"/>
    <mergeCell ref="C21:D21"/>
    <mergeCell ref="A4:H4"/>
    <mergeCell ref="A9:H9"/>
    <mergeCell ref="A6:F6"/>
    <mergeCell ref="A7:D7"/>
    <mergeCell ref="E7:H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27" t="s">
        <v>130</v>
      </c>
      <c r="B4" s="127"/>
      <c r="C4" s="127"/>
      <c r="D4" s="127"/>
      <c r="E4" s="127"/>
      <c r="F4" s="127"/>
      <c r="G4" s="127"/>
      <c r="H4" s="127"/>
    </row>
    <row r="5" spans="1:8" ht="10.5" customHeight="1" x14ac:dyDescent="0.3">
      <c r="E5" s="5"/>
    </row>
    <row r="6" spans="1:8" ht="27" customHeight="1" x14ac:dyDescent="0.4">
      <c r="A6" s="129" t="s">
        <v>36</v>
      </c>
      <c r="B6" s="129"/>
      <c r="C6" s="129"/>
      <c r="D6" s="129"/>
      <c r="E6" s="129"/>
      <c r="F6" s="129"/>
      <c r="G6" s="41"/>
      <c r="H6" s="41"/>
    </row>
    <row r="7" spans="1:8" ht="18.75" x14ac:dyDescent="0.3">
      <c r="A7" s="125" t="s">
        <v>10</v>
      </c>
      <c r="B7" s="125"/>
      <c r="C7" s="125"/>
      <c r="D7" s="125"/>
      <c r="E7" s="130"/>
      <c r="F7" s="130"/>
      <c r="G7" s="130"/>
      <c r="H7" s="130"/>
    </row>
    <row r="8" spans="1:8" ht="9" customHeight="1" x14ac:dyDescent="0.3">
      <c r="A8" s="4"/>
      <c r="D8" s="96"/>
      <c r="E8" s="96"/>
      <c r="F8" s="96"/>
      <c r="G8" s="96"/>
      <c r="H8" s="96"/>
    </row>
    <row r="9" spans="1:8" ht="18.75" customHeight="1" x14ac:dyDescent="0.3">
      <c r="A9" s="128" t="s">
        <v>11</v>
      </c>
      <c r="B9" s="128"/>
      <c r="C9" s="128"/>
      <c r="D9" s="128"/>
      <c r="E9" s="128"/>
      <c r="F9" s="128"/>
      <c r="G9" s="128"/>
      <c r="H9" s="128"/>
    </row>
    <row r="10" spans="1:8" ht="6.75" customHeight="1" x14ac:dyDescent="0.25"/>
    <row r="11" spans="1:8" ht="15.75" x14ac:dyDescent="0.25">
      <c r="A11" s="97" t="s">
        <v>0</v>
      </c>
      <c r="B11" s="98" t="s">
        <v>1</v>
      </c>
      <c r="C11" s="98" t="s">
        <v>5</v>
      </c>
      <c r="D11" s="98" t="s">
        <v>4</v>
      </c>
      <c r="E11" s="98" t="s">
        <v>110</v>
      </c>
      <c r="F11" s="98" t="s">
        <v>111</v>
      </c>
      <c r="G11" s="69" t="s">
        <v>9</v>
      </c>
      <c r="H11" s="80" t="s">
        <v>35</v>
      </c>
    </row>
    <row r="12" spans="1:8" ht="15.75" x14ac:dyDescent="0.25">
      <c r="A12" s="99">
        <v>1</v>
      </c>
      <c r="B12" s="11" t="s">
        <v>12</v>
      </c>
      <c r="C12" s="9" t="s">
        <v>13</v>
      </c>
      <c r="D12" s="81" t="s">
        <v>25</v>
      </c>
      <c r="E12" s="10">
        <v>40000</v>
      </c>
      <c r="F12" s="10">
        <v>195000</v>
      </c>
      <c r="G12" s="10">
        <v>38250</v>
      </c>
      <c r="H12" s="10">
        <f>SUM(E12:G12)</f>
        <v>273250</v>
      </c>
    </row>
    <row r="13" spans="1:8" ht="20.25" customHeight="1" x14ac:dyDescent="0.25">
      <c r="A13" s="99">
        <v>2</v>
      </c>
      <c r="B13" s="11" t="s">
        <v>14</v>
      </c>
      <c r="C13" s="9" t="s">
        <v>15</v>
      </c>
      <c r="D13" s="81" t="s">
        <v>16</v>
      </c>
      <c r="E13" s="10">
        <v>140000</v>
      </c>
      <c r="F13" s="10">
        <v>180000</v>
      </c>
      <c r="G13" s="10">
        <v>36000</v>
      </c>
      <c r="H13" s="10">
        <f t="shared" ref="H13:H15" si="0">SUM(E13:G13)</f>
        <v>356000</v>
      </c>
    </row>
    <row r="14" spans="1:8" ht="20.25" customHeight="1" x14ac:dyDescent="0.25">
      <c r="A14" s="99">
        <v>3</v>
      </c>
      <c r="B14" s="11" t="s">
        <v>17</v>
      </c>
      <c r="C14" s="9" t="s">
        <v>18</v>
      </c>
      <c r="D14" s="81" t="s">
        <v>21</v>
      </c>
      <c r="E14" s="10">
        <v>135000</v>
      </c>
      <c r="F14" s="10">
        <v>-95000</v>
      </c>
      <c r="G14" s="10">
        <v>15750</v>
      </c>
      <c r="H14" s="10">
        <f t="shared" si="0"/>
        <v>55750</v>
      </c>
    </row>
    <row r="15" spans="1:8" ht="20.25" customHeight="1" x14ac:dyDescent="0.25">
      <c r="A15" s="82">
        <v>4</v>
      </c>
      <c r="B15" s="83" t="s">
        <v>30</v>
      </c>
      <c r="C15" s="84" t="s">
        <v>19</v>
      </c>
      <c r="D15" s="85" t="s">
        <v>29</v>
      </c>
      <c r="E15" s="86">
        <v>80000</v>
      </c>
      <c r="F15" s="86">
        <v>135000</v>
      </c>
      <c r="G15" s="86">
        <v>29250</v>
      </c>
      <c r="H15" s="10">
        <f t="shared" si="0"/>
        <v>244250</v>
      </c>
    </row>
    <row r="16" spans="1:8" ht="20.25" customHeight="1" x14ac:dyDescent="0.25">
      <c r="A16" s="134" t="s">
        <v>26</v>
      </c>
      <c r="B16" s="134"/>
      <c r="C16" s="134"/>
      <c r="D16" s="134"/>
      <c r="E16" s="17">
        <f>SUM(E12:E15)</f>
        <v>395000</v>
      </c>
      <c r="F16" s="17">
        <f t="shared" ref="F16:H16" si="1">SUM(F12:F15)</f>
        <v>415000</v>
      </c>
      <c r="G16" s="17">
        <f t="shared" si="1"/>
        <v>119250</v>
      </c>
      <c r="H16" s="17">
        <f t="shared" si="1"/>
        <v>929250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25"/>
      <c r="H17" s="125"/>
    </row>
    <row r="18" spans="1:8" ht="18.75" x14ac:dyDescent="0.3">
      <c r="A18" s="133" t="s">
        <v>17</v>
      </c>
      <c r="B18" s="133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95"/>
      <c r="C20" s="20"/>
      <c r="D20" s="20"/>
      <c r="E20" s="18"/>
      <c r="F20" s="18"/>
      <c r="G20" s="18"/>
      <c r="H20" s="26"/>
    </row>
    <row r="21" spans="1:8" x14ac:dyDescent="0.25">
      <c r="B21" s="21"/>
      <c r="C21" s="126"/>
      <c r="D21" s="126"/>
      <c r="H21" s="27"/>
    </row>
    <row r="22" spans="1:8" x14ac:dyDescent="0.25">
      <c r="B22" s="21"/>
      <c r="C22" s="131"/>
      <c r="D22" s="131"/>
    </row>
    <row r="23" spans="1:8" x14ac:dyDescent="0.25">
      <c r="B23" s="21"/>
      <c r="C23" s="131"/>
      <c r="D23" s="131"/>
    </row>
    <row r="24" spans="1:8" x14ac:dyDescent="0.25">
      <c r="B24" s="95"/>
      <c r="C24" s="131"/>
      <c r="D24" s="131"/>
    </row>
    <row r="25" spans="1:8" x14ac:dyDescent="0.25">
      <c r="C25" s="132"/>
      <c r="D25" s="132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27" t="s">
        <v>109</v>
      </c>
      <c r="B4" s="127"/>
      <c r="C4" s="127"/>
      <c r="D4" s="127"/>
      <c r="E4" s="127"/>
      <c r="F4" s="127"/>
      <c r="G4" s="127"/>
      <c r="H4" s="127"/>
    </row>
    <row r="5" spans="1:8" ht="10.5" customHeight="1" x14ac:dyDescent="0.3">
      <c r="E5" s="5"/>
    </row>
    <row r="6" spans="1:8" ht="27" customHeight="1" x14ac:dyDescent="0.4">
      <c r="A6" s="129" t="s">
        <v>36</v>
      </c>
      <c r="B6" s="129"/>
      <c r="C6" s="129"/>
      <c r="D6" s="129"/>
      <c r="E6" s="129"/>
      <c r="F6" s="129"/>
      <c r="G6" s="41"/>
      <c r="H6" s="41"/>
    </row>
    <row r="7" spans="1:8" ht="18.75" x14ac:dyDescent="0.3">
      <c r="A7" s="125" t="s">
        <v>10</v>
      </c>
      <c r="B7" s="125"/>
      <c r="C7" s="125"/>
      <c r="D7" s="125"/>
      <c r="E7" s="130"/>
      <c r="F7" s="130"/>
      <c r="G7" s="130"/>
      <c r="H7" s="130"/>
    </row>
    <row r="8" spans="1:8" ht="9" customHeight="1" x14ac:dyDescent="0.3">
      <c r="A8" s="4"/>
      <c r="D8" s="73"/>
      <c r="E8" s="73"/>
      <c r="F8" s="73"/>
      <c r="G8" s="73"/>
      <c r="H8" s="73"/>
    </row>
    <row r="9" spans="1:8" ht="18.75" customHeight="1" x14ac:dyDescent="0.3">
      <c r="A9" s="128" t="s">
        <v>11</v>
      </c>
      <c r="B9" s="128"/>
      <c r="C9" s="128"/>
      <c r="D9" s="128"/>
      <c r="E9" s="128"/>
      <c r="F9" s="128"/>
      <c r="G9" s="128"/>
      <c r="H9" s="128"/>
    </row>
    <row r="10" spans="1:8" ht="6.75" customHeight="1" x14ac:dyDescent="0.25"/>
    <row r="11" spans="1:8" ht="15.75" x14ac:dyDescent="0.25">
      <c r="A11" s="74" t="s">
        <v>0</v>
      </c>
      <c r="B11" s="79" t="s">
        <v>1</v>
      </c>
      <c r="C11" s="79" t="s">
        <v>5</v>
      </c>
      <c r="D11" s="79" t="s">
        <v>4</v>
      </c>
      <c r="E11" s="79" t="s">
        <v>110</v>
      </c>
      <c r="F11" s="79" t="s">
        <v>111</v>
      </c>
      <c r="G11" s="69" t="s">
        <v>9</v>
      </c>
      <c r="H11" s="80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81" t="s">
        <v>25</v>
      </c>
      <c r="E12" s="10">
        <v>40000</v>
      </c>
      <c r="F12" s="10">
        <v>127500</v>
      </c>
      <c r="G12" s="10">
        <v>29250</v>
      </c>
      <c r="H12" s="10">
        <f>SUM(E12:G12)</f>
        <v>196750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81" t="s">
        <v>16</v>
      </c>
      <c r="E13" s="10">
        <v>140000</v>
      </c>
      <c r="F13" s="10">
        <v>135000</v>
      </c>
      <c r="G13" s="10">
        <v>27000</v>
      </c>
      <c r="H13" s="10">
        <f t="shared" ref="H13:H15" si="0">SUM(E13:G13)</f>
        <v>302000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81" t="s">
        <v>21</v>
      </c>
      <c r="E14" s="10">
        <v>135000</v>
      </c>
      <c r="F14" s="10">
        <v>-55000</v>
      </c>
      <c r="G14" s="10">
        <v>11250</v>
      </c>
      <c r="H14" s="10">
        <f t="shared" si="0"/>
        <v>91250</v>
      </c>
    </row>
    <row r="15" spans="1:8" ht="20.25" customHeight="1" x14ac:dyDescent="0.25">
      <c r="A15" s="82">
        <v>4</v>
      </c>
      <c r="B15" s="83" t="s">
        <v>30</v>
      </c>
      <c r="C15" s="84" t="s">
        <v>19</v>
      </c>
      <c r="D15" s="85" t="s">
        <v>29</v>
      </c>
      <c r="E15" s="86">
        <v>80000</v>
      </c>
      <c r="F15" s="86">
        <v>45000</v>
      </c>
      <c r="G15" s="86">
        <v>20250</v>
      </c>
      <c r="H15" s="10">
        <f t="shared" si="0"/>
        <v>145250</v>
      </c>
    </row>
    <row r="16" spans="1:8" ht="20.25" customHeight="1" x14ac:dyDescent="0.25">
      <c r="A16" s="134" t="s">
        <v>26</v>
      </c>
      <c r="B16" s="134"/>
      <c r="C16" s="134"/>
      <c r="D16" s="134"/>
      <c r="E16" s="17">
        <f>SUM(E12:E15)</f>
        <v>395000</v>
      </c>
      <c r="F16" s="17">
        <f t="shared" ref="F16:H16" si="1">SUM(F12:F15)</f>
        <v>252500</v>
      </c>
      <c r="G16" s="17">
        <f t="shared" si="1"/>
        <v>87750</v>
      </c>
      <c r="H16" s="17">
        <f t="shared" si="1"/>
        <v>735250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25"/>
      <c r="H17" s="125"/>
    </row>
    <row r="18" spans="1:8" ht="18.75" x14ac:dyDescent="0.3">
      <c r="A18" s="133" t="s">
        <v>17</v>
      </c>
      <c r="B18" s="133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72"/>
      <c r="C20" s="20"/>
      <c r="D20" s="20"/>
      <c r="E20" s="18"/>
      <c r="F20" s="18"/>
      <c r="G20" s="18"/>
      <c r="H20" s="26"/>
    </row>
    <row r="21" spans="1:8" x14ac:dyDescent="0.25">
      <c r="B21" s="21"/>
      <c r="C21" s="126"/>
      <c r="D21" s="126"/>
      <c r="H21" s="27"/>
    </row>
    <row r="22" spans="1:8" x14ac:dyDescent="0.25">
      <c r="B22" s="21"/>
      <c r="C22" s="131"/>
      <c r="D22" s="131"/>
    </row>
    <row r="23" spans="1:8" x14ac:dyDescent="0.25">
      <c r="B23" s="21"/>
      <c r="C23" s="131"/>
      <c r="D23" s="131"/>
    </row>
    <row r="24" spans="1:8" x14ac:dyDescent="0.25">
      <c r="B24" s="72"/>
      <c r="C24" s="131"/>
      <c r="D24" s="131"/>
    </row>
    <row r="25" spans="1:8" x14ac:dyDescent="0.25">
      <c r="C25" s="132"/>
      <c r="D25" s="132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27" t="s">
        <v>112</v>
      </c>
      <c r="B4" s="127"/>
      <c r="C4" s="127"/>
      <c r="D4" s="127"/>
      <c r="E4" s="127"/>
      <c r="F4" s="127"/>
      <c r="G4" s="127"/>
      <c r="H4" s="127"/>
    </row>
    <row r="5" spans="1:8" ht="10.5" customHeight="1" x14ac:dyDescent="0.3">
      <c r="E5" s="5"/>
    </row>
    <row r="6" spans="1:8" ht="27" customHeight="1" x14ac:dyDescent="0.4">
      <c r="A6" s="129" t="s">
        <v>36</v>
      </c>
      <c r="B6" s="129"/>
      <c r="C6" s="129"/>
      <c r="D6" s="129"/>
      <c r="E6" s="129"/>
      <c r="F6" s="129"/>
      <c r="G6" s="41"/>
      <c r="H6" s="41"/>
    </row>
    <row r="7" spans="1:8" ht="18.75" x14ac:dyDescent="0.3">
      <c r="A7" s="125" t="s">
        <v>10</v>
      </c>
      <c r="B7" s="125"/>
      <c r="C7" s="125"/>
      <c r="D7" s="125"/>
      <c r="E7" s="130"/>
      <c r="F7" s="130"/>
      <c r="G7" s="130"/>
      <c r="H7" s="130"/>
    </row>
    <row r="8" spans="1:8" ht="9" customHeight="1" x14ac:dyDescent="0.3">
      <c r="A8" s="4"/>
      <c r="D8" s="88"/>
      <c r="E8" s="88"/>
      <c r="F8" s="88"/>
      <c r="G8" s="88"/>
      <c r="H8" s="88"/>
    </row>
    <row r="9" spans="1:8" ht="18.75" customHeight="1" x14ac:dyDescent="0.3">
      <c r="A9" s="128" t="s">
        <v>11</v>
      </c>
      <c r="B9" s="128"/>
      <c r="C9" s="128"/>
      <c r="D9" s="128"/>
      <c r="E9" s="128"/>
      <c r="F9" s="128"/>
      <c r="G9" s="128"/>
      <c r="H9" s="128"/>
    </row>
    <row r="10" spans="1:8" ht="6.75" customHeight="1" x14ac:dyDescent="0.25"/>
    <row r="11" spans="1:8" ht="15.75" x14ac:dyDescent="0.25">
      <c r="A11" s="89" t="s">
        <v>0</v>
      </c>
      <c r="B11" s="90" t="s">
        <v>1</v>
      </c>
      <c r="C11" s="90" t="s">
        <v>5</v>
      </c>
      <c r="D11" s="90" t="s">
        <v>4</v>
      </c>
      <c r="E11" s="90" t="s">
        <v>110</v>
      </c>
      <c r="F11" s="90" t="s">
        <v>111</v>
      </c>
      <c r="G11" s="69" t="s">
        <v>9</v>
      </c>
      <c r="H11" s="80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81" t="s">
        <v>25</v>
      </c>
      <c r="E12" s="10">
        <v>40000</v>
      </c>
      <c r="F12" s="10">
        <v>150000</v>
      </c>
      <c r="G12" s="10">
        <v>29250</v>
      </c>
      <c r="H12" s="10">
        <f>SUM(E12:G12)</f>
        <v>219250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81" t="s">
        <v>16</v>
      </c>
      <c r="E13" s="10">
        <v>140000</v>
      </c>
      <c r="F13" s="10">
        <v>112500</v>
      </c>
      <c r="G13" s="10">
        <v>27000</v>
      </c>
      <c r="H13" s="10">
        <f t="shared" ref="H13:H15" si="0">SUM(E13:G13)</f>
        <v>279500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81" t="s">
        <v>21</v>
      </c>
      <c r="E14" s="10">
        <v>135000</v>
      </c>
      <c r="F14" s="10">
        <v>-82500</v>
      </c>
      <c r="G14" s="10">
        <v>15750</v>
      </c>
      <c r="H14" s="10">
        <f t="shared" si="0"/>
        <v>68250</v>
      </c>
    </row>
    <row r="15" spans="1:8" ht="20.25" customHeight="1" x14ac:dyDescent="0.25">
      <c r="A15" s="82">
        <v>4</v>
      </c>
      <c r="B15" s="83" t="s">
        <v>30</v>
      </c>
      <c r="C15" s="84" t="s">
        <v>19</v>
      </c>
      <c r="D15" s="85" t="s">
        <v>29</v>
      </c>
      <c r="E15" s="86">
        <v>80000</v>
      </c>
      <c r="F15" s="86">
        <v>67500</v>
      </c>
      <c r="G15" s="86">
        <v>22500</v>
      </c>
      <c r="H15" s="10">
        <f t="shared" si="0"/>
        <v>170000</v>
      </c>
    </row>
    <row r="16" spans="1:8" ht="20.25" customHeight="1" x14ac:dyDescent="0.25">
      <c r="A16" s="134" t="s">
        <v>26</v>
      </c>
      <c r="B16" s="134"/>
      <c r="C16" s="134"/>
      <c r="D16" s="134"/>
      <c r="E16" s="17">
        <f>SUM(E12:E15)</f>
        <v>395000</v>
      </c>
      <c r="F16" s="17">
        <f t="shared" ref="F16:H16" si="1">SUM(F12:F15)</f>
        <v>247500</v>
      </c>
      <c r="G16" s="17">
        <f t="shared" si="1"/>
        <v>94500</v>
      </c>
      <c r="H16" s="17">
        <f t="shared" si="1"/>
        <v>737000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25"/>
      <c r="H17" s="125"/>
    </row>
    <row r="18" spans="1:8" ht="18.75" x14ac:dyDescent="0.3">
      <c r="A18" s="133" t="s">
        <v>17</v>
      </c>
      <c r="B18" s="133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87"/>
      <c r="C20" s="20"/>
      <c r="D20" s="20"/>
      <c r="E20" s="18"/>
      <c r="F20" s="18"/>
      <c r="G20" s="18"/>
      <c r="H20" s="26"/>
    </row>
    <row r="21" spans="1:8" x14ac:dyDescent="0.25">
      <c r="B21" s="21"/>
      <c r="C21" s="126"/>
      <c r="D21" s="126"/>
      <c r="H21" s="27"/>
    </row>
    <row r="22" spans="1:8" x14ac:dyDescent="0.25">
      <c r="B22" s="21"/>
      <c r="C22" s="131"/>
      <c r="D22" s="131"/>
    </row>
    <row r="23" spans="1:8" x14ac:dyDescent="0.25">
      <c r="B23" s="21"/>
      <c r="C23" s="131"/>
      <c r="D23" s="131"/>
    </row>
    <row r="24" spans="1:8" x14ac:dyDescent="0.25">
      <c r="B24" s="87"/>
      <c r="C24" s="131"/>
      <c r="D24" s="131"/>
    </row>
    <row r="25" spans="1:8" x14ac:dyDescent="0.25">
      <c r="C25" s="132"/>
      <c r="D25" s="132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35" t="s">
        <v>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x14ac:dyDescent="0.25">
      <c r="A2" s="6" t="s">
        <v>0</v>
      </c>
      <c r="B2" s="2" t="s">
        <v>1</v>
      </c>
      <c r="C2" s="2" t="s">
        <v>5</v>
      </c>
      <c r="D2" s="2" t="s">
        <v>22</v>
      </c>
      <c r="E2" s="12"/>
      <c r="F2" s="12"/>
    </row>
    <row r="3" spans="1:12" ht="15.75" x14ac:dyDescent="0.25">
      <c r="A3" s="1">
        <v>1</v>
      </c>
      <c r="B3" s="3" t="s">
        <v>12</v>
      </c>
      <c r="C3" s="9" t="s">
        <v>13</v>
      </c>
      <c r="D3" s="10">
        <v>36000</v>
      </c>
      <c r="E3" s="13"/>
      <c r="F3" s="13"/>
    </row>
    <row r="4" spans="1:12" ht="15.75" x14ac:dyDescent="0.25">
      <c r="A4" s="1">
        <v>2</v>
      </c>
      <c r="B4" s="3" t="s">
        <v>14</v>
      </c>
      <c r="C4" s="9" t="s">
        <v>15</v>
      </c>
      <c r="D4" s="10"/>
      <c r="E4" s="13"/>
      <c r="F4" s="13"/>
    </row>
    <row r="5" spans="1:12" ht="15.75" x14ac:dyDescent="0.25">
      <c r="A5" s="1">
        <v>3</v>
      </c>
      <c r="B5" s="3" t="s">
        <v>17</v>
      </c>
      <c r="C5" s="9" t="s">
        <v>18</v>
      </c>
      <c r="D5" s="10">
        <v>30000</v>
      </c>
      <c r="E5" s="13"/>
      <c r="F5" s="13"/>
    </row>
    <row r="6" spans="1:12" ht="15.75" x14ac:dyDescent="0.25">
      <c r="A6" s="1">
        <v>4</v>
      </c>
      <c r="B6" s="3" t="s">
        <v>20</v>
      </c>
      <c r="C6" s="9" t="s">
        <v>19</v>
      </c>
      <c r="D6" s="7"/>
      <c r="E6" s="13"/>
      <c r="F6" s="13"/>
    </row>
    <row r="7" spans="1:12" ht="18.75" x14ac:dyDescent="0.3">
      <c r="A7" s="136" t="s">
        <v>3</v>
      </c>
      <c r="B7" s="137"/>
      <c r="C7" s="138"/>
      <c r="D7" s="14">
        <f>SUM(D3:D6)</f>
        <v>66000</v>
      </c>
      <c r="E7" s="13"/>
      <c r="F7" s="13"/>
    </row>
    <row r="8" spans="1:12" ht="18.75" x14ac:dyDescent="0.3">
      <c r="A8" s="22"/>
    </row>
  </sheetData>
  <mergeCells count="2">
    <mergeCell ref="A1:L1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1" workbookViewId="0">
      <selection activeCell="A46" sqref="A46:E46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1.8554687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28" t="s">
        <v>107</v>
      </c>
      <c r="B5" s="128"/>
      <c r="C5" s="128"/>
      <c r="D5" s="128"/>
      <c r="E5" s="128"/>
      <c r="F5" s="128"/>
      <c r="G5" s="128"/>
    </row>
    <row r="6" spans="1:11" ht="18" customHeight="1" x14ac:dyDescent="0.3">
      <c r="A6" s="52" t="s">
        <v>44</v>
      </c>
      <c r="B6" s="52"/>
      <c r="C6" s="52"/>
      <c r="D6" s="64"/>
      <c r="E6" s="52"/>
      <c r="F6" s="52"/>
      <c r="G6" s="52"/>
    </row>
    <row r="7" spans="1:11" ht="21" customHeight="1" x14ac:dyDescent="0.25">
      <c r="A7" s="152" t="s">
        <v>45</v>
      </c>
      <c r="B7" s="152"/>
      <c r="C7" s="152"/>
      <c r="D7" s="152"/>
      <c r="E7" s="152"/>
      <c r="F7" s="152"/>
      <c r="G7" s="152"/>
    </row>
    <row r="8" spans="1:11" ht="15.75" customHeight="1" x14ac:dyDescent="0.25">
      <c r="A8" s="153" t="s">
        <v>46</v>
      </c>
      <c r="B8" s="153"/>
      <c r="C8" s="153"/>
      <c r="D8" s="153"/>
      <c r="E8" s="153"/>
      <c r="F8" s="153"/>
      <c r="G8" s="153"/>
    </row>
    <row r="9" spans="1:11" ht="18.75" customHeight="1" x14ac:dyDescent="0.25">
      <c r="A9" s="152" t="s">
        <v>47</v>
      </c>
      <c r="B9" s="152"/>
      <c r="C9" s="152"/>
      <c r="D9" s="152"/>
      <c r="E9" s="152"/>
      <c r="F9" s="152"/>
      <c r="G9" s="152"/>
      <c r="H9" s="152"/>
    </row>
    <row r="10" spans="1:11" ht="16.5" customHeight="1" x14ac:dyDescent="0.25">
      <c r="A10" s="152" t="s">
        <v>10</v>
      </c>
      <c r="B10" s="152"/>
      <c r="C10" s="152"/>
      <c r="D10" s="152"/>
      <c r="E10" s="152"/>
      <c r="F10" s="152"/>
      <c r="G10" s="152"/>
    </row>
    <row r="11" spans="1:11" ht="15.75" x14ac:dyDescent="0.25">
      <c r="A11" s="145" t="s">
        <v>106</v>
      </c>
      <c r="B11" s="145"/>
      <c r="C11" s="145"/>
      <c r="D11" s="145"/>
      <c r="E11" s="145"/>
      <c r="F11" s="145"/>
      <c r="G11" s="145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0"/>
      <c r="D13" s="59"/>
      <c r="E13" s="43"/>
      <c r="F13" s="50">
        <v>40000</v>
      </c>
      <c r="G13" s="43"/>
    </row>
    <row r="14" spans="1:11" ht="15.75" x14ac:dyDescent="0.25">
      <c r="A14" s="1">
        <v>1</v>
      </c>
      <c r="B14" s="45" t="s">
        <v>49</v>
      </c>
      <c r="C14" s="66">
        <v>22500</v>
      </c>
      <c r="D14" s="59" t="s">
        <v>84</v>
      </c>
      <c r="E14" s="51"/>
      <c r="F14" s="50"/>
      <c r="G14" s="43" t="s">
        <v>24</v>
      </c>
      <c r="J14" s="60"/>
    </row>
    <row r="15" spans="1:11" ht="15.75" x14ac:dyDescent="0.25">
      <c r="A15" s="1">
        <v>2</v>
      </c>
      <c r="B15" s="45" t="s">
        <v>51</v>
      </c>
      <c r="C15" s="66">
        <v>0</v>
      </c>
      <c r="D15" s="59"/>
      <c r="E15" s="9">
        <v>2250</v>
      </c>
      <c r="F15" s="50">
        <v>22500</v>
      </c>
      <c r="G15" s="43"/>
      <c r="J15" s="65"/>
    </row>
    <row r="16" spans="1:11" ht="15.75" x14ac:dyDescent="0.25">
      <c r="A16" s="1">
        <v>3</v>
      </c>
      <c r="B16" s="45" t="s">
        <v>52</v>
      </c>
      <c r="C16" s="66">
        <v>0</v>
      </c>
      <c r="D16" s="59"/>
      <c r="E16" s="9">
        <v>2250</v>
      </c>
      <c r="F16" s="50">
        <v>22500</v>
      </c>
      <c r="G16" s="43"/>
      <c r="J16" s="65"/>
    </row>
    <row r="17" spans="1:10" ht="15.75" x14ac:dyDescent="0.25">
      <c r="A17" s="1">
        <v>4</v>
      </c>
      <c r="B17" s="45" t="s">
        <v>53</v>
      </c>
      <c r="C17" s="66">
        <v>0</v>
      </c>
      <c r="D17" s="59"/>
      <c r="E17" s="9">
        <v>2250</v>
      </c>
      <c r="F17" s="50">
        <v>22500</v>
      </c>
      <c r="G17" s="43"/>
      <c r="J17" s="65"/>
    </row>
    <row r="18" spans="1:10" ht="15.75" x14ac:dyDescent="0.25">
      <c r="A18" s="1">
        <v>5</v>
      </c>
      <c r="B18" s="45" t="s">
        <v>54</v>
      </c>
      <c r="C18" s="66">
        <v>0</v>
      </c>
      <c r="D18" s="59"/>
      <c r="E18" s="9">
        <v>2250</v>
      </c>
      <c r="F18" s="50">
        <v>22500</v>
      </c>
      <c r="G18" s="43"/>
      <c r="J18" s="65"/>
    </row>
    <row r="19" spans="1:10" ht="15.75" x14ac:dyDescent="0.25">
      <c r="A19" s="1">
        <v>6</v>
      </c>
      <c r="B19" s="45" t="s">
        <v>55</v>
      </c>
      <c r="C19" s="66">
        <v>45000</v>
      </c>
      <c r="D19" s="59" t="s">
        <v>83</v>
      </c>
      <c r="E19" s="9">
        <v>2250</v>
      </c>
      <c r="F19" s="50">
        <v>-22500</v>
      </c>
      <c r="G19" s="43" t="s">
        <v>72</v>
      </c>
      <c r="J19" s="60"/>
    </row>
    <row r="20" spans="1:10" ht="15.75" x14ac:dyDescent="0.25">
      <c r="A20" s="1">
        <v>7</v>
      </c>
      <c r="B20" s="45" t="s">
        <v>56</v>
      </c>
      <c r="C20" s="66">
        <v>22500</v>
      </c>
      <c r="D20" s="59" t="s">
        <v>88</v>
      </c>
      <c r="E20" s="9">
        <v>2250</v>
      </c>
      <c r="F20" s="50"/>
      <c r="G20" s="43" t="s">
        <v>72</v>
      </c>
    </row>
    <row r="21" spans="1:10" ht="15.75" x14ac:dyDescent="0.25">
      <c r="A21" s="1">
        <v>8</v>
      </c>
      <c r="B21" s="45" t="s">
        <v>57</v>
      </c>
      <c r="C21" s="66">
        <v>22500</v>
      </c>
      <c r="D21" s="59" t="s">
        <v>90</v>
      </c>
      <c r="E21" s="9">
        <v>2250</v>
      </c>
      <c r="F21" s="50"/>
      <c r="G21" s="43" t="s">
        <v>72</v>
      </c>
    </row>
    <row r="22" spans="1:10" ht="15.75" x14ac:dyDescent="0.25">
      <c r="A22" s="1">
        <v>9</v>
      </c>
      <c r="B22" s="45" t="s">
        <v>58</v>
      </c>
      <c r="C22" s="66">
        <v>30000</v>
      </c>
      <c r="D22" s="59" t="s">
        <v>88</v>
      </c>
      <c r="E22" s="9">
        <v>2250</v>
      </c>
      <c r="F22" s="50">
        <v>-7500</v>
      </c>
      <c r="G22" s="43" t="s">
        <v>72</v>
      </c>
    </row>
    <row r="23" spans="1:10" ht="15.75" x14ac:dyDescent="0.25">
      <c r="A23" s="1">
        <v>10</v>
      </c>
      <c r="B23" s="45" t="s">
        <v>59</v>
      </c>
      <c r="C23" s="66">
        <v>22500</v>
      </c>
      <c r="D23" s="59" t="s">
        <v>95</v>
      </c>
      <c r="E23" s="9">
        <v>2250</v>
      </c>
      <c r="F23" s="50"/>
      <c r="G23" s="43" t="s">
        <v>72</v>
      </c>
    </row>
    <row r="24" spans="1:10" ht="15.75" x14ac:dyDescent="0.25">
      <c r="A24" s="1">
        <v>11</v>
      </c>
      <c r="B24" s="45" t="s">
        <v>60</v>
      </c>
      <c r="C24" s="66">
        <v>0</v>
      </c>
      <c r="D24" s="59"/>
      <c r="E24" s="9">
        <v>2250</v>
      </c>
      <c r="F24" s="50">
        <v>22500</v>
      </c>
      <c r="G24" s="43"/>
    </row>
    <row r="25" spans="1:10" ht="15.75" x14ac:dyDescent="0.25">
      <c r="A25" s="1">
        <v>12</v>
      </c>
      <c r="B25" s="45" t="s">
        <v>61</v>
      </c>
      <c r="C25" s="66">
        <v>22500</v>
      </c>
      <c r="D25" s="59" t="s">
        <v>31</v>
      </c>
      <c r="E25" s="9">
        <v>2250</v>
      </c>
      <c r="F25" s="50"/>
      <c r="G25" s="43" t="s">
        <v>72</v>
      </c>
    </row>
    <row r="26" spans="1:10" ht="15.75" x14ac:dyDescent="0.25">
      <c r="A26" s="1">
        <v>13</v>
      </c>
      <c r="B26" s="45" t="s">
        <v>50</v>
      </c>
      <c r="C26" s="66">
        <v>0</v>
      </c>
      <c r="D26" s="59"/>
      <c r="E26" s="9">
        <v>2250</v>
      </c>
      <c r="F26" s="50">
        <v>22500</v>
      </c>
      <c r="G26" s="43"/>
    </row>
    <row r="27" spans="1:10" ht="15.75" x14ac:dyDescent="0.25">
      <c r="A27" s="94">
        <v>14</v>
      </c>
      <c r="B27" s="45" t="s">
        <v>100</v>
      </c>
      <c r="C27" s="66">
        <v>0</v>
      </c>
      <c r="D27" s="59"/>
      <c r="E27" s="9">
        <v>2250</v>
      </c>
      <c r="F27" s="50">
        <v>22500</v>
      </c>
      <c r="G27" s="43"/>
    </row>
    <row r="28" spans="1:10" ht="15.75" x14ac:dyDescent="0.25">
      <c r="A28" s="94">
        <v>15</v>
      </c>
      <c r="B28" s="45" t="s">
        <v>113</v>
      </c>
      <c r="C28" s="66">
        <v>0</v>
      </c>
      <c r="D28" s="59"/>
      <c r="E28" s="9">
        <v>2250</v>
      </c>
      <c r="F28" s="50">
        <v>22500</v>
      </c>
      <c r="G28" s="43"/>
    </row>
    <row r="29" spans="1:10" ht="15.75" x14ac:dyDescent="0.25">
      <c r="A29" s="94">
        <v>16</v>
      </c>
      <c r="B29" s="91" t="s">
        <v>121</v>
      </c>
      <c r="C29" s="66">
        <v>0</v>
      </c>
      <c r="D29" s="59"/>
      <c r="E29" s="9">
        <v>2250</v>
      </c>
      <c r="F29" s="50">
        <v>22500</v>
      </c>
      <c r="G29" s="43"/>
    </row>
    <row r="30" spans="1:10" ht="15.75" x14ac:dyDescent="0.25">
      <c r="A30" s="94">
        <v>17</v>
      </c>
      <c r="B30" s="91" t="s">
        <v>122</v>
      </c>
      <c r="C30" s="66">
        <v>0</v>
      </c>
      <c r="D30" s="59"/>
      <c r="E30" s="9">
        <v>2250</v>
      </c>
      <c r="F30" s="50">
        <v>22500</v>
      </c>
      <c r="G30" s="43"/>
    </row>
    <row r="31" spans="1:10" ht="15.75" x14ac:dyDescent="0.25">
      <c r="A31" s="94">
        <v>18</v>
      </c>
      <c r="B31" s="91" t="s">
        <v>123</v>
      </c>
      <c r="C31" s="66">
        <v>22500</v>
      </c>
      <c r="D31" s="59" t="s">
        <v>129</v>
      </c>
      <c r="E31" s="9">
        <v>2250</v>
      </c>
      <c r="F31" s="50"/>
      <c r="G31" s="43" t="s">
        <v>24</v>
      </c>
    </row>
    <row r="32" spans="1:10" ht="15.75" x14ac:dyDescent="0.25">
      <c r="A32" s="102">
        <v>19</v>
      </c>
      <c r="B32" s="91" t="s">
        <v>138</v>
      </c>
      <c r="C32" s="66"/>
      <c r="D32" s="59"/>
      <c r="E32" s="9">
        <v>2250</v>
      </c>
      <c r="F32" s="50">
        <v>22500</v>
      </c>
      <c r="G32" s="43"/>
    </row>
    <row r="33" spans="1:9" ht="15.75" x14ac:dyDescent="0.25">
      <c r="A33" s="102">
        <v>20</v>
      </c>
      <c r="B33" s="91" t="s">
        <v>139</v>
      </c>
      <c r="C33" s="66">
        <v>22500</v>
      </c>
      <c r="D33" s="59" t="s">
        <v>142</v>
      </c>
      <c r="E33" s="9">
        <v>2250</v>
      </c>
      <c r="F33" s="50"/>
      <c r="G33" s="43" t="s">
        <v>72</v>
      </c>
    </row>
    <row r="34" spans="1:9" ht="15.75" x14ac:dyDescent="0.25">
      <c r="A34" s="102">
        <v>21</v>
      </c>
      <c r="B34" s="91" t="s">
        <v>140</v>
      </c>
      <c r="C34" s="66"/>
      <c r="D34" s="59"/>
      <c r="E34" s="9">
        <v>2250</v>
      </c>
      <c r="F34" s="50">
        <v>22500</v>
      </c>
      <c r="G34" s="43"/>
    </row>
    <row r="35" spans="1:9" ht="15.75" x14ac:dyDescent="0.25">
      <c r="A35" s="102">
        <v>22</v>
      </c>
      <c r="B35" s="91" t="s">
        <v>141</v>
      </c>
      <c r="C35" s="66">
        <v>22500</v>
      </c>
      <c r="D35" s="59" t="s">
        <v>143</v>
      </c>
      <c r="E35" s="9">
        <v>2250</v>
      </c>
      <c r="F35" s="50"/>
      <c r="G35" s="43" t="s">
        <v>72</v>
      </c>
    </row>
    <row r="36" spans="1:9" ht="15.75" x14ac:dyDescent="0.25">
      <c r="A36" s="109">
        <v>23</v>
      </c>
      <c r="B36" s="91" t="s">
        <v>156</v>
      </c>
      <c r="C36" s="66"/>
      <c r="D36" s="59"/>
      <c r="E36" s="9">
        <v>2250</v>
      </c>
      <c r="F36" s="50">
        <v>22500</v>
      </c>
      <c r="G36" s="43"/>
    </row>
    <row r="37" spans="1:9" ht="15.75" x14ac:dyDescent="0.25">
      <c r="A37" s="109">
        <v>24</v>
      </c>
      <c r="B37" s="91" t="s">
        <v>157</v>
      </c>
      <c r="C37" s="66"/>
      <c r="D37" s="59"/>
      <c r="E37" s="9">
        <v>2250</v>
      </c>
      <c r="F37" s="50">
        <v>22500</v>
      </c>
      <c r="G37" s="43"/>
    </row>
    <row r="38" spans="1:9" ht="15.75" x14ac:dyDescent="0.25">
      <c r="A38" s="109">
        <v>25</v>
      </c>
      <c r="B38" s="91" t="s">
        <v>158</v>
      </c>
      <c r="C38" s="66"/>
      <c r="D38" s="59"/>
      <c r="E38" s="9">
        <v>2250</v>
      </c>
      <c r="F38" s="50">
        <v>22500</v>
      </c>
      <c r="G38" s="43"/>
    </row>
    <row r="39" spans="1:9" ht="15.75" x14ac:dyDescent="0.25">
      <c r="A39" s="139" t="s">
        <v>26</v>
      </c>
      <c r="B39" s="141"/>
      <c r="C39" s="110">
        <f>SUM(C13:C38)</f>
        <v>255000</v>
      </c>
      <c r="D39" s="116">
        <f t="shared" ref="D39:F39" si="0">SUM(D13:D38)</f>
        <v>0</v>
      </c>
      <c r="E39" s="116">
        <f t="shared" si="0"/>
        <v>54000</v>
      </c>
      <c r="F39" s="116">
        <f t="shared" si="0"/>
        <v>347500</v>
      </c>
      <c r="G39" s="69"/>
    </row>
    <row r="40" spans="1:9" ht="15.75" x14ac:dyDescent="0.25">
      <c r="A40" s="139" t="s">
        <v>102</v>
      </c>
      <c r="B40" s="141"/>
      <c r="C40" s="110">
        <f>25*22500</f>
        <v>562500</v>
      </c>
      <c r="D40" s="146"/>
      <c r="E40" s="147"/>
      <c r="F40" s="147"/>
      <c r="G40" s="148"/>
      <c r="I40" s="75"/>
    </row>
    <row r="41" spans="1:9" ht="15.75" x14ac:dyDescent="0.25">
      <c r="A41" s="139" t="s">
        <v>165</v>
      </c>
      <c r="B41" s="141"/>
      <c r="C41" s="110">
        <f>C39-C40</f>
        <v>-307500</v>
      </c>
      <c r="D41" s="149"/>
      <c r="E41" s="150"/>
      <c r="F41" s="150"/>
      <c r="G41" s="151"/>
    </row>
    <row r="42" spans="1:9" ht="15.75" x14ac:dyDescent="0.25">
      <c r="A42" s="139" t="s">
        <v>108</v>
      </c>
      <c r="B42" s="140"/>
      <c r="C42" s="140"/>
      <c r="D42" s="140"/>
      <c r="E42" s="141"/>
      <c r="F42" s="142">
        <f>E39+F39</f>
        <v>401500</v>
      </c>
      <c r="G42" s="143"/>
    </row>
    <row r="43" spans="1:9" x14ac:dyDescent="0.25">
      <c r="A43" s="144" t="s">
        <v>114</v>
      </c>
      <c r="B43" s="144"/>
      <c r="C43" s="144"/>
      <c r="D43" s="144"/>
      <c r="E43" s="144"/>
      <c r="F43" s="144"/>
      <c r="G43" s="144"/>
    </row>
    <row r="45" spans="1:9" ht="15.75" x14ac:dyDescent="0.25">
      <c r="A45" s="162" t="s">
        <v>62</v>
      </c>
      <c r="B45" s="162"/>
      <c r="C45" s="162"/>
      <c r="D45" s="162"/>
      <c r="E45" s="162"/>
      <c r="F45" s="50">
        <f>F42</f>
        <v>401500</v>
      </c>
    </row>
    <row r="46" spans="1:9" ht="15.75" x14ac:dyDescent="0.25">
      <c r="A46" s="162" t="s">
        <v>131</v>
      </c>
      <c r="B46" s="162"/>
      <c r="C46" s="162"/>
      <c r="D46" s="162"/>
      <c r="E46" s="162"/>
      <c r="F46" s="50">
        <v>30000</v>
      </c>
    </row>
    <row r="47" spans="1:9" ht="15.75" x14ac:dyDescent="0.25">
      <c r="A47" s="162" t="s">
        <v>132</v>
      </c>
      <c r="B47" s="162"/>
      <c r="C47" s="162"/>
      <c r="D47" s="162"/>
      <c r="E47" s="162"/>
      <c r="F47" s="50">
        <v>50000</v>
      </c>
    </row>
    <row r="48" spans="1:9" ht="15.75" x14ac:dyDescent="0.25">
      <c r="A48" s="155" t="s">
        <v>135</v>
      </c>
      <c r="B48" s="155"/>
      <c r="C48" s="155"/>
      <c r="D48" s="155"/>
      <c r="E48" s="155"/>
      <c r="F48" s="68">
        <f>SUM(F45:F47)</f>
        <v>481500</v>
      </c>
    </row>
    <row r="49" spans="1:7" ht="15.75" x14ac:dyDescent="0.25">
      <c r="A49" s="154" t="s">
        <v>133</v>
      </c>
      <c r="B49" s="154"/>
      <c r="C49" s="154"/>
      <c r="D49" s="154"/>
      <c r="E49" s="154"/>
      <c r="F49" s="104">
        <v>55000</v>
      </c>
      <c r="G49" s="159">
        <f>SUM(F49:F51)</f>
        <v>147725</v>
      </c>
    </row>
    <row r="50" spans="1:7" ht="15.75" x14ac:dyDescent="0.25">
      <c r="A50" s="154" t="s">
        <v>134</v>
      </c>
      <c r="B50" s="154"/>
      <c r="C50" s="154"/>
      <c r="D50" s="154"/>
      <c r="E50" s="154"/>
      <c r="F50" s="104">
        <v>60000</v>
      </c>
      <c r="G50" s="160"/>
    </row>
    <row r="51" spans="1:7" ht="15.75" x14ac:dyDescent="0.25">
      <c r="A51" s="156" t="s">
        <v>137</v>
      </c>
      <c r="B51" s="157"/>
      <c r="C51" s="157"/>
      <c r="D51" s="157"/>
      <c r="E51" s="158"/>
      <c r="F51" s="104">
        <v>32725</v>
      </c>
      <c r="G51" s="161"/>
    </row>
    <row r="52" spans="1:7" ht="15.75" x14ac:dyDescent="0.25">
      <c r="A52" s="155" t="s">
        <v>136</v>
      </c>
      <c r="B52" s="155"/>
      <c r="C52" s="155"/>
      <c r="D52" s="155"/>
      <c r="E52" s="155"/>
      <c r="F52" s="105">
        <f>SUM(F48:F51)</f>
        <v>629225</v>
      </c>
    </row>
  </sheetData>
  <mergeCells count="22">
    <mergeCell ref="A50:E50"/>
    <mergeCell ref="A52:E52"/>
    <mergeCell ref="A51:E51"/>
    <mergeCell ref="G49:G51"/>
    <mergeCell ref="A45:E45"/>
    <mergeCell ref="A46:E46"/>
    <mergeCell ref="A47:E47"/>
    <mergeCell ref="A48:E48"/>
    <mergeCell ref="A49:E49"/>
    <mergeCell ref="A10:G10"/>
    <mergeCell ref="A5:G5"/>
    <mergeCell ref="A7:G7"/>
    <mergeCell ref="A8:G8"/>
    <mergeCell ref="A9:H9"/>
    <mergeCell ref="A42:E42"/>
    <mergeCell ref="F42:G42"/>
    <mergeCell ref="A43:G43"/>
    <mergeCell ref="A11:G11"/>
    <mergeCell ref="A39:B39"/>
    <mergeCell ref="A40:B40"/>
    <mergeCell ref="A41:B41"/>
    <mergeCell ref="D40:G4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I19" sqref="I19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28" t="s">
        <v>40</v>
      </c>
      <c r="B5" s="128"/>
      <c r="C5" s="128"/>
      <c r="D5" s="128"/>
      <c r="E5" s="128"/>
      <c r="F5" s="128"/>
      <c r="G5" s="128"/>
    </row>
    <row r="6" spans="1:11" ht="18" customHeight="1" x14ac:dyDescent="0.3">
      <c r="A6" s="165" t="s">
        <v>64</v>
      </c>
      <c r="B6" s="165"/>
      <c r="C6" s="165"/>
      <c r="D6" s="165"/>
      <c r="E6" s="165"/>
      <c r="F6" s="165"/>
      <c r="G6" s="165"/>
    </row>
    <row r="7" spans="1:11" ht="21" customHeight="1" x14ac:dyDescent="0.25">
      <c r="A7" s="152" t="s">
        <v>65</v>
      </c>
      <c r="B7" s="152"/>
      <c r="C7" s="152"/>
      <c r="D7" s="152"/>
      <c r="E7" s="152"/>
      <c r="F7" s="152"/>
      <c r="G7" s="152"/>
    </row>
    <row r="8" spans="1:11" ht="15.75" customHeight="1" x14ac:dyDescent="0.25">
      <c r="A8" s="130" t="s">
        <v>46</v>
      </c>
      <c r="B8" s="130"/>
      <c r="C8" s="130"/>
      <c r="D8" s="130"/>
      <c r="E8" s="130"/>
      <c r="F8" s="130"/>
      <c r="G8" s="130"/>
    </row>
    <row r="9" spans="1:11" ht="18.75" customHeight="1" x14ac:dyDescent="0.25">
      <c r="A9" s="152" t="s">
        <v>47</v>
      </c>
      <c r="B9" s="152"/>
      <c r="C9" s="152"/>
      <c r="D9" s="152"/>
      <c r="E9" s="152"/>
      <c r="F9" s="152"/>
      <c r="G9" s="152"/>
      <c r="H9" s="152"/>
    </row>
    <row r="10" spans="1:11" ht="16.5" customHeight="1" x14ac:dyDescent="0.25">
      <c r="A10" s="152" t="s">
        <v>10</v>
      </c>
      <c r="B10" s="152"/>
      <c r="C10" s="152"/>
      <c r="D10" s="152"/>
      <c r="E10" s="152"/>
      <c r="F10" s="152"/>
      <c r="G10" s="152"/>
    </row>
    <row r="11" spans="1:11" ht="15.75" x14ac:dyDescent="0.25">
      <c r="A11" s="145" t="s">
        <v>104</v>
      </c>
      <c r="B11" s="145"/>
      <c r="C11" s="145"/>
      <c r="D11" s="145"/>
      <c r="E11" s="145"/>
      <c r="F11" s="145"/>
      <c r="G11" s="145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66"/>
      <c r="D13" s="59"/>
      <c r="E13" s="43"/>
      <c r="F13" s="50">
        <v>140000</v>
      </c>
      <c r="G13" s="43"/>
    </row>
    <row r="14" spans="1:11" ht="15.75" x14ac:dyDescent="0.25">
      <c r="A14" s="1">
        <v>1</v>
      </c>
      <c r="B14" s="45" t="s">
        <v>49</v>
      </c>
      <c r="C14" s="66">
        <v>22500</v>
      </c>
      <c r="D14" s="59" t="s">
        <v>74</v>
      </c>
      <c r="E14" s="115"/>
      <c r="F14" s="50"/>
      <c r="G14" s="43" t="s">
        <v>24</v>
      </c>
      <c r="I14" s="60"/>
    </row>
    <row r="15" spans="1:11" ht="15.75" x14ac:dyDescent="0.25">
      <c r="A15" s="1">
        <v>2</v>
      </c>
      <c r="B15" s="45" t="s">
        <v>51</v>
      </c>
      <c r="C15" s="66">
        <v>22500</v>
      </c>
      <c r="D15" s="59" t="s">
        <v>75</v>
      </c>
      <c r="E15" s="9">
        <v>2250</v>
      </c>
      <c r="F15" s="50"/>
      <c r="G15" s="43" t="s">
        <v>24</v>
      </c>
      <c r="I15" s="60"/>
    </row>
    <row r="16" spans="1:11" ht="15.75" x14ac:dyDescent="0.25">
      <c r="A16" s="1">
        <v>3</v>
      </c>
      <c r="B16" s="45" t="s">
        <v>52</v>
      </c>
      <c r="C16" s="66">
        <v>22500</v>
      </c>
      <c r="D16" s="59" t="s">
        <v>76</v>
      </c>
      <c r="E16" s="9">
        <v>2250</v>
      </c>
      <c r="F16" s="50"/>
      <c r="G16" s="43" t="s">
        <v>24</v>
      </c>
      <c r="I16" s="60"/>
    </row>
    <row r="17" spans="1:9" ht="15.75" x14ac:dyDescent="0.25">
      <c r="A17" s="1">
        <v>4</v>
      </c>
      <c r="B17" s="45" t="s">
        <v>53</v>
      </c>
      <c r="C17" s="66">
        <v>0</v>
      </c>
      <c r="D17" s="59"/>
      <c r="E17" s="9">
        <v>2250</v>
      </c>
      <c r="F17" s="50">
        <v>22500</v>
      </c>
      <c r="G17" s="43"/>
    </row>
    <row r="18" spans="1:9" ht="15.75" x14ac:dyDescent="0.25">
      <c r="A18" s="1">
        <v>5</v>
      </c>
      <c r="B18" s="45" t="s">
        <v>54</v>
      </c>
      <c r="C18" s="66">
        <v>0</v>
      </c>
      <c r="D18" s="59"/>
      <c r="E18" s="9">
        <v>2250</v>
      </c>
      <c r="F18" s="50">
        <v>22500</v>
      </c>
      <c r="G18" s="43"/>
    </row>
    <row r="19" spans="1:9" ht="15.75" x14ac:dyDescent="0.25">
      <c r="A19" s="1">
        <v>6</v>
      </c>
      <c r="B19" s="45" t="s">
        <v>55</v>
      </c>
      <c r="C19" s="66">
        <v>40000</v>
      </c>
      <c r="D19" s="59" t="s">
        <v>85</v>
      </c>
      <c r="E19" s="9">
        <v>2250</v>
      </c>
      <c r="F19" s="50">
        <v>-17500</v>
      </c>
      <c r="G19" s="43" t="s">
        <v>72</v>
      </c>
      <c r="I19" s="75"/>
    </row>
    <row r="20" spans="1:9" ht="15.75" x14ac:dyDescent="0.25">
      <c r="A20" s="1">
        <v>7</v>
      </c>
      <c r="B20" s="45" t="s">
        <v>56</v>
      </c>
      <c r="C20" s="67">
        <v>0</v>
      </c>
      <c r="D20" s="59"/>
      <c r="E20" s="9">
        <v>2250</v>
      </c>
      <c r="F20" s="50">
        <v>22500</v>
      </c>
      <c r="G20" s="43"/>
    </row>
    <row r="21" spans="1:9" ht="15.75" x14ac:dyDescent="0.25">
      <c r="A21" s="1">
        <v>8</v>
      </c>
      <c r="B21" s="45" t="s">
        <v>57</v>
      </c>
      <c r="C21" s="67">
        <v>0</v>
      </c>
      <c r="D21" s="59"/>
      <c r="E21" s="9">
        <v>2250</v>
      </c>
      <c r="F21" s="50">
        <v>22500</v>
      </c>
      <c r="G21" s="43"/>
    </row>
    <row r="22" spans="1:9" ht="15.75" x14ac:dyDescent="0.25">
      <c r="A22" s="1">
        <v>9</v>
      </c>
      <c r="B22" s="45" t="s">
        <v>58</v>
      </c>
      <c r="C22" s="66">
        <v>50000</v>
      </c>
      <c r="D22" s="59" t="s">
        <v>94</v>
      </c>
      <c r="E22" s="9"/>
      <c r="F22" s="50">
        <v>-27500</v>
      </c>
      <c r="G22" s="43" t="s">
        <v>24</v>
      </c>
    </row>
    <row r="23" spans="1:9" ht="15.75" x14ac:dyDescent="0.25">
      <c r="A23" s="1">
        <v>10</v>
      </c>
      <c r="B23" s="45" t="s">
        <v>59</v>
      </c>
      <c r="C23" s="67">
        <v>0</v>
      </c>
      <c r="D23" s="59"/>
      <c r="E23" s="9">
        <v>2250</v>
      </c>
      <c r="F23" s="50">
        <v>22500</v>
      </c>
      <c r="G23" s="43"/>
    </row>
    <row r="24" spans="1:9" ht="15.75" x14ac:dyDescent="0.25">
      <c r="A24" s="1">
        <v>11</v>
      </c>
      <c r="B24" s="45" t="s">
        <v>60</v>
      </c>
      <c r="C24" s="67">
        <v>0</v>
      </c>
      <c r="D24" s="59"/>
      <c r="E24" s="9">
        <v>2250</v>
      </c>
      <c r="F24" s="50">
        <v>22500</v>
      </c>
      <c r="G24" s="43"/>
    </row>
    <row r="25" spans="1:9" ht="15.75" x14ac:dyDescent="0.25">
      <c r="A25" s="1">
        <v>12</v>
      </c>
      <c r="B25" s="45" t="s">
        <v>61</v>
      </c>
      <c r="C25" s="67">
        <v>0</v>
      </c>
      <c r="D25" s="59"/>
      <c r="E25" s="9">
        <v>2250</v>
      </c>
      <c r="F25" s="50">
        <v>22500</v>
      </c>
      <c r="G25" s="43"/>
    </row>
    <row r="26" spans="1:9" ht="15.75" x14ac:dyDescent="0.25">
      <c r="A26" s="1">
        <v>13</v>
      </c>
      <c r="B26" s="45" t="s">
        <v>50</v>
      </c>
      <c r="C26" s="66">
        <v>22500</v>
      </c>
      <c r="D26" s="59" t="s">
        <v>34</v>
      </c>
      <c r="E26" s="9">
        <v>2250</v>
      </c>
      <c r="F26" s="50"/>
      <c r="G26" s="43" t="s">
        <v>24</v>
      </c>
    </row>
    <row r="27" spans="1:9" ht="15.75" x14ac:dyDescent="0.25">
      <c r="A27" s="1">
        <v>14</v>
      </c>
      <c r="B27" s="45" t="s">
        <v>100</v>
      </c>
      <c r="C27" s="67">
        <v>0</v>
      </c>
      <c r="D27" s="59"/>
      <c r="E27" s="9">
        <v>2250</v>
      </c>
      <c r="F27" s="50">
        <v>22500</v>
      </c>
      <c r="G27" s="43"/>
    </row>
    <row r="28" spans="1:9" ht="15.75" x14ac:dyDescent="0.25">
      <c r="A28" s="1">
        <v>15</v>
      </c>
      <c r="B28" s="91" t="s">
        <v>113</v>
      </c>
      <c r="C28" s="67">
        <v>45000</v>
      </c>
      <c r="D28" s="92" t="s">
        <v>115</v>
      </c>
      <c r="E28" s="9">
        <v>2250</v>
      </c>
      <c r="F28" s="50">
        <v>-22500</v>
      </c>
      <c r="G28" s="43" t="s">
        <v>80</v>
      </c>
      <c r="I28" s="75"/>
    </row>
    <row r="29" spans="1:9" ht="15.75" x14ac:dyDescent="0.25">
      <c r="A29" s="94">
        <v>16</v>
      </c>
      <c r="B29" s="91" t="s">
        <v>124</v>
      </c>
      <c r="C29" s="67"/>
      <c r="D29" s="92"/>
      <c r="E29" s="9">
        <v>2250</v>
      </c>
      <c r="F29" s="50">
        <v>22500</v>
      </c>
      <c r="G29" s="43"/>
    </row>
    <row r="30" spans="1:9" ht="15.75" x14ac:dyDescent="0.25">
      <c r="A30" s="94">
        <v>17</v>
      </c>
      <c r="B30" s="91" t="s">
        <v>122</v>
      </c>
      <c r="C30" s="67"/>
      <c r="D30" s="92"/>
      <c r="E30" s="9">
        <v>2250</v>
      </c>
      <c r="F30" s="50">
        <v>22500</v>
      </c>
      <c r="G30" s="43"/>
    </row>
    <row r="31" spans="1:9" ht="15.75" x14ac:dyDescent="0.25">
      <c r="A31" s="94">
        <v>18</v>
      </c>
      <c r="B31" s="91" t="s">
        <v>125</v>
      </c>
      <c r="C31" s="67"/>
      <c r="D31" s="92"/>
      <c r="E31" s="9">
        <v>2250</v>
      </c>
      <c r="F31" s="50">
        <v>22500</v>
      </c>
      <c r="G31" s="43"/>
    </row>
    <row r="32" spans="1:9" ht="15.75" x14ac:dyDescent="0.25">
      <c r="A32" s="102">
        <v>19</v>
      </c>
      <c r="B32" s="91" t="s">
        <v>144</v>
      </c>
      <c r="C32" s="67">
        <v>22500</v>
      </c>
      <c r="D32" s="92" t="s">
        <v>151</v>
      </c>
      <c r="E32" s="9">
        <v>2250</v>
      </c>
      <c r="F32" s="50"/>
      <c r="G32" s="43" t="s">
        <v>150</v>
      </c>
    </row>
    <row r="33" spans="1:7" ht="15.75" x14ac:dyDescent="0.25">
      <c r="A33" s="102">
        <v>20</v>
      </c>
      <c r="B33" s="91" t="s">
        <v>145</v>
      </c>
      <c r="C33" s="67">
        <v>195000</v>
      </c>
      <c r="D33" s="107" t="s">
        <v>148</v>
      </c>
      <c r="E33" s="9"/>
      <c r="F33" s="50">
        <v>-172500</v>
      </c>
      <c r="G33" s="43" t="s">
        <v>24</v>
      </c>
    </row>
    <row r="34" spans="1:7" ht="15.75" x14ac:dyDescent="0.25">
      <c r="A34" s="102">
        <v>21</v>
      </c>
      <c r="B34" s="91" t="s">
        <v>146</v>
      </c>
      <c r="C34" s="67">
        <v>50000</v>
      </c>
      <c r="D34" s="92" t="s">
        <v>149</v>
      </c>
      <c r="E34" s="9">
        <v>2250</v>
      </c>
      <c r="F34" s="50">
        <v>-27500</v>
      </c>
      <c r="G34" s="43" t="s">
        <v>150</v>
      </c>
    </row>
    <row r="35" spans="1:7" ht="15.75" x14ac:dyDescent="0.25">
      <c r="A35" s="102">
        <v>22</v>
      </c>
      <c r="B35" s="91" t="s">
        <v>147</v>
      </c>
      <c r="C35" s="67"/>
      <c r="D35" s="92"/>
      <c r="E35" s="9">
        <v>2250</v>
      </c>
      <c r="F35" s="50">
        <v>22500</v>
      </c>
      <c r="G35" s="43"/>
    </row>
    <row r="36" spans="1:7" ht="15.75" x14ac:dyDescent="0.25">
      <c r="A36" s="109">
        <v>23</v>
      </c>
      <c r="B36" s="91" t="s">
        <v>156</v>
      </c>
      <c r="C36" s="67"/>
      <c r="D36" s="92"/>
      <c r="E36" s="9">
        <v>2250</v>
      </c>
      <c r="F36" s="50">
        <v>22500</v>
      </c>
      <c r="G36" s="43"/>
    </row>
    <row r="37" spans="1:7" ht="15.75" x14ac:dyDescent="0.25">
      <c r="A37" s="109">
        <v>24</v>
      </c>
      <c r="B37" s="91" t="s">
        <v>157</v>
      </c>
      <c r="C37" s="67"/>
      <c r="D37" s="92"/>
      <c r="E37" s="9">
        <v>2250</v>
      </c>
      <c r="F37" s="50">
        <v>22500</v>
      </c>
      <c r="G37" s="43"/>
    </row>
    <row r="38" spans="1:7" ht="15.75" x14ac:dyDescent="0.25">
      <c r="A38" s="109">
        <v>25</v>
      </c>
      <c r="B38" s="91" t="s">
        <v>158</v>
      </c>
      <c r="C38" s="67">
        <v>22500</v>
      </c>
      <c r="D38" s="92" t="s">
        <v>163</v>
      </c>
      <c r="E38" s="9">
        <v>2250</v>
      </c>
      <c r="F38" s="50"/>
      <c r="G38" s="43" t="s">
        <v>24</v>
      </c>
    </row>
    <row r="39" spans="1:7" ht="15.75" x14ac:dyDescent="0.25">
      <c r="A39" s="109">
        <v>26</v>
      </c>
      <c r="B39" s="91" t="s">
        <v>159</v>
      </c>
      <c r="C39" s="67">
        <v>22500</v>
      </c>
      <c r="D39" s="92" t="s">
        <v>164</v>
      </c>
      <c r="E39" s="9">
        <v>2250</v>
      </c>
      <c r="F39" s="50"/>
      <c r="G39" s="43" t="s">
        <v>24</v>
      </c>
    </row>
    <row r="40" spans="1:7" ht="15.75" x14ac:dyDescent="0.25">
      <c r="A40" s="123">
        <v>27</v>
      </c>
      <c r="B40" s="91" t="s">
        <v>170</v>
      </c>
      <c r="C40" s="67"/>
      <c r="D40" s="92"/>
      <c r="E40" s="9">
        <v>2250</v>
      </c>
      <c r="F40" s="50">
        <v>22500</v>
      </c>
      <c r="G40" s="43"/>
    </row>
    <row r="41" spans="1:7" ht="15.75" x14ac:dyDescent="0.25">
      <c r="A41" s="139" t="s">
        <v>26</v>
      </c>
      <c r="B41" s="141"/>
      <c r="C41" s="110">
        <f>SUM(C13:C40)</f>
        <v>537500</v>
      </c>
      <c r="D41" s="116">
        <f t="shared" ref="D41:E41" si="0">SUM(D13:D40)</f>
        <v>0</v>
      </c>
      <c r="E41" s="116">
        <f t="shared" si="0"/>
        <v>54000</v>
      </c>
      <c r="F41" s="116">
        <f>SUM(F13:F40)</f>
        <v>210000</v>
      </c>
      <c r="G41" s="69"/>
    </row>
    <row r="42" spans="1:7" ht="15.75" x14ac:dyDescent="0.25">
      <c r="A42" s="139" t="s">
        <v>102</v>
      </c>
      <c r="B42" s="141"/>
      <c r="C42" s="110">
        <f>22500*27</f>
        <v>607500</v>
      </c>
      <c r="D42" s="77"/>
      <c r="E42" s="77"/>
      <c r="F42" s="77"/>
      <c r="G42" s="78"/>
    </row>
    <row r="43" spans="1:7" ht="15.75" x14ac:dyDescent="0.25">
      <c r="A43" s="139" t="s">
        <v>165</v>
      </c>
      <c r="B43" s="141"/>
      <c r="C43" s="114">
        <f>C41-C42</f>
        <v>-70000</v>
      </c>
      <c r="D43" s="77"/>
      <c r="E43" s="77"/>
      <c r="F43" s="77"/>
      <c r="G43" s="78"/>
    </row>
    <row r="44" spans="1:7" ht="15.75" x14ac:dyDescent="0.25">
      <c r="A44" s="134" t="s">
        <v>108</v>
      </c>
      <c r="B44" s="134"/>
      <c r="C44" s="134"/>
      <c r="D44" s="134"/>
      <c r="E44" s="134"/>
      <c r="F44" s="163">
        <f>SUM(E41:F41)</f>
        <v>264000</v>
      </c>
      <c r="G44" s="164"/>
    </row>
    <row r="45" spans="1:7" x14ac:dyDescent="0.25">
      <c r="A45" s="144" t="s">
        <v>114</v>
      </c>
      <c r="B45" s="144"/>
      <c r="C45" s="144"/>
      <c r="D45" s="144"/>
      <c r="E45" s="144"/>
      <c r="F45" s="144"/>
      <c r="G45" s="144"/>
    </row>
    <row r="47" spans="1:7" ht="15.75" x14ac:dyDescent="0.25">
      <c r="A47" s="162" t="s">
        <v>62</v>
      </c>
      <c r="B47" s="162"/>
      <c r="C47" s="162"/>
      <c r="D47" s="162"/>
      <c r="E47" s="162"/>
      <c r="F47" s="50">
        <v>183000</v>
      </c>
    </row>
    <row r="48" spans="1:7" ht="15.75" x14ac:dyDescent="0.25">
      <c r="A48" s="162" t="s">
        <v>131</v>
      </c>
      <c r="B48" s="162"/>
      <c r="C48" s="162"/>
      <c r="D48" s="162"/>
      <c r="E48" s="162"/>
      <c r="F48" s="50">
        <v>30000</v>
      </c>
    </row>
    <row r="49" spans="1:7" ht="15.75" x14ac:dyDescent="0.25">
      <c r="A49" s="162" t="s">
        <v>132</v>
      </c>
      <c r="B49" s="162"/>
      <c r="C49" s="162"/>
      <c r="D49" s="162"/>
      <c r="E49" s="162"/>
      <c r="F49" s="50">
        <v>50000</v>
      </c>
    </row>
    <row r="50" spans="1:7" ht="15.75" x14ac:dyDescent="0.25">
      <c r="A50" s="155" t="s">
        <v>135</v>
      </c>
      <c r="B50" s="155"/>
      <c r="C50" s="155"/>
      <c r="D50" s="155"/>
      <c r="E50" s="155"/>
      <c r="F50" s="68">
        <f>SUM(F47:F49)</f>
        <v>263000</v>
      </c>
    </row>
    <row r="51" spans="1:7" ht="15.75" x14ac:dyDescent="0.25">
      <c r="A51" s="154" t="s">
        <v>133</v>
      </c>
      <c r="B51" s="154"/>
      <c r="C51" s="154"/>
      <c r="D51" s="154"/>
      <c r="E51" s="154"/>
      <c r="F51" s="104">
        <v>55000</v>
      </c>
      <c r="G51" s="159">
        <f>SUM(F51:F53)</f>
        <v>150600</v>
      </c>
    </row>
    <row r="52" spans="1:7" ht="15.75" x14ac:dyDescent="0.25">
      <c r="A52" s="154" t="s">
        <v>134</v>
      </c>
      <c r="B52" s="154"/>
      <c r="C52" s="154"/>
      <c r="D52" s="154"/>
      <c r="E52" s="154"/>
      <c r="F52" s="104">
        <v>60000</v>
      </c>
      <c r="G52" s="160"/>
    </row>
    <row r="53" spans="1:7" ht="15.75" x14ac:dyDescent="0.25">
      <c r="A53" s="156" t="s">
        <v>137</v>
      </c>
      <c r="B53" s="157"/>
      <c r="C53" s="157"/>
      <c r="D53" s="157"/>
      <c r="E53" s="158"/>
      <c r="F53" s="104">
        <v>35600</v>
      </c>
      <c r="G53" s="161"/>
    </row>
    <row r="54" spans="1:7" ht="15.75" x14ac:dyDescent="0.25">
      <c r="A54" s="155" t="s">
        <v>136</v>
      </c>
      <c r="B54" s="155"/>
      <c r="C54" s="155"/>
      <c r="D54" s="155"/>
      <c r="E54" s="155"/>
      <c r="F54" s="105">
        <f>SUM(F50:F53)</f>
        <v>413600</v>
      </c>
    </row>
  </sheetData>
  <mergeCells count="22">
    <mergeCell ref="A52:E52"/>
    <mergeCell ref="A53:E53"/>
    <mergeCell ref="G51:G53"/>
    <mergeCell ref="A54:E54"/>
    <mergeCell ref="A47:E47"/>
    <mergeCell ref="A48:E48"/>
    <mergeCell ref="A49:E49"/>
    <mergeCell ref="A50:E50"/>
    <mergeCell ref="A51:E51"/>
    <mergeCell ref="A10:G10"/>
    <mergeCell ref="A5:G5"/>
    <mergeCell ref="A6:G6"/>
    <mergeCell ref="A7:G7"/>
    <mergeCell ref="A8:G8"/>
    <mergeCell ref="A9:H9"/>
    <mergeCell ref="A45:G45"/>
    <mergeCell ref="A11:G11"/>
    <mergeCell ref="A41:B41"/>
    <mergeCell ref="A42:B42"/>
    <mergeCell ref="A43:B43"/>
    <mergeCell ref="A44:E44"/>
    <mergeCell ref="F44:G4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33" workbookViewId="0">
      <selection activeCell="I51" sqref="I51:I54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28" t="s">
        <v>40</v>
      </c>
      <c r="B5" s="128"/>
      <c r="C5" s="128"/>
      <c r="D5" s="128"/>
      <c r="E5" s="128"/>
      <c r="F5" s="128"/>
      <c r="G5" s="128"/>
    </row>
    <row r="6" spans="1:11" ht="18" customHeight="1" x14ac:dyDescent="0.3">
      <c r="A6" s="165" t="s">
        <v>64</v>
      </c>
      <c r="B6" s="165"/>
      <c r="C6" s="165"/>
      <c r="D6" s="165"/>
      <c r="E6" s="165"/>
      <c r="F6" s="165"/>
      <c r="G6" s="165"/>
    </row>
    <row r="7" spans="1:11" ht="21" customHeight="1" x14ac:dyDescent="0.25">
      <c r="A7" s="152" t="s">
        <v>65</v>
      </c>
      <c r="B7" s="152"/>
      <c r="C7" s="152"/>
      <c r="D7" s="152"/>
      <c r="E7" s="152"/>
      <c r="F7" s="152"/>
      <c r="G7" s="152"/>
    </row>
    <row r="8" spans="1:11" ht="15.75" customHeight="1" x14ac:dyDescent="0.25">
      <c r="A8" s="130" t="s">
        <v>46</v>
      </c>
      <c r="B8" s="130"/>
      <c r="C8" s="130"/>
      <c r="D8" s="130"/>
      <c r="E8" s="130"/>
      <c r="F8" s="130"/>
      <c r="G8" s="130"/>
    </row>
    <row r="9" spans="1:11" ht="18.75" customHeight="1" x14ac:dyDescent="0.25">
      <c r="A9" s="152" t="s">
        <v>47</v>
      </c>
      <c r="B9" s="152"/>
      <c r="C9" s="152"/>
      <c r="D9" s="152"/>
      <c r="E9" s="152"/>
      <c r="F9" s="152"/>
      <c r="G9" s="152"/>
      <c r="H9" s="152"/>
    </row>
    <row r="10" spans="1:11" ht="16.5" customHeight="1" x14ac:dyDescent="0.25">
      <c r="A10" s="152" t="s">
        <v>10</v>
      </c>
      <c r="B10" s="152"/>
      <c r="C10" s="152"/>
      <c r="D10" s="152"/>
      <c r="E10" s="152"/>
      <c r="F10" s="152"/>
      <c r="G10" s="152"/>
    </row>
    <row r="11" spans="1:11" ht="15.75" x14ac:dyDescent="0.25">
      <c r="A11" s="145" t="s">
        <v>104</v>
      </c>
      <c r="B11" s="145"/>
      <c r="C11" s="145"/>
      <c r="D11" s="145"/>
      <c r="E11" s="145"/>
      <c r="F11" s="145"/>
      <c r="G11" s="145"/>
    </row>
    <row r="12" spans="1:11" ht="15.75" x14ac:dyDescent="0.25">
      <c r="A12" s="118" t="s">
        <v>0</v>
      </c>
      <c r="B12" s="118" t="s">
        <v>41</v>
      </c>
      <c r="C12" s="118" t="s">
        <v>63</v>
      </c>
      <c r="D12" s="57" t="s">
        <v>42</v>
      </c>
      <c r="E12" s="118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22"/>
      <c r="B13" s="121" t="s">
        <v>48</v>
      </c>
      <c r="C13" s="66"/>
      <c r="D13" s="59"/>
      <c r="E13" s="43"/>
      <c r="F13" s="68">
        <v>140000</v>
      </c>
      <c r="G13" s="43"/>
    </row>
    <row r="14" spans="1:11" ht="15.75" x14ac:dyDescent="0.25">
      <c r="A14" s="122">
        <v>1</v>
      </c>
      <c r="B14" s="45" t="s">
        <v>49</v>
      </c>
      <c r="C14" s="66">
        <v>22500</v>
      </c>
      <c r="D14" s="59" t="s">
        <v>74</v>
      </c>
      <c r="E14" s="115"/>
      <c r="F14" s="50"/>
      <c r="G14" s="43" t="s">
        <v>24</v>
      </c>
      <c r="I14" s="60"/>
    </row>
    <row r="15" spans="1:11" ht="15.75" x14ac:dyDescent="0.25">
      <c r="A15" s="122">
        <v>2</v>
      </c>
      <c r="B15" s="45" t="s">
        <v>51</v>
      </c>
      <c r="C15" s="66">
        <v>22500</v>
      </c>
      <c r="D15" s="59" t="s">
        <v>75</v>
      </c>
      <c r="E15" s="9">
        <v>2250</v>
      </c>
      <c r="F15" s="50"/>
      <c r="G15" s="43" t="s">
        <v>24</v>
      </c>
      <c r="I15" s="60"/>
    </row>
    <row r="16" spans="1:11" ht="15.75" x14ac:dyDescent="0.25">
      <c r="A16" s="122">
        <v>3</v>
      </c>
      <c r="B16" s="45" t="s">
        <v>52</v>
      </c>
      <c r="C16" s="66">
        <v>22500</v>
      </c>
      <c r="D16" s="59" t="s">
        <v>76</v>
      </c>
      <c r="E16" s="9">
        <v>2250</v>
      </c>
      <c r="F16" s="50"/>
      <c r="G16" s="43" t="s">
        <v>24</v>
      </c>
      <c r="I16" s="60"/>
    </row>
    <row r="17" spans="1:9" ht="15.75" x14ac:dyDescent="0.25">
      <c r="A17" s="122">
        <v>4</v>
      </c>
      <c r="B17" s="45" t="s">
        <v>53</v>
      </c>
      <c r="C17" s="66">
        <v>0</v>
      </c>
      <c r="D17" s="59"/>
      <c r="E17" s="9">
        <v>2250</v>
      </c>
      <c r="F17" s="50">
        <v>22500</v>
      </c>
      <c r="G17" s="43"/>
    </row>
    <row r="18" spans="1:9" ht="15.75" x14ac:dyDescent="0.25">
      <c r="A18" s="122">
        <v>5</v>
      </c>
      <c r="B18" s="45" t="s">
        <v>54</v>
      </c>
      <c r="C18" s="66">
        <v>0</v>
      </c>
      <c r="D18" s="59"/>
      <c r="E18" s="9">
        <v>2250</v>
      </c>
      <c r="F18" s="50">
        <v>22500</v>
      </c>
      <c r="G18" s="43"/>
    </row>
    <row r="19" spans="1:9" ht="15.75" x14ac:dyDescent="0.25">
      <c r="A19" s="122">
        <v>6</v>
      </c>
      <c r="B19" s="45" t="s">
        <v>55</v>
      </c>
      <c r="C19" s="66">
        <v>40000</v>
      </c>
      <c r="D19" s="59" t="s">
        <v>85</v>
      </c>
      <c r="E19" s="9">
        <v>2250</v>
      </c>
      <c r="F19" s="50">
        <v>-17500</v>
      </c>
      <c r="G19" s="43" t="s">
        <v>72</v>
      </c>
      <c r="I19" s="75"/>
    </row>
    <row r="20" spans="1:9" ht="15.75" x14ac:dyDescent="0.25">
      <c r="A20" s="122">
        <v>7</v>
      </c>
      <c r="B20" s="45" t="s">
        <v>56</v>
      </c>
      <c r="C20" s="67">
        <v>0</v>
      </c>
      <c r="D20" s="59"/>
      <c r="E20" s="9">
        <v>2250</v>
      </c>
      <c r="F20" s="50">
        <v>22500</v>
      </c>
      <c r="G20" s="43"/>
    </row>
    <row r="21" spans="1:9" ht="15.75" x14ac:dyDescent="0.25">
      <c r="A21" s="122">
        <v>8</v>
      </c>
      <c r="B21" s="45" t="s">
        <v>57</v>
      </c>
      <c r="C21" s="67">
        <v>0</v>
      </c>
      <c r="D21" s="59"/>
      <c r="E21" s="9">
        <v>2250</v>
      </c>
      <c r="F21" s="50">
        <v>22500</v>
      </c>
      <c r="G21" s="43"/>
    </row>
    <row r="22" spans="1:9" ht="15.75" x14ac:dyDescent="0.25">
      <c r="A22" s="122">
        <v>9</v>
      </c>
      <c r="B22" s="45" t="s">
        <v>58</v>
      </c>
      <c r="C22" s="66">
        <v>50000</v>
      </c>
      <c r="D22" s="59" t="s">
        <v>94</v>
      </c>
      <c r="E22" s="9"/>
      <c r="F22" s="50">
        <v>-27500</v>
      </c>
      <c r="G22" s="43" t="s">
        <v>24</v>
      </c>
    </row>
    <row r="23" spans="1:9" ht="15.75" x14ac:dyDescent="0.25">
      <c r="A23" s="122">
        <v>10</v>
      </c>
      <c r="B23" s="45" t="s">
        <v>59</v>
      </c>
      <c r="C23" s="67">
        <v>0</v>
      </c>
      <c r="D23" s="59"/>
      <c r="E23" s="9">
        <v>2250</v>
      </c>
      <c r="F23" s="50">
        <v>22500</v>
      </c>
      <c r="G23" s="43"/>
    </row>
    <row r="24" spans="1:9" ht="15.75" x14ac:dyDescent="0.25">
      <c r="A24" s="122">
        <v>11</v>
      </c>
      <c r="B24" s="45" t="s">
        <v>60</v>
      </c>
      <c r="C24" s="67">
        <v>0</v>
      </c>
      <c r="D24" s="59"/>
      <c r="E24" s="9">
        <v>2250</v>
      </c>
      <c r="F24" s="50">
        <v>22500</v>
      </c>
      <c r="G24" s="43"/>
    </row>
    <row r="25" spans="1:9" ht="15.75" x14ac:dyDescent="0.25">
      <c r="A25" s="122">
        <v>12</v>
      </c>
      <c r="B25" s="45" t="s">
        <v>61</v>
      </c>
      <c r="C25" s="67">
        <v>0</v>
      </c>
      <c r="D25" s="59"/>
      <c r="E25" s="9">
        <v>2250</v>
      </c>
      <c r="F25" s="50">
        <v>22500</v>
      </c>
      <c r="G25" s="43"/>
    </row>
    <row r="26" spans="1:9" ht="15.75" x14ac:dyDescent="0.25">
      <c r="A26" s="139" t="s">
        <v>178</v>
      </c>
      <c r="B26" s="141"/>
      <c r="C26" s="172">
        <f>SUM(C14:C25)</f>
        <v>157500</v>
      </c>
      <c r="D26" s="59" t="s">
        <v>177</v>
      </c>
      <c r="E26" s="172">
        <f>SUM(E14:E25)</f>
        <v>22500</v>
      </c>
      <c r="F26" s="172">
        <f>SUM(F14:F25)</f>
        <v>112500</v>
      </c>
      <c r="G26" s="69"/>
    </row>
    <row r="27" spans="1:9" ht="15.75" x14ac:dyDescent="0.25">
      <c r="A27" s="122">
        <v>13</v>
      </c>
      <c r="B27" s="45" t="s">
        <v>50</v>
      </c>
      <c r="C27" s="66">
        <v>22500</v>
      </c>
      <c r="D27" s="59" t="s">
        <v>34</v>
      </c>
      <c r="E27" s="9">
        <v>2250</v>
      </c>
      <c r="F27" s="50"/>
      <c r="G27" s="43" t="s">
        <v>24</v>
      </c>
    </row>
    <row r="28" spans="1:9" ht="15.75" x14ac:dyDescent="0.25">
      <c r="A28" s="122">
        <v>14</v>
      </c>
      <c r="B28" s="45" t="s">
        <v>100</v>
      </c>
      <c r="C28" s="67">
        <v>0</v>
      </c>
      <c r="D28" s="59"/>
      <c r="E28" s="9">
        <v>2250</v>
      </c>
      <c r="F28" s="50">
        <v>22500</v>
      </c>
      <c r="G28" s="43"/>
    </row>
    <row r="29" spans="1:9" ht="15.75" x14ac:dyDescent="0.25">
      <c r="A29" s="122">
        <v>15</v>
      </c>
      <c r="B29" s="91" t="s">
        <v>113</v>
      </c>
      <c r="C29" s="67">
        <v>45000</v>
      </c>
      <c r="D29" s="92" t="s">
        <v>115</v>
      </c>
      <c r="E29" s="9">
        <v>2250</v>
      </c>
      <c r="F29" s="50">
        <v>-22500</v>
      </c>
      <c r="G29" s="43" t="s">
        <v>80</v>
      </c>
      <c r="I29" s="75"/>
    </row>
    <row r="30" spans="1:9" ht="15.75" x14ac:dyDescent="0.25">
      <c r="A30" s="122">
        <v>16</v>
      </c>
      <c r="B30" s="91" t="s">
        <v>124</v>
      </c>
      <c r="C30" s="67"/>
      <c r="D30" s="92"/>
      <c r="E30" s="9">
        <v>2250</v>
      </c>
      <c r="F30" s="50">
        <v>22500</v>
      </c>
      <c r="G30" s="43"/>
    </row>
    <row r="31" spans="1:9" ht="15.75" x14ac:dyDescent="0.25">
      <c r="A31" s="122">
        <v>17</v>
      </c>
      <c r="B31" s="91" t="s">
        <v>122</v>
      </c>
      <c r="C31" s="67"/>
      <c r="D31" s="92"/>
      <c r="E31" s="9">
        <v>2250</v>
      </c>
      <c r="F31" s="50">
        <v>22500</v>
      </c>
      <c r="G31" s="43"/>
    </row>
    <row r="32" spans="1:9" ht="15.75" x14ac:dyDescent="0.25">
      <c r="A32" s="122">
        <v>18</v>
      </c>
      <c r="B32" s="91" t="s">
        <v>125</v>
      </c>
      <c r="C32" s="67"/>
      <c r="D32" s="92"/>
      <c r="E32" s="9">
        <v>2250</v>
      </c>
      <c r="F32" s="50">
        <v>22500</v>
      </c>
      <c r="G32" s="43"/>
    </row>
    <row r="33" spans="1:7" ht="15.75" x14ac:dyDescent="0.25">
      <c r="A33" s="122">
        <v>19</v>
      </c>
      <c r="B33" s="91" t="s">
        <v>144</v>
      </c>
      <c r="C33" s="67">
        <v>22500</v>
      </c>
      <c r="D33" s="92" t="s">
        <v>151</v>
      </c>
      <c r="E33" s="9">
        <v>2250</v>
      </c>
      <c r="F33" s="50"/>
      <c r="G33" s="43" t="s">
        <v>150</v>
      </c>
    </row>
    <row r="34" spans="1:7" ht="15.75" x14ac:dyDescent="0.25">
      <c r="A34" s="122">
        <v>20</v>
      </c>
      <c r="B34" s="91" t="s">
        <v>145</v>
      </c>
      <c r="C34" s="67">
        <v>195000</v>
      </c>
      <c r="D34" s="107" t="s">
        <v>148</v>
      </c>
      <c r="E34" s="9"/>
      <c r="F34" s="50">
        <v>-172500</v>
      </c>
      <c r="G34" s="43" t="s">
        <v>24</v>
      </c>
    </row>
    <row r="35" spans="1:7" ht="15.75" x14ac:dyDescent="0.25">
      <c r="A35" s="122">
        <v>21</v>
      </c>
      <c r="B35" s="91" t="s">
        <v>146</v>
      </c>
      <c r="C35" s="67">
        <v>50000</v>
      </c>
      <c r="D35" s="92" t="s">
        <v>149</v>
      </c>
      <c r="E35" s="9">
        <v>2250</v>
      </c>
      <c r="F35" s="50">
        <v>-27500</v>
      </c>
      <c r="G35" s="43" t="s">
        <v>150</v>
      </c>
    </row>
    <row r="36" spans="1:7" ht="15.75" x14ac:dyDescent="0.25">
      <c r="A36" s="122">
        <v>22</v>
      </c>
      <c r="B36" s="91" t="s">
        <v>147</v>
      </c>
      <c r="C36" s="67"/>
      <c r="D36" s="92"/>
      <c r="E36" s="9">
        <v>2250</v>
      </c>
      <c r="F36" s="50">
        <v>22500</v>
      </c>
      <c r="G36" s="43"/>
    </row>
    <row r="37" spans="1:7" ht="15.75" x14ac:dyDescent="0.25">
      <c r="A37" s="122">
        <v>23</v>
      </c>
      <c r="B37" s="91" t="s">
        <v>156</v>
      </c>
      <c r="C37" s="67"/>
      <c r="D37" s="92"/>
      <c r="E37" s="9">
        <v>2250</v>
      </c>
      <c r="F37" s="50">
        <v>22500</v>
      </c>
      <c r="G37" s="43"/>
    </row>
    <row r="38" spans="1:7" ht="15.75" x14ac:dyDescent="0.25">
      <c r="A38" s="122">
        <v>24</v>
      </c>
      <c r="B38" s="91" t="s">
        <v>157</v>
      </c>
      <c r="C38" s="67"/>
      <c r="D38" s="92"/>
      <c r="E38" s="9">
        <v>2250</v>
      </c>
      <c r="F38" s="50">
        <v>22500</v>
      </c>
      <c r="G38" s="43"/>
    </row>
    <row r="39" spans="1:7" ht="15.75" x14ac:dyDescent="0.25">
      <c r="A39" s="139" t="s">
        <v>179</v>
      </c>
      <c r="B39" s="141"/>
      <c r="C39" s="172">
        <f>SUM(C27:C38)</f>
        <v>335000</v>
      </c>
      <c r="D39" s="92" t="s">
        <v>187</v>
      </c>
      <c r="E39" s="172">
        <f>SUM(E27:E38)</f>
        <v>24750</v>
      </c>
      <c r="F39" s="172">
        <f>SUM(F27:F38)</f>
        <v>-65000</v>
      </c>
      <c r="G39" s="69"/>
    </row>
    <row r="40" spans="1:7" ht="15.75" x14ac:dyDescent="0.25">
      <c r="A40" s="122">
        <v>25</v>
      </c>
      <c r="B40" s="45" t="s">
        <v>158</v>
      </c>
      <c r="C40" s="67">
        <v>22500</v>
      </c>
      <c r="D40" s="92" t="s">
        <v>163</v>
      </c>
      <c r="E40" s="9">
        <v>2250</v>
      </c>
      <c r="F40" s="50"/>
      <c r="G40" s="43" t="s">
        <v>24</v>
      </c>
    </row>
    <row r="41" spans="1:7" ht="15.75" x14ac:dyDescent="0.25">
      <c r="A41" s="122">
        <v>26</v>
      </c>
      <c r="B41" s="45" t="s">
        <v>159</v>
      </c>
      <c r="C41" s="67">
        <v>22500</v>
      </c>
      <c r="D41" s="92" t="s">
        <v>164</v>
      </c>
      <c r="E41" s="9">
        <v>2250</v>
      </c>
      <c r="F41" s="50"/>
      <c r="G41" s="43" t="s">
        <v>24</v>
      </c>
    </row>
    <row r="42" spans="1:7" ht="15.75" x14ac:dyDescent="0.25">
      <c r="A42" s="122">
        <v>27</v>
      </c>
      <c r="B42" s="45" t="s">
        <v>166</v>
      </c>
      <c r="C42" s="67"/>
      <c r="D42" s="92"/>
      <c r="E42" s="9">
        <v>2250</v>
      </c>
      <c r="F42" s="50">
        <v>22500</v>
      </c>
      <c r="G42" s="43"/>
    </row>
    <row r="43" spans="1:7" ht="15.75" x14ac:dyDescent="0.25">
      <c r="A43" s="122">
        <v>28</v>
      </c>
      <c r="B43" s="45" t="s">
        <v>171</v>
      </c>
      <c r="C43" s="67"/>
      <c r="D43" s="92"/>
      <c r="E43" s="9">
        <v>2250</v>
      </c>
      <c r="F43" s="50">
        <v>22500</v>
      </c>
      <c r="G43" s="43"/>
    </row>
    <row r="44" spans="1:7" ht="15.75" x14ac:dyDescent="0.25">
      <c r="A44" s="122">
        <v>29</v>
      </c>
      <c r="B44" s="45" t="s">
        <v>172</v>
      </c>
      <c r="C44" s="67"/>
      <c r="D44" s="92"/>
      <c r="E44" s="9">
        <v>2250</v>
      </c>
      <c r="F44" s="50">
        <v>22500</v>
      </c>
      <c r="G44" s="43"/>
    </row>
    <row r="45" spans="1:7" ht="15.75" x14ac:dyDescent="0.25">
      <c r="A45" s="122">
        <v>30</v>
      </c>
      <c r="B45" s="45" t="s">
        <v>173</v>
      </c>
      <c r="C45" s="67"/>
      <c r="D45" s="92"/>
      <c r="E45" s="9">
        <v>2250</v>
      </c>
      <c r="F45" s="50">
        <v>22500</v>
      </c>
      <c r="G45" s="43"/>
    </row>
    <row r="46" spans="1:7" ht="15.75" x14ac:dyDescent="0.25">
      <c r="A46" s="122">
        <v>31</v>
      </c>
      <c r="B46" s="45" t="s">
        <v>174</v>
      </c>
      <c r="C46" s="67">
        <v>22500</v>
      </c>
      <c r="D46" s="92" t="s">
        <v>180</v>
      </c>
      <c r="E46" s="9">
        <v>2250</v>
      </c>
      <c r="F46" s="50"/>
      <c r="G46" s="43"/>
    </row>
    <row r="47" spans="1:7" ht="15.75" x14ac:dyDescent="0.25">
      <c r="A47" s="122">
        <v>32</v>
      </c>
      <c r="B47" s="45" t="s">
        <v>175</v>
      </c>
      <c r="C47" s="67">
        <v>22500</v>
      </c>
      <c r="D47" s="92" t="s">
        <v>181</v>
      </c>
      <c r="E47" s="9">
        <v>2250</v>
      </c>
      <c r="F47" s="50"/>
      <c r="G47" s="43"/>
    </row>
    <row r="48" spans="1:7" ht="15.75" x14ac:dyDescent="0.25">
      <c r="A48" s="122">
        <v>33</v>
      </c>
      <c r="B48" s="45" t="s">
        <v>176</v>
      </c>
      <c r="C48" s="67">
        <v>22500</v>
      </c>
      <c r="D48" s="92" t="s">
        <v>182</v>
      </c>
      <c r="E48" s="9"/>
      <c r="F48" s="50"/>
      <c r="G48" s="43" t="s">
        <v>24</v>
      </c>
    </row>
    <row r="49" spans="1:9" ht="15.75" x14ac:dyDescent="0.25">
      <c r="A49" s="122">
        <v>34</v>
      </c>
      <c r="B49" s="45" t="s">
        <v>183</v>
      </c>
      <c r="C49" s="67"/>
      <c r="D49" s="92"/>
      <c r="E49" s="9"/>
      <c r="F49" s="50"/>
      <c r="G49" s="43"/>
    </row>
    <row r="50" spans="1:9" ht="15.75" x14ac:dyDescent="0.25">
      <c r="A50" s="122">
        <v>35</v>
      </c>
      <c r="B50" s="45" t="s">
        <v>184</v>
      </c>
      <c r="C50" s="67"/>
      <c r="D50" s="92"/>
      <c r="E50" s="9"/>
      <c r="F50" s="50"/>
      <c r="G50" s="43"/>
    </row>
    <row r="51" spans="1:9" ht="15.75" x14ac:dyDescent="0.25">
      <c r="A51" s="122">
        <v>36</v>
      </c>
      <c r="B51" s="45" t="s">
        <v>185</v>
      </c>
      <c r="C51" s="67"/>
      <c r="D51" s="92"/>
      <c r="E51" s="9"/>
      <c r="F51" s="50"/>
      <c r="G51" s="43"/>
    </row>
    <row r="52" spans="1:9" ht="15.75" x14ac:dyDescent="0.25">
      <c r="A52" s="139" t="s">
        <v>186</v>
      </c>
      <c r="B52" s="141"/>
      <c r="C52" s="172">
        <f>SUM(C40:C51)</f>
        <v>112500</v>
      </c>
      <c r="D52" s="172">
        <f t="shared" ref="D52:F52" si="0">SUM(D40:D51)</f>
        <v>0</v>
      </c>
      <c r="E52" s="172">
        <f>SUM(E40:E50)</f>
        <v>18000</v>
      </c>
      <c r="F52" s="172">
        <f>F13+F26+F39+E52</f>
        <v>205500</v>
      </c>
      <c r="G52" s="43"/>
    </row>
    <row r="53" spans="1:9" ht="15.75" x14ac:dyDescent="0.25">
      <c r="A53" s="139" t="s">
        <v>26</v>
      </c>
      <c r="B53" s="141"/>
      <c r="C53" s="120">
        <f>C26+C39+C52</f>
        <v>605000</v>
      </c>
      <c r="D53" s="120"/>
      <c r="E53" s="120">
        <f>E52+E39+E26</f>
        <v>65250</v>
      </c>
      <c r="F53" s="120"/>
      <c r="G53" s="69"/>
    </row>
    <row r="54" spans="1:9" ht="15.75" x14ac:dyDescent="0.25">
      <c r="A54" s="139" t="s">
        <v>102</v>
      </c>
      <c r="B54" s="141"/>
      <c r="C54" s="120">
        <f>22500*36</f>
        <v>810000</v>
      </c>
      <c r="D54" s="77"/>
      <c r="E54" s="77"/>
      <c r="F54" s="77"/>
      <c r="G54" s="78"/>
    </row>
    <row r="55" spans="1:9" ht="15.75" x14ac:dyDescent="0.25">
      <c r="A55" s="139" t="s">
        <v>165</v>
      </c>
      <c r="B55" s="141"/>
      <c r="C55" s="114">
        <f>C53-C54</f>
        <v>-205000</v>
      </c>
      <c r="D55" s="77"/>
      <c r="E55" s="77"/>
      <c r="F55" s="77"/>
      <c r="G55" s="78"/>
    </row>
    <row r="56" spans="1:9" ht="15.75" x14ac:dyDescent="0.25">
      <c r="A56" s="134" t="s">
        <v>108</v>
      </c>
      <c r="B56" s="134"/>
      <c r="C56" s="134"/>
      <c r="D56" s="134"/>
      <c r="E56" s="134"/>
      <c r="F56" s="163">
        <f>E53+F52</f>
        <v>270750</v>
      </c>
      <c r="G56" s="164"/>
    </row>
    <row r="57" spans="1:9" x14ac:dyDescent="0.25">
      <c r="A57" s="144" t="s">
        <v>114</v>
      </c>
      <c r="B57" s="144"/>
      <c r="C57" s="144"/>
      <c r="D57" s="144"/>
      <c r="E57" s="144"/>
      <c r="F57" s="144"/>
      <c r="G57" s="144"/>
    </row>
    <row r="59" spans="1:9" ht="15.75" x14ac:dyDescent="0.25">
      <c r="A59" s="162" t="s">
        <v>62</v>
      </c>
      <c r="B59" s="162"/>
      <c r="C59" s="162"/>
      <c r="D59" s="162"/>
      <c r="E59" s="162"/>
      <c r="F59" s="50">
        <v>270750</v>
      </c>
      <c r="G59" s="75"/>
      <c r="I59" s="75"/>
    </row>
    <row r="60" spans="1:9" ht="15.75" x14ac:dyDescent="0.25">
      <c r="A60" s="162" t="s">
        <v>131</v>
      </c>
      <c r="B60" s="162"/>
      <c r="C60" s="162"/>
      <c r="D60" s="162"/>
      <c r="E60" s="162"/>
      <c r="F60" s="50">
        <v>30000</v>
      </c>
    </row>
    <row r="61" spans="1:9" ht="15.75" x14ac:dyDescent="0.25">
      <c r="A61" s="162" t="s">
        <v>132</v>
      </c>
      <c r="B61" s="162"/>
      <c r="C61" s="162"/>
      <c r="D61" s="162"/>
      <c r="E61" s="162"/>
      <c r="F61" s="50">
        <v>50000</v>
      </c>
    </row>
    <row r="62" spans="1:9" ht="15.75" x14ac:dyDescent="0.25">
      <c r="A62" s="155" t="s">
        <v>135</v>
      </c>
      <c r="B62" s="155"/>
      <c r="C62" s="155"/>
      <c r="D62" s="155"/>
      <c r="E62" s="155"/>
      <c r="F62" s="68">
        <f>SUM(F59:F61)</f>
        <v>350750</v>
      </c>
    </row>
    <row r="63" spans="1:9" ht="15.75" x14ac:dyDescent="0.25">
      <c r="A63" s="154" t="s">
        <v>133</v>
      </c>
      <c r="B63" s="154"/>
      <c r="C63" s="154"/>
      <c r="D63" s="154"/>
      <c r="E63" s="154"/>
      <c r="F63" s="104">
        <v>55000</v>
      </c>
      <c r="G63" s="159">
        <f>SUM(F63:F65)</f>
        <v>150600</v>
      </c>
    </row>
    <row r="64" spans="1:9" ht="15.75" x14ac:dyDescent="0.25">
      <c r="A64" s="154" t="s">
        <v>134</v>
      </c>
      <c r="B64" s="154"/>
      <c r="C64" s="154"/>
      <c r="D64" s="154"/>
      <c r="E64" s="154"/>
      <c r="F64" s="104">
        <v>60000</v>
      </c>
      <c r="G64" s="160"/>
    </row>
    <row r="65" spans="1:7" ht="15.75" x14ac:dyDescent="0.25">
      <c r="A65" s="156" t="s">
        <v>137</v>
      </c>
      <c r="B65" s="157"/>
      <c r="C65" s="157"/>
      <c r="D65" s="157"/>
      <c r="E65" s="158"/>
      <c r="F65" s="104">
        <v>35600</v>
      </c>
      <c r="G65" s="161"/>
    </row>
    <row r="66" spans="1:7" ht="15.75" x14ac:dyDescent="0.25">
      <c r="A66" s="155" t="s">
        <v>136</v>
      </c>
      <c r="B66" s="155"/>
      <c r="C66" s="155"/>
      <c r="D66" s="155"/>
      <c r="E66" s="155"/>
      <c r="F66" s="119">
        <f>SUM(F62:F65)</f>
        <v>501350</v>
      </c>
      <c r="G66" s="75"/>
    </row>
  </sheetData>
  <mergeCells count="25">
    <mergeCell ref="A66:E66"/>
    <mergeCell ref="A26:B26"/>
    <mergeCell ref="A39:B39"/>
    <mergeCell ref="A52:B52"/>
    <mergeCell ref="A57:G57"/>
    <mergeCell ref="A59:E59"/>
    <mergeCell ref="A60:E60"/>
    <mergeCell ref="A61:E61"/>
    <mergeCell ref="A62:E62"/>
    <mergeCell ref="A63:E63"/>
    <mergeCell ref="G63:G65"/>
    <mergeCell ref="A64:E64"/>
    <mergeCell ref="A65:E65"/>
    <mergeCell ref="A11:G11"/>
    <mergeCell ref="A53:B53"/>
    <mergeCell ref="A54:B54"/>
    <mergeCell ref="A55:B55"/>
    <mergeCell ref="A56:E56"/>
    <mergeCell ref="F56:G56"/>
    <mergeCell ref="A5:G5"/>
    <mergeCell ref="A6:G6"/>
    <mergeCell ref="A7:G7"/>
    <mergeCell ref="A8:G8"/>
    <mergeCell ref="A9:H9"/>
    <mergeCell ref="A10:G1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9" workbookViewId="0">
      <selection activeCell="F46" sqref="F46:G46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61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28" t="s">
        <v>40</v>
      </c>
      <c r="B5" s="128"/>
      <c r="C5" s="128"/>
      <c r="D5" s="128"/>
      <c r="E5" s="128"/>
      <c r="F5" s="128"/>
      <c r="G5" s="128"/>
    </row>
    <row r="6" spans="1:11" ht="18" customHeight="1" x14ac:dyDescent="0.3">
      <c r="A6" s="52" t="s">
        <v>66</v>
      </c>
      <c r="B6" s="52"/>
      <c r="C6" s="52"/>
      <c r="D6" s="62"/>
      <c r="E6" s="52"/>
      <c r="F6" s="52"/>
      <c r="G6" s="52"/>
    </row>
    <row r="7" spans="1:11" ht="21" customHeight="1" x14ac:dyDescent="0.25">
      <c r="A7" s="152" t="s">
        <v>67</v>
      </c>
      <c r="B7" s="152"/>
      <c r="C7" s="152"/>
      <c r="D7" s="152"/>
      <c r="E7" s="152"/>
      <c r="F7" s="152"/>
      <c r="G7" s="152"/>
    </row>
    <row r="8" spans="1:11" ht="15.75" customHeight="1" x14ac:dyDescent="0.25">
      <c r="A8" s="153" t="s">
        <v>46</v>
      </c>
      <c r="B8" s="153"/>
      <c r="C8" s="153"/>
      <c r="D8" s="153"/>
      <c r="E8" s="153"/>
      <c r="F8" s="153"/>
      <c r="G8" s="153"/>
    </row>
    <row r="9" spans="1:11" ht="18.75" customHeight="1" x14ac:dyDescent="0.25">
      <c r="A9" s="152" t="s">
        <v>47</v>
      </c>
      <c r="B9" s="152"/>
      <c r="C9" s="152"/>
      <c r="D9" s="152"/>
      <c r="E9" s="152"/>
      <c r="F9" s="152"/>
      <c r="G9" s="152"/>
      <c r="H9" s="152"/>
    </row>
    <row r="10" spans="1:11" ht="16.5" customHeight="1" x14ac:dyDescent="0.25">
      <c r="A10" s="152" t="s">
        <v>10</v>
      </c>
      <c r="B10" s="152"/>
      <c r="C10" s="152"/>
      <c r="D10" s="152"/>
      <c r="E10" s="152"/>
      <c r="F10" s="152"/>
      <c r="G10" s="152"/>
    </row>
    <row r="11" spans="1:11" ht="15.75" x14ac:dyDescent="0.25">
      <c r="A11" s="145" t="s">
        <v>105</v>
      </c>
      <c r="B11" s="145"/>
      <c r="C11" s="145"/>
      <c r="D11" s="145"/>
      <c r="E11" s="145"/>
      <c r="F11" s="145"/>
      <c r="G11" s="145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60"/>
      <c r="J12" s="18"/>
      <c r="K12" s="18"/>
    </row>
    <row r="13" spans="1:11" ht="15.75" x14ac:dyDescent="0.25">
      <c r="A13" s="1"/>
      <c r="B13" s="44" t="s">
        <v>48</v>
      </c>
      <c r="C13" s="50"/>
      <c r="D13" s="63"/>
      <c r="E13" s="43"/>
      <c r="F13" s="50">
        <v>135000</v>
      </c>
      <c r="G13" s="43"/>
      <c r="I13" s="60"/>
    </row>
    <row r="14" spans="1:11" ht="15.75" x14ac:dyDescent="0.25">
      <c r="A14" s="1">
        <v>1</v>
      </c>
      <c r="B14" s="45" t="s">
        <v>49</v>
      </c>
      <c r="C14" s="50">
        <v>22500</v>
      </c>
      <c r="D14" s="63" t="s">
        <v>77</v>
      </c>
      <c r="E14" s="51"/>
      <c r="F14" s="50"/>
      <c r="G14" s="43" t="s">
        <v>24</v>
      </c>
    </row>
    <row r="15" spans="1:11" ht="15.75" x14ac:dyDescent="0.25">
      <c r="A15" s="1">
        <v>2</v>
      </c>
      <c r="B15" s="45" t="s">
        <v>51</v>
      </c>
      <c r="C15" s="50">
        <v>22500</v>
      </c>
      <c r="D15" s="63" t="s">
        <v>78</v>
      </c>
      <c r="E15" s="51"/>
      <c r="F15" s="50"/>
      <c r="G15" s="43" t="s">
        <v>72</v>
      </c>
    </row>
    <row r="16" spans="1:11" ht="15.75" x14ac:dyDescent="0.25">
      <c r="A16" s="1">
        <v>3</v>
      </c>
      <c r="B16" s="45" t="s">
        <v>52</v>
      </c>
      <c r="C16" s="50">
        <v>22500</v>
      </c>
      <c r="D16" s="63" t="s">
        <v>79</v>
      </c>
      <c r="E16" s="43">
        <v>2250</v>
      </c>
      <c r="F16" s="50"/>
      <c r="G16" s="43" t="s">
        <v>80</v>
      </c>
    </row>
    <row r="17" spans="1:9" ht="15.75" x14ac:dyDescent="0.25">
      <c r="A17" s="1">
        <v>4</v>
      </c>
      <c r="B17" s="45" t="s">
        <v>53</v>
      </c>
      <c r="C17" s="67">
        <v>0</v>
      </c>
      <c r="D17" s="63"/>
      <c r="E17" s="43">
        <v>2250</v>
      </c>
      <c r="F17" s="50">
        <v>22500</v>
      </c>
      <c r="G17" s="43"/>
    </row>
    <row r="18" spans="1:9" ht="15.75" x14ac:dyDescent="0.25">
      <c r="A18" s="1">
        <v>5</v>
      </c>
      <c r="B18" s="45" t="s">
        <v>54</v>
      </c>
      <c r="C18" s="50">
        <v>22500</v>
      </c>
      <c r="D18" s="63" t="s">
        <v>82</v>
      </c>
      <c r="E18" s="43"/>
      <c r="F18" s="50"/>
      <c r="G18" s="43" t="s">
        <v>24</v>
      </c>
    </row>
    <row r="19" spans="1:9" ht="15.75" x14ac:dyDescent="0.25">
      <c r="A19" s="1">
        <v>6</v>
      </c>
      <c r="B19" s="45" t="s">
        <v>55</v>
      </c>
      <c r="C19" s="50">
        <v>22500</v>
      </c>
      <c r="D19" s="63" t="s">
        <v>86</v>
      </c>
      <c r="E19" s="43"/>
      <c r="F19" s="50"/>
      <c r="G19" s="43" t="s">
        <v>80</v>
      </c>
    </row>
    <row r="20" spans="1:9" ht="15.75" x14ac:dyDescent="0.25">
      <c r="A20" s="1">
        <v>7</v>
      </c>
      <c r="B20" s="45" t="s">
        <v>56</v>
      </c>
      <c r="C20" s="50">
        <v>22500</v>
      </c>
      <c r="D20" s="63" t="s">
        <v>89</v>
      </c>
      <c r="E20" s="43">
        <v>2250</v>
      </c>
      <c r="F20" s="50"/>
      <c r="G20" s="43" t="s">
        <v>24</v>
      </c>
    </row>
    <row r="21" spans="1:9" ht="15.75" x14ac:dyDescent="0.25">
      <c r="A21" s="1">
        <v>8</v>
      </c>
      <c r="B21" s="45" t="s">
        <v>57</v>
      </c>
      <c r="C21" s="50">
        <v>22500</v>
      </c>
      <c r="D21" s="63" t="s">
        <v>91</v>
      </c>
      <c r="E21" s="43"/>
      <c r="F21" s="50"/>
      <c r="G21" s="43" t="s">
        <v>24</v>
      </c>
    </row>
    <row r="22" spans="1:9" ht="15.75" x14ac:dyDescent="0.25">
      <c r="A22" s="1">
        <v>9</v>
      </c>
      <c r="B22" s="45" t="s">
        <v>58</v>
      </c>
      <c r="C22" s="50">
        <v>22500</v>
      </c>
      <c r="D22" s="63" t="s">
        <v>93</v>
      </c>
      <c r="E22" s="43">
        <v>2250</v>
      </c>
      <c r="F22" s="50"/>
      <c r="G22" s="43" t="s">
        <v>24</v>
      </c>
    </row>
    <row r="23" spans="1:9" ht="15.75" x14ac:dyDescent="0.25">
      <c r="A23" s="1">
        <v>10</v>
      </c>
      <c r="B23" s="45" t="s">
        <v>59</v>
      </c>
      <c r="C23" s="50">
        <v>22500</v>
      </c>
      <c r="D23" s="63" t="s">
        <v>96</v>
      </c>
      <c r="E23" s="43"/>
      <c r="F23" s="50"/>
      <c r="G23" s="43" t="s">
        <v>24</v>
      </c>
    </row>
    <row r="24" spans="1:9" ht="15.75" x14ac:dyDescent="0.25">
      <c r="A24" s="1">
        <v>11</v>
      </c>
      <c r="B24" s="45" t="s">
        <v>60</v>
      </c>
      <c r="C24" s="50">
        <v>15000</v>
      </c>
      <c r="D24" s="63" t="s">
        <v>99</v>
      </c>
      <c r="E24" s="43"/>
      <c r="F24" s="50">
        <v>7500</v>
      </c>
      <c r="G24" s="43" t="s">
        <v>72</v>
      </c>
    </row>
    <row r="25" spans="1:9" ht="15.75" x14ac:dyDescent="0.25">
      <c r="A25" s="1">
        <v>12</v>
      </c>
      <c r="B25" s="45" t="s">
        <v>61</v>
      </c>
      <c r="C25" s="50">
        <v>30000</v>
      </c>
      <c r="D25" s="63" t="s">
        <v>28</v>
      </c>
      <c r="E25" s="43"/>
      <c r="F25" s="50">
        <v>-7500</v>
      </c>
      <c r="G25" s="43" t="s">
        <v>24</v>
      </c>
      <c r="I25" s="75"/>
    </row>
    <row r="26" spans="1:9" ht="15.75" x14ac:dyDescent="0.25">
      <c r="A26" s="1">
        <v>13</v>
      </c>
      <c r="B26" s="45" t="s">
        <v>50</v>
      </c>
      <c r="C26" s="50">
        <v>22500</v>
      </c>
      <c r="D26" s="63" t="s">
        <v>33</v>
      </c>
      <c r="E26" s="43"/>
      <c r="F26" s="50"/>
      <c r="G26" s="43" t="s">
        <v>24</v>
      </c>
    </row>
    <row r="27" spans="1:9" ht="15.75" x14ac:dyDescent="0.25">
      <c r="A27" s="168">
        <v>14</v>
      </c>
      <c r="B27" s="169" t="s">
        <v>100</v>
      </c>
      <c r="C27" s="50">
        <v>80000</v>
      </c>
      <c r="D27" s="63" t="s">
        <v>117</v>
      </c>
      <c r="E27" s="43">
        <v>2250</v>
      </c>
      <c r="F27" s="50">
        <v>-57500</v>
      </c>
      <c r="G27" s="43" t="s">
        <v>24</v>
      </c>
    </row>
    <row r="28" spans="1:9" ht="15.75" x14ac:dyDescent="0.25">
      <c r="A28" s="168"/>
      <c r="B28" s="170"/>
      <c r="C28" s="50">
        <v>20000</v>
      </c>
      <c r="D28" s="93" t="s">
        <v>116</v>
      </c>
      <c r="E28" s="43">
        <v>2250</v>
      </c>
      <c r="F28" s="50">
        <v>2250</v>
      </c>
      <c r="G28" s="43" t="s">
        <v>24</v>
      </c>
    </row>
    <row r="29" spans="1:9" ht="15.75" x14ac:dyDescent="0.25">
      <c r="A29" s="168">
        <v>15</v>
      </c>
      <c r="B29" s="171" t="s">
        <v>113</v>
      </c>
      <c r="C29" s="50">
        <v>30000</v>
      </c>
      <c r="D29" s="93" t="s">
        <v>118</v>
      </c>
      <c r="E29" s="43"/>
      <c r="F29" s="50">
        <v>-7500</v>
      </c>
      <c r="G29" s="43" t="s">
        <v>24</v>
      </c>
    </row>
    <row r="30" spans="1:9" ht="15.75" x14ac:dyDescent="0.25">
      <c r="A30" s="168"/>
      <c r="B30" s="171"/>
      <c r="C30" s="50">
        <v>20000</v>
      </c>
      <c r="D30" s="93" t="s">
        <v>119</v>
      </c>
      <c r="E30" s="43">
        <v>2250</v>
      </c>
      <c r="F30" s="50">
        <v>2500</v>
      </c>
      <c r="G30" s="43" t="s">
        <v>24</v>
      </c>
    </row>
    <row r="31" spans="1:9" ht="15.75" x14ac:dyDescent="0.25">
      <c r="A31" s="94">
        <v>16</v>
      </c>
      <c r="B31" s="100" t="s">
        <v>124</v>
      </c>
      <c r="C31" s="50">
        <v>30000</v>
      </c>
      <c r="D31" s="93" t="s">
        <v>126</v>
      </c>
      <c r="E31" s="43"/>
      <c r="F31" s="50">
        <v>-7500</v>
      </c>
      <c r="G31" s="43" t="s">
        <v>24</v>
      </c>
    </row>
    <row r="32" spans="1:9" ht="15.75" x14ac:dyDescent="0.25">
      <c r="A32" s="94">
        <v>17</v>
      </c>
      <c r="B32" s="100" t="s">
        <v>122</v>
      </c>
      <c r="C32" s="50">
        <v>30000</v>
      </c>
      <c r="D32" s="93" t="s">
        <v>127</v>
      </c>
      <c r="E32" s="43"/>
      <c r="F32" s="50">
        <v>-7500</v>
      </c>
      <c r="G32" s="43" t="s">
        <v>24</v>
      </c>
    </row>
    <row r="33" spans="1:7" ht="15.75" x14ac:dyDescent="0.25">
      <c r="A33" s="94">
        <v>18</v>
      </c>
      <c r="B33" s="100" t="s">
        <v>125</v>
      </c>
      <c r="C33" s="50">
        <v>20000</v>
      </c>
      <c r="D33" s="93" t="s">
        <v>128</v>
      </c>
      <c r="E33" s="43"/>
      <c r="F33" s="50">
        <v>2500</v>
      </c>
      <c r="G33" s="43" t="s">
        <v>24</v>
      </c>
    </row>
    <row r="34" spans="1:7" ht="15.75" x14ac:dyDescent="0.25">
      <c r="A34" s="102">
        <v>19</v>
      </c>
      <c r="B34" s="101" t="s">
        <v>144</v>
      </c>
      <c r="C34" s="50"/>
      <c r="D34" s="93"/>
      <c r="E34" s="43">
        <v>2250</v>
      </c>
      <c r="F34" s="50">
        <v>22500</v>
      </c>
      <c r="G34" s="43"/>
    </row>
    <row r="35" spans="1:7" ht="15.75" x14ac:dyDescent="0.25">
      <c r="A35" s="102">
        <v>20</v>
      </c>
      <c r="B35" s="101" t="s">
        <v>145</v>
      </c>
      <c r="C35" s="50">
        <v>45000</v>
      </c>
      <c r="D35" s="93" t="s">
        <v>152</v>
      </c>
      <c r="E35" s="43"/>
      <c r="F35" s="50">
        <v>-22500</v>
      </c>
      <c r="G35" s="43" t="s">
        <v>24</v>
      </c>
    </row>
    <row r="36" spans="1:7" ht="15.75" x14ac:dyDescent="0.25">
      <c r="A36" s="102">
        <v>21</v>
      </c>
      <c r="B36" s="101" t="s">
        <v>146</v>
      </c>
      <c r="C36" s="50">
        <v>22500</v>
      </c>
      <c r="D36" s="93" t="s">
        <v>155</v>
      </c>
      <c r="E36" s="43"/>
      <c r="F36" s="50"/>
      <c r="G36" s="43" t="s">
        <v>24</v>
      </c>
    </row>
    <row r="37" spans="1:7" ht="15.75" x14ac:dyDescent="0.25">
      <c r="A37" s="102">
        <v>22</v>
      </c>
      <c r="B37" s="101" t="s">
        <v>147</v>
      </c>
      <c r="C37" s="50">
        <v>40000</v>
      </c>
      <c r="D37" s="93" t="s">
        <v>154</v>
      </c>
      <c r="E37" s="43"/>
      <c r="F37" s="50">
        <v>-17500</v>
      </c>
      <c r="G37" s="43" t="s">
        <v>153</v>
      </c>
    </row>
    <row r="38" spans="1:7" ht="15.75" x14ac:dyDescent="0.25">
      <c r="A38" s="109">
        <v>23</v>
      </c>
      <c r="B38" s="108" t="s">
        <v>156</v>
      </c>
      <c r="C38" s="50">
        <v>22500</v>
      </c>
      <c r="D38" s="93" t="s">
        <v>160</v>
      </c>
      <c r="E38" s="43"/>
      <c r="F38" s="50"/>
      <c r="G38" s="43" t="s">
        <v>24</v>
      </c>
    </row>
    <row r="39" spans="1:7" ht="15.75" x14ac:dyDescent="0.25">
      <c r="A39" s="109">
        <v>24</v>
      </c>
      <c r="B39" s="108" t="s">
        <v>157</v>
      </c>
      <c r="C39" s="50">
        <v>22500</v>
      </c>
      <c r="D39" s="93" t="s">
        <v>162</v>
      </c>
      <c r="E39" s="43"/>
      <c r="F39" s="50"/>
      <c r="G39" s="43" t="s">
        <v>24</v>
      </c>
    </row>
    <row r="40" spans="1:7" ht="15.75" x14ac:dyDescent="0.25">
      <c r="A40" s="109">
        <v>25</v>
      </c>
      <c r="B40" s="108" t="s">
        <v>158</v>
      </c>
      <c r="C40" s="50">
        <v>22500</v>
      </c>
      <c r="D40" s="93" t="s">
        <v>161</v>
      </c>
      <c r="E40" s="43">
        <v>2250</v>
      </c>
      <c r="F40" s="50"/>
      <c r="G40" s="43" t="s">
        <v>24</v>
      </c>
    </row>
    <row r="41" spans="1:7" ht="15.75" x14ac:dyDescent="0.25">
      <c r="A41" s="109">
        <v>26</v>
      </c>
      <c r="B41" s="108" t="s">
        <v>159</v>
      </c>
      <c r="C41" s="50">
        <v>22500</v>
      </c>
      <c r="D41" s="93" t="s">
        <v>168</v>
      </c>
      <c r="E41" s="43"/>
      <c r="F41" s="50"/>
      <c r="G41" s="43" t="s">
        <v>24</v>
      </c>
    </row>
    <row r="42" spans="1:7" ht="15.75" x14ac:dyDescent="0.25">
      <c r="A42" s="123">
        <v>27</v>
      </c>
      <c r="B42" s="117" t="s">
        <v>166</v>
      </c>
      <c r="C42" s="50">
        <v>22500</v>
      </c>
      <c r="D42" s="93" t="s">
        <v>169</v>
      </c>
      <c r="E42" s="43">
        <v>2250</v>
      </c>
      <c r="F42" s="50"/>
      <c r="G42" s="43" t="s">
        <v>24</v>
      </c>
    </row>
    <row r="43" spans="1:7" ht="15.75" x14ac:dyDescent="0.25">
      <c r="A43" s="139" t="s">
        <v>26</v>
      </c>
      <c r="B43" s="141"/>
      <c r="C43" s="68">
        <f>SUM(C14:C42)</f>
        <v>720000</v>
      </c>
      <c r="D43" s="68">
        <f>SUM(D14:D42)</f>
        <v>0</v>
      </c>
      <c r="E43" s="68">
        <f>SUM(E14:E41)</f>
        <v>20250</v>
      </c>
      <c r="F43" s="68">
        <f>SUM(F13:F41)</f>
        <v>67250</v>
      </c>
      <c r="G43" s="69"/>
    </row>
    <row r="44" spans="1:7" ht="15.75" x14ac:dyDescent="0.25">
      <c r="A44" s="139" t="s">
        <v>102</v>
      </c>
      <c r="B44" s="141"/>
      <c r="C44" s="68">
        <f>27*22500</f>
        <v>607500</v>
      </c>
      <c r="D44" s="77"/>
      <c r="E44" s="77"/>
      <c r="F44" s="77"/>
      <c r="G44" s="78"/>
    </row>
    <row r="45" spans="1:7" ht="15.75" x14ac:dyDescent="0.25">
      <c r="A45" s="166" t="s">
        <v>103</v>
      </c>
      <c r="B45" s="167"/>
      <c r="C45" s="76">
        <f>C43-C44</f>
        <v>112500</v>
      </c>
      <c r="D45" s="77"/>
      <c r="E45" s="77"/>
      <c r="F45" s="77"/>
      <c r="G45" s="78"/>
    </row>
    <row r="46" spans="1:7" ht="15.75" x14ac:dyDescent="0.25">
      <c r="A46" s="139" t="s">
        <v>108</v>
      </c>
      <c r="B46" s="140"/>
      <c r="C46" s="140"/>
      <c r="D46" s="140"/>
      <c r="E46" s="141"/>
      <c r="F46" s="163">
        <f>E43+F43</f>
        <v>87500</v>
      </c>
      <c r="G46" s="164"/>
    </row>
    <row r="47" spans="1:7" x14ac:dyDescent="0.25">
      <c r="A47" s="144" t="s">
        <v>120</v>
      </c>
      <c r="B47" s="144"/>
      <c r="C47" s="144"/>
      <c r="D47" s="144"/>
      <c r="E47" s="144"/>
      <c r="F47" s="144"/>
      <c r="G47" s="144"/>
    </row>
    <row r="49" spans="1:7" ht="15.75" x14ac:dyDescent="0.25">
      <c r="A49" s="162" t="s">
        <v>62</v>
      </c>
      <c r="B49" s="162"/>
      <c r="C49" s="162"/>
      <c r="D49" s="162"/>
      <c r="E49" s="162"/>
      <c r="F49" s="50">
        <v>85250</v>
      </c>
    </row>
    <row r="50" spans="1:7" ht="15.75" x14ac:dyDescent="0.25">
      <c r="A50" s="162" t="s">
        <v>131</v>
      </c>
      <c r="B50" s="162"/>
      <c r="C50" s="162"/>
      <c r="D50" s="162"/>
      <c r="E50" s="162"/>
      <c r="F50" s="50">
        <v>30000</v>
      </c>
    </row>
    <row r="51" spans="1:7" ht="15.75" x14ac:dyDescent="0.25">
      <c r="A51" s="162" t="s">
        <v>132</v>
      </c>
      <c r="B51" s="162"/>
      <c r="C51" s="162"/>
      <c r="D51" s="162"/>
      <c r="E51" s="162"/>
      <c r="F51" s="50">
        <v>50000</v>
      </c>
    </row>
    <row r="52" spans="1:7" ht="15.75" x14ac:dyDescent="0.25">
      <c r="A52" s="155" t="s">
        <v>135</v>
      </c>
      <c r="B52" s="155"/>
      <c r="C52" s="155"/>
      <c r="D52" s="155"/>
      <c r="E52" s="155"/>
      <c r="F52" s="68">
        <f>SUM(F49:F51)</f>
        <v>165250</v>
      </c>
    </row>
    <row r="53" spans="1:7" ht="15.75" x14ac:dyDescent="0.25">
      <c r="A53" s="154" t="s">
        <v>133</v>
      </c>
      <c r="B53" s="154"/>
      <c r="C53" s="154"/>
      <c r="D53" s="154"/>
      <c r="E53" s="154"/>
      <c r="F53" s="104">
        <v>55000</v>
      </c>
      <c r="G53" s="159">
        <f>SUM(F53:F55)</f>
        <v>120575</v>
      </c>
    </row>
    <row r="54" spans="1:7" ht="15.75" x14ac:dyDescent="0.25">
      <c r="A54" s="154" t="s">
        <v>134</v>
      </c>
      <c r="B54" s="154"/>
      <c r="C54" s="154"/>
      <c r="D54" s="154"/>
      <c r="E54" s="154"/>
      <c r="F54" s="104">
        <v>60000</v>
      </c>
      <c r="G54" s="160"/>
    </row>
    <row r="55" spans="1:7" ht="15.75" x14ac:dyDescent="0.25">
      <c r="A55" s="156" t="s">
        <v>137</v>
      </c>
      <c r="B55" s="157"/>
      <c r="C55" s="157"/>
      <c r="D55" s="157"/>
      <c r="E55" s="158"/>
      <c r="F55" s="104">
        <v>5575</v>
      </c>
      <c r="G55" s="161"/>
    </row>
    <row r="56" spans="1:7" ht="15.75" x14ac:dyDescent="0.25">
      <c r="A56" s="155" t="s">
        <v>136</v>
      </c>
      <c r="B56" s="155"/>
      <c r="C56" s="155"/>
      <c r="D56" s="155"/>
      <c r="E56" s="155"/>
      <c r="F56" s="105">
        <f>SUM(F52:F55)</f>
        <v>285825</v>
      </c>
    </row>
  </sheetData>
  <mergeCells count="25">
    <mergeCell ref="A53:E53"/>
    <mergeCell ref="A54:E54"/>
    <mergeCell ref="A55:E55"/>
    <mergeCell ref="G53:G55"/>
    <mergeCell ref="A56:E56"/>
    <mergeCell ref="A49:E49"/>
    <mergeCell ref="A50:E50"/>
    <mergeCell ref="A51:E51"/>
    <mergeCell ref="A52:E52"/>
    <mergeCell ref="B29:B30"/>
    <mergeCell ref="A47:G47"/>
    <mergeCell ref="A5:G5"/>
    <mergeCell ref="A7:G7"/>
    <mergeCell ref="A8:G8"/>
    <mergeCell ref="A9:H9"/>
    <mergeCell ref="A10:G10"/>
    <mergeCell ref="A11:G11"/>
    <mergeCell ref="A43:B43"/>
    <mergeCell ref="A46:E46"/>
    <mergeCell ref="F46:G46"/>
    <mergeCell ref="A44:B44"/>
    <mergeCell ref="A45:B45"/>
    <mergeCell ref="A27:A28"/>
    <mergeCell ref="B27:B28"/>
    <mergeCell ref="A29:A3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F44" sqref="F44:G44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style="53" customWidth="1"/>
    <col min="4" max="4" width="9.140625" customWidth="1"/>
    <col min="5" max="5" width="12.7109375" style="53" customWidth="1"/>
    <col min="6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112" t="s">
        <v>6</v>
      </c>
      <c r="B1" s="113"/>
      <c r="C1" s="113"/>
    </row>
    <row r="2" spans="1:11" x14ac:dyDescent="0.25">
      <c r="A2" s="112" t="s">
        <v>7</v>
      </c>
      <c r="B2" s="113"/>
      <c r="C2" s="113"/>
    </row>
    <row r="3" spans="1:11" x14ac:dyDescent="0.25">
      <c r="A3" s="112" t="s">
        <v>8</v>
      </c>
      <c r="B3" s="113"/>
      <c r="C3" s="113"/>
    </row>
    <row r="5" spans="1:11" ht="24" customHeight="1" x14ac:dyDescent="0.3">
      <c r="A5" s="128" t="s">
        <v>40</v>
      </c>
      <c r="B5" s="128"/>
      <c r="C5" s="128"/>
      <c r="D5" s="128"/>
      <c r="E5" s="128"/>
      <c r="F5" s="128"/>
      <c r="G5" s="128"/>
    </row>
    <row r="6" spans="1:11" ht="18" customHeight="1" x14ac:dyDescent="0.3">
      <c r="A6" s="165" t="s">
        <v>69</v>
      </c>
      <c r="B6" s="165"/>
      <c r="C6" s="165"/>
      <c r="D6" s="165"/>
      <c r="E6" s="165"/>
      <c r="F6" s="165"/>
      <c r="G6" s="165"/>
    </row>
    <row r="7" spans="1:11" ht="21" customHeight="1" x14ac:dyDescent="0.25">
      <c r="A7" s="152" t="s">
        <v>68</v>
      </c>
      <c r="B7" s="152"/>
      <c r="C7" s="152"/>
      <c r="D7" s="152"/>
      <c r="E7" s="152"/>
      <c r="F7" s="152"/>
      <c r="G7" s="152"/>
    </row>
    <row r="8" spans="1:11" ht="15.75" customHeight="1" x14ac:dyDescent="0.25">
      <c r="A8" s="153" t="s">
        <v>46</v>
      </c>
      <c r="B8" s="153"/>
      <c r="C8" s="153"/>
      <c r="D8" s="153"/>
      <c r="E8" s="153"/>
      <c r="F8" s="153"/>
      <c r="G8" s="153"/>
    </row>
    <row r="9" spans="1:11" ht="18.75" customHeight="1" x14ac:dyDescent="0.25">
      <c r="A9" s="152" t="s">
        <v>47</v>
      </c>
      <c r="B9" s="152"/>
      <c r="C9" s="152"/>
      <c r="D9" s="152"/>
      <c r="E9" s="152"/>
      <c r="F9" s="152"/>
      <c r="G9" s="152"/>
      <c r="H9" s="152"/>
    </row>
    <row r="10" spans="1:11" ht="16.5" customHeight="1" x14ac:dyDescent="0.25">
      <c r="A10" s="152" t="s">
        <v>10</v>
      </c>
      <c r="B10" s="152"/>
      <c r="C10" s="152"/>
      <c r="D10" s="152"/>
      <c r="E10" s="152"/>
      <c r="F10" s="152"/>
      <c r="G10" s="152"/>
    </row>
    <row r="11" spans="1:11" ht="15.75" x14ac:dyDescent="0.25">
      <c r="A11" s="145" t="s">
        <v>104</v>
      </c>
      <c r="B11" s="145"/>
      <c r="C11" s="145"/>
      <c r="D11" s="145"/>
      <c r="E11" s="145"/>
      <c r="F11" s="145"/>
      <c r="G11" s="145"/>
    </row>
    <row r="12" spans="1:11" ht="15.75" x14ac:dyDescent="0.25">
      <c r="A12" s="46" t="s">
        <v>0</v>
      </c>
      <c r="B12" s="46" t="s">
        <v>41</v>
      </c>
      <c r="C12" s="46" t="s">
        <v>63</v>
      </c>
      <c r="D12" s="46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6"/>
      <c r="D13" s="43"/>
      <c r="E13" s="54"/>
      <c r="F13" s="50">
        <v>80000</v>
      </c>
      <c r="G13" s="43"/>
    </row>
    <row r="14" spans="1:11" ht="15.75" x14ac:dyDescent="0.25">
      <c r="A14" s="1">
        <v>1</v>
      </c>
      <c r="B14" s="45" t="s">
        <v>49</v>
      </c>
      <c r="C14" s="66">
        <v>22500</v>
      </c>
      <c r="D14" s="45" t="s">
        <v>70</v>
      </c>
      <c r="E14" s="55" t="s">
        <v>71</v>
      </c>
      <c r="F14" s="56"/>
      <c r="G14" s="43" t="s">
        <v>24</v>
      </c>
    </row>
    <row r="15" spans="1:11" ht="15.75" x14ac:dyDescent="0.25">
      <c r="A15" s="1">
        <v>2</v>
      </c>
      <c r="B15" s="45" t="s">
        <v>51</v>
      </c>
      <c r="C15" s="66">
        <v>22500</v>
      </c>
      <c r="D15" s="45" t="s">
        <v>73</v>
      </c>
      <c r="E15" s="54"/>
      <c r="F15" s="56"/>
      <c r="G15" s="43" t="s">
        <v>72</v>
      </c>
    </row>
    <row r="16" spans="1:11" ht="15.75" x14ac:dyDescent="0.25">
      <c r="A16" s="1">
        <v>3</v>
      </c>
      <c r="B16" s="45" t="s">
        <v>52</v>
      </c>
      <c r="C16" s="66">
        <v>22500</v>
      </c>
      <c r="D16" s="45" t="s">
        <v>81</v>
      </c>
      <c r="E16" s="54"/>
      <c r="F16" s="56"/>
      <c r="G16" s="43" t="s">
        <v>24</v>
      </c>
    </row>
    <row r="17" spans="1:7" ht="15.75" x14ac:dyDescent="0.25">
      <c r="A17" s="1">
        <v>4</v>
      </c>
      <c r="B17" s="45" t="s">
        <v>53</v>
      </c>
      <c r="C17" s="67">
        <v>0</v>
      </c>
      <c r="D17" s="45"/>
      <c r="E17" s="54">
        <v>2250</v>
      </c>
      <c r="F17" s="56">
        <v>22500</v>
      </c>
      <c r="G17" s="43"/>
    </row>
    <row r="18" spans="1:7" ht="15.75" x14ac:dyDescent="0.25">
      <c r="A18" s="1">
        <v>5</v>
      </c>
      <c r="B18" s="45" t="s">
        <v>54</v>
      </c>
      <c r="C18" s="67">
        <v>0</v>
      </c>
      <c r="D18" s="45"/>
      <c r="E18" s="54">
        <v>2250</v>
      </c>
      <c r="F18" s="56">
        <v>22500</v>
      </c>
      <c r="G18" s="43"/>
    </row>
    <row r="19" spans="1:7" ht="15.75" x14ac:dyDescent="0.25">
      <c r="A19" s="1">
        <v>6</v>
      </c>
      <c r="B19" s="45" t="s">
        <v>55</v>
      </c>
      <c r="C19" s="66">
        <v>67500</v>
      </c>
      <c r="D19" s="45" t="s">
        <v>87</v>
      </c>
      <c r="E19" s="54"/>
      <c r="F19" s="50">
        <v>-45000</v>
      </c>
      <c r="G19" s="43" t="s">
        <v>24</v>
      </c>
    </row>
    <row r="20" spans="1:7" ht="15.75" x14ac:dyDescent="0.25">
      <c r="A20" s="1">
        <v>7</v>
      </c>
      <c r="B20" s="45" t="s">
        <v>56</v>
      </c>
      <c r="C20" s="66">
        <v>22500</v>
      </c>
      <c r="D20" s="45" t="s">
        <v>89</v>
      </c>
      <c r="E20" s="54">
        <v>2250</v>
      </c>
      <c r="F20" s="50"/>
      <c r="G20" s="43" t="s">
        <v>80</v>
      </c>
    </row>
    <row r="21" spans="1:7" ht="15.75" x14ac:dyDescent="0.25">
      <c r="A21" s="1">
        <v>8</v>
      </c>
      <c r="B21" s="45" t="s">
        <v>57</v>
      </c>
      <c r="C21" s="67">
        <v>0</v>
      </c>
      <c r="D21" s="45"/>
      <c r="E21" s="54">
        <v>2250</v>
      </c>
      <c r="F21" s="56">
        <v>22500</v>
      </c>
      <c r="G21" s="43"/>
    </row>
    <row r="22" spans="1:7" ht="15.75" x14ac:dyDescent="0.25">
      <c r="A22" s="1">
        <v>9</v>
      </c>
      <c r="B22" s="45" t="s">
        <v>58</v>
      </c>
      <c r="C22" s="67">
        <v>45000</v>
      </c>
      <c r="D22" s="45" t="s">
        <v>92</v>
      </c>
      <c r="E22" s="54">
        <v>2250</v>
      </c>
      <c r="F22" s="50">
        <v>-22500</v>
      </c>
      <c r="G22" s="43" t="s">
        <v>72</v>
      </c>
    </row>
    <row r="23" spans="1:7" ht="15.75" x14ac:dyDescent="0.25">
      <c r="A23" s="1">
        <v>10</v>
      </c>
      <c r="B23" s="45" t="s">
        <v>59</v>
      </c>
      <c r="C23" s="66">
        <v>22500</v>
      </c>
      <c r="D23" s="45" t="s">
        <v>97</v>
      </c>
      <c r="E23" s="54"/>
      <c r="F23" s="50"/>
      <c r="G23" s="43" t="s">
        <v>72</v>
      </c>
    </row>
    <row r="24" spans="1:7" ht="15.75" x14ac:dyDescent="0.25">
      <c r="A24" s="1">
        <v>11</v>
      </c>
      <c r="B24" s="45" t="s">
        <v>60</v>
      </c>
      <c r="C24" s="66">
        <v>22500</v>
      </c>
      <c r="D24" s="45" t="s">
        <v>98</v>
      </c>
      <c r="E24" s="54">
        <v>2250</v>
      </c>
      <c r="F24" s="50"/>
      <c r="G24" s="43" t="s">
        <v>80</v>
      </c>
    </row>
    <row r="25" spans="1:7" ht="15.75" x14ac:dyDescent="0.25">
      <c r="A25" s="1">
        <v>12</v>
      </c>
      <c r="B25" s="45" t="s">
        <v>61</v>
      </c>
      <c r="C25" s="66">
        <v>22500</v>
      </c>
      <c r="D25" s="45" t="s">
        <v>32</v>
      </c>
      <c r="E25" s="54">
        <v>2250</v>
      </c>
      <c r="F25" s="50"/>
      <c r="G25" s="43" t="s">
        <v>24</v>
      </c>
    </row>
    <row r="26" spans="1:7" ht="15.75" x14ac:dyDescent="0.25">
      <c r="A26" s="1">
        <v>13</v>
      </c>
      <c r="B26" s="45" t="s">
        <v>50</v>
      </c>
      <c r="C26" s="67">
        <v>0</v>
      </c>
      <c r="D26" s="45"/>
      <c r="E26" s="54">
        <v>2250</v>
      </c>
      <c r="F26" s="56">
        <v>22500</v>
      </c>
      <c r="G26" s="43"/>
    </row>
    <row r="27" spans="1:7" ht="15.75" x14ac:dyDescent="0.25">
      <c r="A27" s="1">
        <v>14</v>
      </c>
      <c r="B27" s="45" t="s">
        <v>100</v>
      </c>
      <c r="C27" s="67">
        <v>0</v>
      </c>
      <c r="D27" s="59"/>
      <c r="E27" s="43">
        <v>2250</v>
      </c>
      <c r="F27" s="56">
        <v>22500</v>
      </c>
      <c r="G27" s="43"/>
    </row>
    <row r="28" spans="1:7" ht="15.75" x14ac:dyDescent="0.25">
      <c r="A28" s="1">
        <v>15</v>
      </c>
      <c r="B28" s="91" t="s">
        <v>113</v>
      </c>
      <c r="C28" s="67">
        <v>0</v>
      </c>
      <c r="D28" s="59"/>
      <c r="E28" s="43">
        <v>2250</v>
      </c>
      <c r="F28" s="56">
        <v>22500</v>
      </c>
      <c r="G28" s="43"/>
    </row>
    <row r="29" spans="1:7" ht="15.75" x14ac:dyDescent="0.25">
      <c r="A29" s="94">
        <v>16</v>
      </c>
      <c r="B29" s="91" t="s">
        <v>124</v>
      </c>
      <c r="C29" s="67">
        <v>0</v>
      </c>
      <c r="D29" s="59"/>
      <c r="E29" s="43">
        <v>2250</v>
      </c>
      <c r="F29" s="56">
        <v>22500</v>
      </c>
      <c r="G29" s="43"/>
    </row>
    <row r="30" spans="1:7" ht="15.75" x14ac:dyDescent="0.25">
      <c r="A30" s="94">
        <v>17</v>
      </c>
      <c r="B30" s="91" t="s">
        <v>122</v>
      </c>
      <c r="C30" s="67">
        <v>0</v>
      </c>
      <c r="D30" s="59"/>
      <c r="E30" s="43">
        <v>2250</v>
      </c>
      <c r="F30" s="56">
        <v>22500</v>
      </c>
      <c r="G30" s="43"/>
    </row>
    <row r="31" spans="1:7" ht="15.75" x14ac:dyDescent="0.25">
      <c r="A31" s="94">
        <v>18</v>
      </c>
      <c r="B31" s="91" t="s">
        <v>125</v>
      </c>
      <c r="C31" s="67">
        <v>0</v>
      </c>
      <c r="D31" s="59"/>
      <c r="E31" s="43">
        <v>2250</v>
      </c>
      <c r="F31" s="56">
        <v>22500</v>
      </c>
      <c r="G31" s="43"/>
    </row>
    <row r="32" spans="1:7" ht="15.75" x14ac:dyDescent="0.25">
      <c r="A32" s="106">
        <v>19</v>
      </c>
      <c r="B32" s="91" t="s">
        <v>144</v>
      </c>
      <c r="C32" s="67">
        <v>0</v>
      </c>
      <c r="D32" s="59"/>
      <c r="E32" s="43">
        <v>2250</v>
      </c>
      <c r="F32" s="56">
        <v>22500</v>
      </c>
      <c r="G32" s="43"/>
    </row>
    <row r="33" spans="1:7" ht="15.75" x14ac:dyDescent="0.25">
      <c r="A33" s="106">
        <v>20</v>
      </c>
      <c r="B33" s="91" t="s">
        <v>145</v>
      </c>
      <c r="C33" s="67">
        <v>0</v>
      </c>
      <c r="D33" s="59"/>
      <c r="E33" s="43">
        <v>2250</v>
      </c>
      <c r="F33" s="56">
        <v>22500</v>
      </c>
      <c r="G33" s="43"/>
    </row>
    <row r="34" spans="1:7" ht="15.75" x14ac:dyDescent="0.25">
      <c r="A34" s="106">
        <v>21</v>
      </c>
      <c r="B34" s="91" t="s">
        <v>146</v>
      </c>
      <c r="C34" s="67">
        <v>0</v>
      </c>
      <c r="D34" s="59"/>
      <c r="E34" s="43">
        <v>2250</v>
      </c>
      <c r="F34" s="56">
        <v>22500</v>
      </c>
      <c r="G34" s="43"/>
    </row>
    <row r="35" spans="1:7" ht="15.75" x14ac:dyDescent="0.25">
      <c r="A35" s="106">
        <v>22</v>
      </c>
      <c r="B35" s="91" t="s">
        <v>147</v>
      </c>
      <c r="C35" s="67">
        <v>0</v>
      </c>
      <c r="D35" s="59"/>
      <c r="E35" s="43">
        <v>2250</v>
      </c>
      <c r="F35" s="56">
        <v>22500</v>
      </c>
      <c r="G35" s="43"/>
    </row>
    <row r="36" spans="1:7" ht="15.75" x14ac:dyDescent="0.25">
      <c r="A36" s="109">
        <v>23</v>
      </c>
      <c r="B36" s="91" t="s">
        <v>156</v>
      </c>
      <c r="C36" s="67">
        <v>0</v>
      </c>
      <c r="D36" s="59"/>
      <c r="E36" s="43">
        <v>2250</v>
      </c>
      <c r="F36" s="56">
        <v>22500</v>
      </c>
      <c r="G36" s="43"/>
    </row>
    <row r="37" spans="1:7" ht="15.75" x14ac:dyDescent="0.25">
      <c r="A37" s="109">
        <v>24</v>
      </c>
      <c r="B37" s="91" t="s">
        <v>157</v>
      </c>
      <c r="C37" s="67">
        <v>0</v>
      </c>
      <c r="D37" s="59"/>
      <c r="E37" s="43">
        <v>2250</v>
      </c>
      <c r="F37" s="56">
        <v>22500</v>
      </c>
      <c r="G37" s="43"/>
    </row>
    <row r="38" spans="1:7" ht="15.75" x14ac:dyDescent="0.25">
      <c r="A38" s="109">
        <v>25</v>
      </c>
      <c r="B38" s="91" t="s">
        <v>158</v>
      </c>
      <c r="C38" s="67">
        <v>0</v>
      </c>
      <c r="D38" s="59"/>
      <c r="E38" s="43">
        <v>2250</v>
      </c>
      <c r="F38" s="56">
        <v>22500</v>
      </c>
      <c r="G38" s="43"/>
    </row>
    <row r="39" spans="1:7" ht="15.75" x14ac:dyDescent="0.25">
      <c r="A39" s="109">
        <v>26</v>
      </c>
      <c r="B39" s="91" t="s">
        <v>159</v>
      </c>
      <c r="C39" s="67">
        <v>0</v>
      </c>
      <c r="D39" s="59"/>
      <c r="E39" s="43">
        <v>2250</v>
      </c>
      <c r="F39" s="56">
        <v>22500</v>
      </c>
      <c r="G39" s="43"/>
    </row>
    <row r="40" spans="1:7" ht="15.75" x14ac:dyDescent="0.25">
      <c r="A40" s="111">
        <v>27</v>
      </c>
      <c r="B40" s="91" t="s">
        <v>166</v>
      </c>
      <c r="C40" s="67">
        <v>0</v>
      </c>
      <c r="D40" s="59"/>
      <c r="E40" s="43">
        <v>2250</v>
      </c>
      <c r="F40" s="56">
        <v>22500</v>
      </c>
      <c r="G40" s="43"/>
    </row>
    <row r="41" spans="1:7" ht="15.75" x14ac:dyDescent="0.25">
      <c r="A41" s="139" t="s">
        <v>26</v>
      </c>
      <c r="B41" s="141"/>
      <c r="C41" s="68">
        <f>SUM(C14:C40)</f>
        <v>270000</v>
      </c>
      <c r="D41" s="68">
        <f t="shared" ref="D41:F41" si="0">SUM(D14:D40)</f>
        <v>0</v>
      </c>
      <c r="E41" s="68">
        <f t="shared" si="0"/>
        <v>49500</v>
      </c>
      <c r="F41" s="68">
        <f t="shared" si="0"/>
        <v>337500</v>
      </c>
      <c r="G41" s="69"/>
    </row>
    <row r="42" spans="1:7" ht="15.75" x14ac:dyDescent="0.25">
      <c r="A42" s="139" t="s">
        <v>102</v>
      </c>
      <c r="B42" s="141"/>
      <c r="C42" s="68">
        <f>27*22500</f>
        <v>607500</v>
      </c>
      <c r="D42" s="68"/>
      <c r="E42" s="68"/>
      <c r="F42" s="70"/>
      <c r="G42" s="71"/>
    </row>
    <row r="43" spans="1:7" ht="15.75" x14ac:dyDescent="0.25">
      <c r="A43" s="139" t="s">
        <v>103</v>
      </c>
      <c r="B43" s="141"/>
      <c r="C43" s="68">
        <f>C41-C42</f>
        <v>-337500</v>
      </c>
      <c r="D43" s="68"/>
      <c r="E43" s="68"/>
      <c r="F43" s="70"/>
      <c r="G43" s="71"/>
    </row>
    <row r="44" spans="1:7" ht="15.75" x14ac:dyDescent="0.25">
      <c r="A44" s="134" t="s">
        <v>101</v>
      </c>
      <c r="B44" s="134"/>
      <c r="C44" s="134"/>
      <c r="D44" s="134"/>
      <c r="E44" s="134"/>
      <c r="F44" s="142">
        <f>F41+E41</f>
        <v>387000</v>
      </c>
      <c r="G44" s="143"/>
    </row>
    <row r="45" spans="1:7" x14ac:dyDescent="0.25">
      <c r="A45" s="144" t="s">
        <v>167</v>
      </c>
      <c r="B45" s="144"/>
      <c r="C45" s="144"/>
      <c r="D45" s="144"/>
      <c r="E45" s="144"/>
      <c r="F45" s="144"/>
      <c r="G45" s="144"/>
    </row>
    <row r="46" spans="1:7" ht="15.75" x14ac:dyDescent="0.25">
      <c r="A46" s="162" t="s">
        <v>62</v>
      </c>
      <c r="B46" s="162"/>
      <c r="C46" s="162"/>
      <c r="D46" s="162"/>
      <c r="E46" s="162"/>
      <c r="F46" s="50">
        <v>387000</v>
      </c>
      <c r="G46" s="103"/>
    </row>
    <row r="47" spans="1:7" ht="15.75" x14ac:dyDescent="0.25">
      <c r="A47" s="162" t="s">
        <v>131</v>
      </c>
      <c r="B47" s="162"/>
      <c r="C47" s="162"/>
      <c r="D47" s="162"/>
      <c r="E47" s="162"/>
      <c r="F47" s="50">
        <v>30000</v>
      </c>
    </row>
    <row r="48" spans="1:7" ht="15.75" x14ac:dyDescent="0.25">
      <c r="A48" s="162" t="s">
        <v>132</v>
      </c>
      <c r="B48" s="162"/>
      <c r="C48" s="162"/>
      <c r="D48" s="162"/>
      <c r="E48" s="162"/>
      <c r="F48" s="50">
        <v>50000</v>
      </c>
    </row>
    <row r="49" spans="1:7" ht="15.75" x14ac:dyDescent="0.25">
      <c r="A49" s="155" t="s">
        <v>135</v>
      </c>
      <c r="B49" s="155"/>
      <c r="C49" s="155"/>
      <c r="D49" s="155"/>
      <c r="E49" s="155"/>
      <c r="F49" s="68">
        <f>SUM(F46:F48)</f>
        <v>467000</v>
      </c>
    </row>
    <row r="50" spans="1:7" ht="15.75" x14ac:dyDescent="0.25">
      <c r="A50" s="154" t="s">
        <v>133</v>
      </c>
      <c r="B50" s="154"/>
      <c r="C50" s="154"/>
      <c r="D50" s="154"/>
      <c r="E50" s="154"/>
      <c r="F50" s="104">
        <v>55000</v>
      </c>
      <c r="G50" s="159">
        <f>SUM(F50:F52)</f>
        <v>139425</v>
      </c>
    </row>
    <row r="51" spans="1:7" ht="15.75" x14ac:dyDescent="0.25">
      <c r="A51" s="154" t="s">
        <v>134</v>
      </c>
      <c r="B51" s="154"/>
      <c r="C51" s="154"/>
      <c r="D51" s="154"/>
      <c r="E51" s="154"/>
      <c r="F51" s="104">
        <v>60000</v>
      </c>
      <c r="G51" s="160"/>
    </row>
    <row r="52" spans="1:7" ht="15.75" x14ac:dyDescent="0.25">
      <c r="A52" s="156" t="s">
        <v>137</v>
      </c>
      <c r="B52" s="157"/>
      <c r="C52" s="157"/>
      <c r="D52" s="157"/>
      <c r="E52" s="158"/>
      <c r="F52" s="104">
        <v>24425</v>
      </c>
      <c r="G52" s="161"/>
    </row>
    <row r="53" spans="1:7" ht="15.75" x14ac:dyDescent="0.25">
      <c r="A53" s="155" t="s">
        <v>136</v>
      </c>
      <c r="B53" s="155"/>
      <c r="C53" s="155"/>
      <c r="D53" s="155"/>
      <c r="E53" s="155"/>
      <c r="F53" s="105">
        <f>SUM(F49:F52)</f>
        <v>606425</v>
      </c>
    </row>
  </sheetData>
  <mergeCells count="22">
    <mergeCell ref="A50:E50"/>
    <mergeCell ref="A51:E51"/>
    <mergeCell ref="A52:E52"/>
    <mergeCell ref="G50:G52"/>
    <mergeCell ref="A53:E53"/>
    <mergeCell ref="A47:E47"/>
    <mergeCell ref="A48:E48"/>
    <mergeCell ref="A46:E46"/>
    <mergeCell ref="A49:E49"/>
    <mergeCell ref="A10:G10"/>
    <mergeCell ref="A45:G45"/>
    <mergeCell ref="A11:G11"/>
    <mergeCell ref="A41:B41"/>
    <mergeCell ref="A42:B42"/>
    <mergeCell ref="A43:B43"/>
    <mergeCell ref="A44:E44"/>
    <mergeCell ref="F44:G44"/>
    <mergeCell ref="A5:G5"/>
    <mergeCell ref="A6:G6"/>
    <mergeCell ref="A7:G7"/>
    <mergeCell ref="A8:G8"/>
    <mergeCell ref="A9:H9"/>
  </mergeCells>
  <printOptions horizontalCentered="1"/>
  <pageMargins left="0.51181102362204722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ETAT DES IMPAYES 31 JANVIER 18</vt:lpstr>
      <vt:lpstr>IMPAYES AU 10 FEVRIER 2018</vt:lpstr>
      <vt:lpstr>IMPAYES AU 19 MARS 2018 </vt:lpstr>
      <vt:lpstr>ETAT DES CAUTIONS</vt:lpstr>
      <vt:lpstr>PAIEMENTS DIOMANDE ADAMA</vt:lpstr>
      <vt:lpstr>PAIEMENTS DIOMANDE LACINA</vt:lpstr>
      <vt:lpstr>PAIEMENTS DIOMANDE LACINA (2)</vt:lpstr>
      <vt:lpstr>PAIEMENTS DAGNOGO BASSAROU</vt:lpstr>
      <vt:lpstr>PAIEMENTS CISSE ADAMA</vt:lpstr>
      <vt:lpstr>IMPAYES AU 16 JUIN 2018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2018-06-27T10:46:01Z</cp:lastPrinted>
  <dcterms:created xsi:type="dcterms:W3CDTF">2013-02-10T07:37:00Z</dcterms:created>
  <dcterms:modified xsi:type="dcterms:W3CDTF">2019-10-07T15:37:19Z</dcterms:modified>
</cp:coreProperties>
</file>