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GAYOGO AMADOU\CCGIM\CCGIM 2018\PROPRIETAIRES\M COULIBALY ADAMA\"/>
    </mc:Choice>
  </mc:AlternateContent>
  <bookViews>
    <workbookView xWindow="240" yWindow="45" windowWidth="20115" windowHeight="7995" firstSheet="5" activeTab="8"/>
  </bookViews>
  <sheets>
    <sheet name="ETAT DES IMPAYES 31 JANVIER 18" sheetId="38" r:id="rId1"/>
    <sheet name="IMPAYES AU 10 FEVRIER 2018" sheetId="45" r:id="rId2"/>
    <sheet name="IMPAYES AU 19 MARS 2018 " sheetId="46" r:id="rId3"/>
    <sheet name="ETAT DES CAUTIONS" sheetId="23" r:id="rId4"/>
    <sheet name="PAIEMENTS DIOMANDE ADAMA" sheetId="41" r:id="rId5"/>
    <sheet name="PAIEMENTS DIOMANDE LACINA" sheetId="44" r:id="rId6"/>
    <sheet name="PAIEMENTS DAGNOGO BASSAROU" sheetId="43" r:id="rId7"/>
    <sheet name="PAIEMENTS CISSE ADAMA" sheetId="42" r:id="rId8"/>
    <sheet name="IMPAYES AU 20 DECEMBRE 2018 " sheetId="47" r:id="rId9"/>
  </sheets>
  <calcPr calcId="152511"/>
</workbook>
</file>

<file path=xl/calcChain.xml><?xml version="1.0" encoding="utf-8"?>
<calcChain xmlns="http://schemas.openxmlformats.org/spreadsheetml/2006/main">
  <c r="I13" i="47" l="1"/>
  <c r="I14" i="47"/>
  <c r="I15" i="47"/>
  <c r="I12" i="47"/>
  <c r="E38" i="41"/>
  <c r="F38" i="41"/>
  <c r="C38" i="41"/>
  <c r="E38" i="44"/>
  <c r="F38" i="44"/>
  <c r="F38" i="42" l="1"/>
  <c r="E38" i="42"/>
  <c r="C38" i="42"/>
  <c r="C41" i="43"/>
  <c r="F43" i="43"/>
  <c r="F40" i="43"/>
  <c r="D40" i="43" l="1"/>
  <c r="C40" i="43"/>
  <c r="F39" i="42" l="1"/>
  <c r="D38" i="42"/>
  <c r="E40" i="43"/>
  <c r="D38" i="44" l="1"/>
  <c r="F39" i="44"/>
  <c r="C38" i="44"/>
  <c r="D38" i="41" l="1"/>
  <c r="G45" i="42" l="1"/>
  <c r="G51" i="43"/>
  <c r="G46" i="44"/>
  <c r="G46" i="41"/>
  <c r="F45" i="44"/>
  <c r="F49" i="44" s="1"/>
  <c r="F50" i="43"/>
  <c r="F54" i="43" s="1"/>
  <c r="F44" i="42"/>
  <c r="F48" i="42" s="1"/>
  <c r="G16" i="47" l="1"/>
  <c r="F16" i="47"/>
  <c r="E16" i="47"/>
  <c r="I16" i="47" l="1"/>
  <c r="G16" i="46" l="1"/>
  <c r="F16" i="46"/>
  <c r="E16" i="46"/>
  <c r="H15" i="46"/>
  <c r="H14" i="46"/>
  <c r="H13" i="46"/>
  <c r="H12" i="46"/>
  <c r="H16" i="46" l="1"/>
  <c r="F16" i="45"/>
  <c r="G16" i="45"/>
  <c r="H16" i="45"/>
  <c r="E16" i="45"/>
  <c r="H13" i="45"/>
  <c r="H14" i="45"/>
  <c r="H15" i="45"/>
  <c r="H12" i="45"/>
  <c r="C42" i="43" l="1"/>
  <c r="F16" i="38" l="1"/>
  <c r="G16" i="38"/>
  <c r="H16" i="38"/>
  <c r="E16" i="38"/>
  <c r="H15" i="38"/>
  <c r="H14" i="38"/>
  <c r="H13" i="38"/>
  <c r="H12" i="38"/>
  <c r="D7" i="23" l="1"/>
  <c r="F39" i="41"/>
  <c r="F42" i="41" s="1"/>
  <c r="F45" i="41" s="1"/>
  <c r="F49" i="41" s="1"/>
</calcChain>
</file>

<file path=xl/sharedStrings.xml><?xml version="1.0" encoding="utf-8"?>
<sst xmlns="http://schemas.openxmlformats.org/spreadsheetml/2006/main" count="458" uniqueCount="162">
  <si>
    <t>N°</t>
  </si>
  <si>
    <t>NOM &amp; PRENOMS</t>
  </si>
  <si>
    <t>LOYERS</t>
  </si>
  <si>
    <t>TOTAL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</si>
  <si>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</si>
  <si>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</si>
  <si>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</si>
  <si>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</si>
  <si>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</si>
  <si>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PENALITES</t>
  </si>
  <si>
    <t xml:space="preserve">03 BP 216 ABIDJAN 03  </t>
  </si>
  <si>
    <t>ABOBO GARE BC: LOT N° 28 / ÎLOT 04</t>
  </si>
  <si>
    <t>DIOMANDE ADAMA</t>
  </si>
  <si>
    <t>2 F2</t>
  </si>
  <si>
    <t>DIOMANDE LACINA</t>
  </si>
  <si>
    <t>3 F2</t>
  </si>
  <si>
    <t>05207147 - 02241593</t>
  </si>
  <si>
    <t>DAGNOGO BASSAROU</t>
  </si>
  <si>
    <t>5 F2</t>
  </si>
  <si>
    <t>6 F2</t>
  </si>
  <si>
    <t>CISSE ADAMA</t>
  </si>
  <si>
    <t>48680703 - 05018290</t>
  </si>
  <si>
    <t>CAUTIONS</t>
  </si>
  <si>
    <t xml:space="preserve"> ETAT DES CAUTIONS EN AVOIR AVEC LE PROPRIETAIRE</t>
  </si>
  <si>
    <t>ORANGE MONEY</t>
  </si>
  <si>
    <t>05484185</t>
  </si>
  <si>
    <t>TOTAUX</t>
  </si>
  <si>
    <t>48 68 07 03 - 05 01 82 90 - 02 12  12 09</t>
  </si>
  <si>
    <t>09/12/17</t>
  </si>
  <si>
    <t>01067636 - 07554972</t>
  </si>
  <si>
    <t>CISSE ADAMA 75522934</t>
  </si>
  <si>
    <t>22/12/17</t>
  </si>
  <si>
    <t>25/12/17</t>
  </si>
  <si>
    <t>10/01/18</t>
  </si>
  <si>
    <t>11/01/18</t>
  </si>
  <si>
    <t>MONTANTS DUS</t>
  </si>
  <si>
    <t>BENEFICIAIRE: COULIBALY ADAMA : N° CC: 8809157K</t>
  </si>
  <si>
    <t>S/C M COULIBALY MAMADOU Cel. 08 31 99 32 - 06 57 91 17 - 02 25 31 55</t>
  </si>
  <si>
    <t>LOYERS IMPAYES</t>
  </si>
  <si>
    <t>ETAT DES IMPAYES AU 31 JANVIER 2018</t>
  </si>
  <si>
    <t>ETAT DES PAIEMENTS DES LOYERS</t>
  </si>
  <si>
    <t>MOIS</t>
  </si>
  <si>
    <t>DATE</t>
  </si>
  <si>
    <t>OBSERVATIONS</t>
  </si>
  <si>
    <t>LOCATAIRE: M DIOMANDE ADAMA ( 05 48 41 85)</t>
  </si>
  <si>
    <t>QUARTIER: ABOBO GARE BC - LOT N°: 28 - ÎLOT 04 - APPARTEMENT N° 2</t>
  </si>
  <si>
    <t>PROPRIETAIRE: M COULIBALY ADAMA N°CC: 8809915K</t>
  </si>
  <si>
    <t>REPRESENTE PAR M COULIBALY MAMADOU Cel. 08 31 99 32 - 06 57 91 17 - 02 25 31 55</t>
  </si>
  <si>
    <t>AVANT 2017</t>
  </si>
  <si>
    <t>JANVIER 2017</t>
  </si>
  <si>
    <t>JANVIER 2018</t>
  </si>
  <si>
    <t>FEVRIER 2017</t>
  </si>
  <si>
    <t>MARS 2017</t>
  </si>
  <si>
    <t>AVRIL 2017</t>
  </si>
  <si>
    <t>MAI 2017</t>
  </si>
  <si>
    <t>JUIN 2017</t>
  </si>
  <si>
    <t>JUILLET 2017</t>
  </si>
  <si>
    <t>AOUT 2017</t>
  </si>
  <si>
    <t>SEPTEMBRE 2017</t>
  </si>
  <si>
    <t>OCTOBRE 2017</t>
  </si>
  <si>
    <t>NOVEMBRE 2017</t>
  </si>
  <si>
    <t>DECEMBRE 2017</t>
  </si>
  <si>
    <t>IMPAYES</t>
  </si>
  <si>
    <t>MONTANT PAYE</t>
  </si>
  <si>
    <t>LOCATAIRE: M DIOMANDE LACINA ( 05 20 71 47 - 02 24 15 93)</t>
  </si>
  <si>
    <t>QUARTIER: ABOBO GARE BC - LOT N°: 28 - ÎLOT 04 - APPARTEMENT N° 3</t>
  </si>
  <si>
    <t>LOCATAIRE: M DAGNOGO BASSAROU (48 68 07 03 - 05 01 82 90 - 02 12 12 09)</t>
  </si>
  <si>
    <t>QUARTIER: ABOBO GARE BC - LOT N°: 28 - ÎLOT 04 - APPARTEMENT N° 5</t>
  </si>
  <si>
    <t>QUARTIER: ABOBO GARE BC - LOT N°: 28 - ÎLOT 04 - APPARTEMENT N° 6</t>
  </si>
  <si>
    <t>LOCATAIRE: M CISSE ADAMA ( 01 06 76 36 - 07 55 49 72 - 75 52 29 34)</t>
  </si>
  <si>
    <t>13/01/17</t>
  </si>
  <si>
    <t>2250</t>
  </si>
  <si>
    <t>MOMO MTN</t>
  </si>
  <si>
    <t>08/02/17</t>
  </si>
  <si>
    <t>09/01/17</t>
  </si>
  <si>
    <t>12/02/17</t>
  </si>
  <si>
    <t>23/03/17</t>
  </si>
  <si>
    <t>05/01/17</t>
  </si>
  <si>
    <t>03/02/17</t>
  </si>
  <si>
    <t>15/03/17</t>
  </si>
  <si>
    <t>FLOOZ MOOV</t>
  </si>
  <si>
    <t>03/03/17</t>
  </si>
  <si>
    <t>02/05/17</t>
  </si>
  <si>
    <t>20/05/17</t>
  </si>
  <si>
    <t>10/01/17</t>
  </si>
  <si>
    <t>30/05/17</t>
  </si>
  <si>
    <t>02/06/17</t>
  </si>
  <si>
    <t>09/06/17</t>
  </si>
  <si>
    <t>18/07/17</t>
  </si>
  <si>
    <t>12/07/17</t>
  </si>
  <si>
    <t>16/08/17</t>
  </si>
  <si>
    <t>10/08/17</t>
  </si>
  <si>
    <t>15/09/17</t>
  </si>
  <si>
    <t>13/09/17</t>
  </si>
  <si>
    <t>08/09/17</t>
  </si>
  <si>
    <t>17/10/17</t>
  </si>
  <si>
    <t>10/10/17</t>
  </si>
  <si>
    <t>04/10/17</t>
  </si>
  <si>
    <t>14/11/17</t>
  </si>
  <si>
    <t>10/11/17</t>
  </si>
  <si>
    <t>FEVRIER 2018</t>
  </si>
  <si>
    <t>MONTANT DÛ</t>
  </si>
  <si>
    <t>LOYER A PAYER</t>
  </si>
  <si>
    <t>ARRIERES PAYES</t>
  </si>
  <si>
    <t>LOYER : 22 500 F CFA</t>
  </si>
  <si>
    <t>CAUTION: 30 000 F CFA  - LOYER : 22 500 F CFA</t>
  </si>
  <si>
    <t>CAUTION: (3X12000 F) - 36 000 f CFA  - LOYER : 22 500 F CFA</t>
  </si>
  <si>
    <t>ETAT DES PAIEMENTS DES LOYERS ACTUALISE</t>
  </si>
  <si>
    <t>MONTANT DÛ ACTUALISE</t>
  </si>
  <si>
    <t>ETAT DES IMPAYES AU 10 FEVRIER 2018</t>
  </si>
  <si>
    <t>ARRIERES AVANT 2017</t>
  </si>
  <si>
    <t>ARRIERES 2017 - 2018</t>
  </si>
  <si>
    <t>ETAT DES IMPAYES AU 19 MARS 2018</t>
  </si>
  <si>
    <t>MARS 2018</t>
  </si>
  <si>
    <t>NB: MONTANT DÛ = IMPAYES + PENALITES-IMPAYES 2017-2018</t>
  </si>
  <si>
    <t>13/03/18</t>
  </si>
  <si>
    <t>15/02/18</t>
  </si>
  <si>
    <t>11/02/18</t>
  </si>
  <si>
    <t>10/03/18</t>
  </si>
  <si>
    <t>17/03/18</t>
  </si>
  <si>
    <t>NB: MONTANT DÛ = IMPAYES + PENALITES-ARRIERES</t>
  </si>
  <si>
    <t>AVRIL2018</t>
  </si>
  <si>
    <t>MAI 2018</t>
  </si>
  <si>
    <t>JUIN 2108</t>
  </si>
  <si>
    <t>AVRIL 2018</t>
  </si>
  <si>
    <t>JUIN 2018</t>
  </si>
  <si>
    <t>10/04/18</t>
  </si>
  <si>
    <t>07/05/18</t>
  </si>
  <si>
    <t>09/06/18</t>
  </si>
  <si>
    <t>MONTANT DÛ ACTUALISE= 55 750 F = 15 750 + 40 000</t>
  </si>
  <si>
    <t>16/06/18</t>
  </si>
  <si>
    <t>FRAIS DE JUSTICE ENROLLEMENT</t>
  </si>
  <si>
    <t xml:space="preserve">FRAIS D'HUISSIER ASSIGNATION </t>
  </si>
  <si>
    <t>FRAIS DE JUSTICE GROSSE</t>
  </si>
  <si>
    <t>FRAIS D'HUISSIER SIGNIFICATION</t>
  </si>
  <si>
    <t>TOTAL DÛ 1</t>
  </si>
  <si>
    <t>TOTAL DÛ 2</t>
  </si>
  <si>
    <t>DROIT DE RECETTE 10%</t>
  </si>
  <si>
    <t>JUILLET 2108</t>
  </si>
  <si>
    <t>AOUT 2108</t>
  </si>
  <si>
    <t>SEPTEMBRE 2108</t>
  </si>
  <si>
    <t>OCTOBRE 2108</t>
  </si>
  <si>
    <t>13/08/18</t>
  </si>
  <si>
    <t>17/10/18</t>
  </si>
  <si>
    <t>JUILLET 2018</t>
  </si>
  <si>
    <t>AOUT 2018</t>
  </si>
  <si>
    <t>SEPTEMBRE 2018</t>
  </si>
  <si>
    <t>OCTOBRE 2018</t>
  </si>
  <si>
    <t>02+18/08/18</t>
  </si>
  <si>
    <t>13/09/18</t>
  </si>
  <si>
    <t>MTN</t>
  </si>
  <si>
    <t>16/07/18</t>
  </si>
  <si>
    <t>16/08/18</t>
  </si>
  <si>
    <t>MOOV</t>
  </si>
  <si>
    <t>04/10/18</t>
  </si>
  <si>
    <t>03/09/18</t>
  </si>
  <si>
    <t>NOVEMBRE 2018</t>
  </si>
  <si>
    <t>DECEMBRE 2018</t>
  </si>
  <si>
    <t>07/11/18</t>
  </si>
  <si>
    <t>03/12/18</t>
  </si>
  <si>
    <t>ETAT DES IMPAYES AU 20 DECEMBRE 2018</t>
  </si>
  <si>
    <t>FRAIS DE JUSTICE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</si>
</sst>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_€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Border="1" applyAlignment="1"/>
    <xf numFmtId="0" fontId="0" fillId="0" borderId="0" xfId="0" applyBorder="1" applyAlignment="1"/>
    <xf numFmtId="49" fontId="0" fillId="0" borderId="0" xfId="0" applyNumberForma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Border="1"/>
    <xf numFmtId="0" fontId="3" fillId="0" borderId="1" xfId="0" applyFont="1" applyBorder="1" applyAlignment="1"/>
    <xf numFmtId="0" fontId="4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center"/>
    </xf>
    <xf numFmtId="49" fontId="4" fillId="0" borderId="5" xfId="0" applyNumberFormat="1" applyFont="1" applyBorder="1" applyAlignment="1">
      <alignment horizontal="left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0" xfId="0" applyNumberFormat="1" applyFont="1"/>
    <xf numFmtId="0" fontId="4" fillId="0" borderId="5" xfId="0" applyFont="1" applyBorder="1" applyAlignment="1">
      <alignment horizontal="center" vertical="center"/>
    </xf>
    <xf numFmtId="0" fontId="7" fillId="0" borderId="0" xfId="0" applyFont="1" applyAlignment="1"/>
    <xf numFmtId="0" fontId="4" fillId="0" borderId="0" xfId="0" applyFont="1" applyBorder="1"/>
    <xf numFmtId="0" fontId="2" fillId="0" borderId="1" xfId="0" applyFont="1" applyBorder="1"/>
    <xf numFmtId="0" fontId="8" fillId="0" borderId="1" xfId="0" applyFont="1" applyBorder="1" applyAlignment="1">
      <alignment horizontal="center"/>
    </xf>
    <xf numFmtId="49" fontId="2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2" fillId="0" borderId="1" xfId="0" applyNumberFormat="1" applyFont="1" applyBorder="1"/>
    <xf numFmtId="14" fontId="2" fillId="0" borderId="1" xfId="0" applyNumberFormat="1" applyFont="1" applyBorder="1"/>
    <xf numFmtId="0" fontId="3" fillId="0" borderId="0" xfId="0" applyFont="1" applyAlignment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/>
    </xf>
    <xf numFmtId="49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49" fontId="8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4" fontId="2" fillId="0" borderId="0" xfId="0" applyNumberFormat="1" applyFont="1" applyBorder="1"/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2" fillId="0" borderId="0" xfId="0" applyFont="1" applyBorder="1"/>
    <xf numFmtId="165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right" vertical="center"/>
    </xf>
    <xf numFmtId="165" fontId="8" fillId="0" borderId="1" xfId="0" applyNumberFormat="1" applyFont="1" applyBorder="1"/>
    <xf numFmtId="0" fontId="8" fillId="0" borderId="1" xfId="0" applyFont="1" applyBorder="1"/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165" fontId="0" fillId="0" borderId="0" xfId="0" applyNumberFormat="1"/>
    <xf numFmtId="165" fontId="8" fillId="2" borderId="0" xfId="0" applyNumberFormat="1" applyFont="1" applyFill="1" applyBorder="1"/>
    <xf numFmtId="0" fontId="8" fillId="2" borderId="0" xfId="0" applyFont="1" applyFill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/>
    <xf numFmtId="49" fontId="2" fillId="0" borderId="1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left" vertical="center"/>
    </xf>
    <xf numFmtId="164" fontId="2" fillId="0" borderId="5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49" fontId="2" fillId="0" borderId="4" xfId="0" applyNumberFormat="1" applyFont="1" applyBorder="1"/>
    <xf numFmtId="49" fontId="2" fillId="0" borderId="4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center"/>
    </xf>
    <xf numFmtId="165" fontId="2" fillId="0" borderId="1" xfId="0" applyNumberFormat="1" applyFont="1" applyBorder="1" applyAlignment="1"/>
    <xf numFmtId="49" fontId="2" fillId="0" borderId="4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65" fontId="2" fillId="0" borderId="1" xfId="0" applyNumberFormat="1" applyFont="1" applyFill="1" applyBorder="1"/>
    <xf numFmtId="165" fontId="8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/>
    <xf numFmtId="3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165" fontId="8" fillId="0" borderId="1" xfId="0" applyNumberFormat="1" applyFont="1" applyBorder="1" applyAlignment="1">
      <alignment horizontal="right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65" fontId="8" fillId="0" borderId="5" xfId="0" applyNumberFormat="1" applyFont="1" applyBorder="1" applyAlignment="1">
      <alignment horizontal="center" vertical="center"/>
    </xf>
    <xf numFmtId="165" fontId="8" fillId="0" borderId="11" xfId="0" applyNumberFormat="1" applyFont="1" applyBorder="1" applyAlignment="1">
      <alignment horizontal="center" vertical="center"/>
    </xf>
    <xf numFmtId="165" fontId="8" fillId="0" borderId="1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left" vertical="center"/>
    </xf>
    <xf numFmtId="49" fontId="2" fillId="0" borderId="8" xfId="0" applyNumberFormat="1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1" xfId="0" applyFont="1" applyBorder="1"/>
    <xf numFmtId="0" fontId="5" fillId="0" borderId="1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F20" sqref="F20"/>
    </sheetView>
  </sheetViews>
  <sheetFormatPr baseColWidth="10" defaultRowHeight="15" x14ac:dyDescent="0.25"/>
  <cols>
    <col min="1" max="1" width="3" customWidth="1"/>
    <col min="2" max="2" width="28.7109375" customWidth="1"/>
    <col min="3" max="3" width="11.5703125" customWidth="1"/>
    <col min="4" max="4" width="26.5703125" customWidth="1"/>
    <col min="5" max="5" width="11.140625" customWidth="1"/>
    <col min="6" max="6" width="24.5703125" customWidth="1"/>
    <col min="7" max="7" width="13.140625" customWidth="1"/>
    <col min="8" max="8" width="22.140625" customWidth="1"/>
  </cols>
  <sheetData>
    <row r="1" spans="1:8" x14ac:dyDescent="0.25">
      <c r="A1" s="4" t="s">
        <v>6</v>
      </c>
    </row>
    <row r="2" spans="1:8" x14ac:dyDescent="0.25">
      <c r="A2" s="4" t="s">
        <v>7</v>
      </c>
    </row>
    <row r="3" spans="1:8" x14ac:dyDescent="0.25">
      <c r="A3" s="4" t="s">
        <v>8</v>
      </c>
    </row>
    <row r="4" spans="1:8" ht="23.25" x14ac:dyDescent="0.25">
      <c r="A4" s="114" t="s">
        <v>39</v>
      </c>
      <c r="B4" s="114"/>
      <c r="C4" s="114"/>
      <c r="D4" s="114"/>
      <c r="E4" s="114"/>
      <c r="F4" s="114"/>
      <c r="G4" s="114"/>
      <c r="H4" s="114"/>
    </row>
    <row r="5" spans="1:8" ht="10.5" customHeight="1" x14ac:dyDescent="0.3">
      <c r="E5" s="5"/>
    </row>
    <row r="6" spans="1:8" ht="27" customHeight="1" x14ac:dyDescent="0.4">
      <c r="A6" s="116" t="s">
        <v>36</v>
      </c>
      <c r="B6" s="116"/>
      <c r="C6" s="116"/>
      <c r="D6" s="116"/>
      <c r="E6" s="116"/>
      <c r="F6" s="116"/>
      <c r="G6" s="41"/>
      <c r="H6" s="41"/>
    </row>
    <row r="7" spans="1:8" ht="18.75" x14ac:dyDescent="0.3">
      <c r="A7" s="112" t="s">
        <v>10</v>
      </c>
      <c r="B7" s="112"/>
      <c r="C7" s="112"/>
      <c r="D7" s="112"/>
      <c r="E7" s="117" t="s">
        <v>37</v>
      </c>
      <c r="F7" s="117"/>
      <c r="G7" s="117"/>
      <c r="H7" s="117"/>
    </row>
    <row r="8" spans="1:8" ht="9" customHeight="1" x14ac:dyDescent="0.3">
      <c r="A8" s="4"/>
      <c r="D8" s="24"/>
      <c r="E8" s="24"/>
      <c r="F8" s="24"/>
      <c r="G8" s="24"/>
      <c r="H8" s="24"/>
    </row>
    <row r="9" spans="1:8" ht="18.75" customHeight="1" x14ac:dyDescent="0.3">
      <c r="A9" s="115" t="s">
        <v>11</v>
      </c>
      <c r="B9" s="115"/>
      <c r="C9" s="115"/>
      <c r="D9" s="115"/>
      <c r="E9" s="115"/>
      <c r="F9" s="115"/>
      <c r="G9" s="115"/>
      <c r="H9" s="115"/>
    </row>
    <row r="10" spans="1:8" ht="6.75" customHeight="1" x14ac:dyDescent="0.25"/>
    <row r="11" spans="1:8" ht="18.75" x14ac:dyDescent="0.3">
      <c r="A11" s="23" t="s">
        <v>0</v>
      </c>
      <c r="B11" s="22" t="s">
        <v>1</v>
      </c>
      <c r="C11" s="22" t="s">
        <v>5</v>
      </c>
      <c r="D11" s="22" t="s">
        <v>4</v>
      </c>
      <c r="E11" s="22" t="s">
        <v>2</v>
      </c>
      <c r="F11" s="22" t="s">
        <v>35</v>
      </c>
      <c r="G11" s="15" t="s">
        <v>9</v>
      </c>
      <c r="H11" s="28" t="s">
        <v>38</v>
      </c>
    </row>
    <row r="12" spans="1:8" ht="18.75" x14ac:dyDescent="0.3">
      <c r="A12" s="16">
        <v>1</v>
      </c>
      <c r="B12" s="29" t="s">
        <v>12</v>
      </c>
      <c r="C12" s="8" t="s">
        <v>13</v>
      </c>
      <c r="D12" s="30" t="s">
        <v>25</v>
      </c>
      <c r="E12" s="31">
        <v>22500</v>
      </c>
      <c r="F12" s="31">
        <v>164000</v>
      </c>
      <c r="G12" s="31">
        <v>26500</v>
      </c>
      <c r="H12" s="31">
        <f>F12-G12</f>
        <v>137500</v>
      </c>
    </row>
    <row r="13" spans="1:8" ht="20.25" customHeight="1" x14ac:dyDescent="0.3">
      <c r="A13" s="16">
        <v>2</v>
      </c>
      <c r="B13" s="29" t="s">
        <v>14</v>
      </c>
      <c r="C13" s="8" t="s">
        <v>15</v>
      </c>
      <c r="D13" s="30" t="s">
        <v>16</v>
      </c>
      <c r="E13" s="31">
        <v>22500</v>
      </c>
      <c r="F13" s="31">
        <v>272750</v>
      </c>
      <c r="G13" s="31">
        <v>20250</v>
      </c>
      <c r="H13" s="31">
        <f>F13-G13</f>
        <v>252500</v>
      </c>
    </row>
    <row r="14" spans="1:8" ht="20.25" customHeight="1" x14ac:dyDescent="0.3">
      <c r="A14" s="16">
        <v>3</v>
      </c>
      <c r="B14" s="29" t="s">
        <v>17</v>
      </c>
      <c r="C14" s="8" t="s">
        <v>18</v>
      </c>
      <c r="D14" s="30" t="s">
        <v>21</v>
      </c>
      <c r="E14" s="31">
        <v>22500</v>
      </c>
      <c r="F14" s="31">
        <v>168250</v>
      </c>
      <c r="G14" s="31">
        <v>11250</v>
      </c>
      <c r="H14" s="31">
        <f>F14-G14</f>
        <v>157000</v>
      </c>
    </row>
    <row r="15" spans="1:8" ht="20.25" customHeight="1" x14ac:dyDescent="0.3">
      <c r="A15" s="40">
        <v>4</v>
      </c>
      <c r="B15" s="35" t="s">
        <v>30</v>
      </c>
      <c r="C15" s="36" t="s">
        <v>19</v>
      </c>
      <c r="D15" s="37" t="s">
        <v>29</v>
      </c>
      <c r="E15" s="38">
        <v>22500</v>
      </c>
      <c r="F15" s="38">
        <v>120500</v>
      </c>
      <c r="G15" s="38">
        <v>18000</v>
      </c>
      <c r="H15" s="38">
        <f>F15-G15</f>
        <v>102500</v>
      </c>
    </row>
    <row r="16" spans="1:8" ht="20.25" customHeight="1" x14ac:dyDescent="0.25">
      <c r="A16" s="111" t="s">
        <v>26</v>
      </c>
      <c r="B16" s="111"/>
      <c r="C16" s="111"/>
      <c r="D16" s="111"/>
      <c r="E16" s="31">
        <f>SUM(E12:E15)</f>
        <v>90000</v>
      </c>
      <c r="F16" s="31">
        <f t="shared" ref="F16:H16" si="0">SUM(F12:F15)</f>
        <v>725500</v>
      </c>
      <c r="G16" s="31">
        <f t="shared" si="0"/>
        <v>76000</v>
      </c>
      <c r="H16" s="31">
        <f t="shared" si="0"/>
        <v>649500</v>
      </c>
    </row>
    <row r="17" spans="1:8" ht="20.25" customHeight="1" x14ac:dyDescent="0.3">
      <c r="A17" s="32"/>
      <c r="B17" s="42"/>
      <c r="C17" s="5"/>
      <c r="D17" s="5"/>
      <c r="E17" s="5"/>
      <c r="F17" s="5"/>
      <c r="G17" s="112"/>
      <c r="H17" s="112"/>
    </row>
    <row r="18" spans="1:8" ht="18.75" x14ac:dyDescent="0.3">
      <c r="A18" s="120" t="s">
        <v>17</v>
      </c>
      <c r="B18" s="120"/>
      <c r="C18" s="34" t="s">
        <v>27</v>
      </c>
      <c r="D18" s="42"/>
      <c r="E18" s="42"/>
      <c r="F18" s="39"/>
      <c r="G18" s="5"/>
      <c r="H18" s="33"/>
    </row>
    <row r="19" spans="1:8" ht="15.75" customHeight="1" x14ac:dyDescent="0.25">
      <c r="B19" s="19"/>
      <c r="H19" s="13"/>
    </row>
    <row r="20" spans="1:8" ht="15.75" x14ac:dyDescent="0.25">
      <c r="B20" s="25"/>
      <c r="C20" s="20"/>
      <c r="D20" s="20"/>
      <c r="E20" s="18"/>
      <c r="F20" s="18"/>
      <c r="G20" s="18"/>
      <c r="H20" s="26"/>
    </row>
    <row r="21" spans="1:8" x14ac:dyDescent="0.25">
      <c r="B21" s="21"/>
      <c r="C21" s="113"/>
      <c r="D21" s="113"/>
      <c r="H21" s="27"/>
    </row>
    <row r="22" spans="1:8" x14ac:dyDescent="0.25">
      <c r="B22" s="21"/>
      <c r="C22" s="118"/>
      <c r="D22" s="118"/>
    </row>
    <row r="23" spans="1:8" x14ac:dyDescent="0.25">
      <c r="B23" s="21"/>
      <c r="C23" s="118"/>
      <c r="D23" s="118"/>
    </row>
    <row r="24" spans="1:8" x14ac:dyDescent="0.25">
      <c r="B24" s="25"/>
      <c r="C24" s="118"/>
      <c r="D24" s="118"/>
    </row>
    <row r="25" spans="1:8" x14ac:dyDescent="0.25">
      <c r="C25" s="119"/>
      <c r="D25" s="119"/>
    </row>
  </sheetData>
  <mergeCells count="13">
    <mergeCell ref="C22:D22"/>
    <mergeCell ref="C23:D23"/>
    <mergeCell ref="C24:D24"/>
    <mergeCell ref="C25:D25"/>
    <mergeCell ref="A18:B18"/>
    <mergeCell ref="A16:D16"/>
    <mergeCell ref="G17:H17"/>
    <mergeCell ref="C21:D21"/>
    <mergeCell ref="A4:H4"/>
    <mergeCell ref="A9:H9"/>
    <mergeCell ref="A6:F6"/>
    <mergeCell ref="A7:D7"/>
    <mergeCell ref="E7:H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19" sqref="G19"/>
    </sheetView>
  </sheetViews>
  <sheetFormatPr baseColWidth="10" defaultRowHeight="15" x14ac:dyDescent="0.25"/>
  <cols>
    <col min="1" max="1" width="3" customWidth="1"/>
    <col min="2" max="2" width="23.42578125" customWidth="1"/>
    <col min="3" max="3" width="11.5703125" customWidth="1"/>
    <col min="4" max="4" width="21.85546875" customWidth="1"/>
    <col min="5" max="5" width="22.140625" customWidth="1"/>
    <col min="6" max="6" width="23.140625" customWidth="1"/>
    <col min="7" max="7" width="11.5703125" customWidth="1"/>
    <col min="8" max="8" width="17" customWidth="1"/>
  </cols>
  <sheetData>
    <row r="1" spans="1:8" x14ac:dyDescent="0.25">
      <c r="A1" s="4" t="s">
        <v>6</v>
      </c>
    </row>
    <row r="2" spans="1:8" x14ac:dyDescent="0.25">
      <c r="A2" s="4" t="s">
        <v>7</v>
      </c>
    </row>
    <row r="3" spans="1:8" x14ac:dyDescent="0.25">
      <c r="A3" s="4" t="s">
        <v>8</v>
      </c>
    </row>
    <row r="4" spans="1:8" ht="23.25" x14ac:dyDescent="0.25">
      <c r="A4" s="114" t="s">
        <v>109</v>
      </c>
      <c r="B4" s="114"/>
      <c r="C4" s="114"/>
      <c r="D4" s="114"/>
      <c r="E4" s="114"/>
      <c r="F4" s="114"/>
      <c r="G4" s="114"/>
      <c r="H4" s="114"/>
    </row>
    <row r="5" spans="1:8" ht="10.5" customHeight="1" x14ac:dyDescent="0.3">
      <c r="E5" s="5"/>
    </row>
    <row r="6" spans="1:8" ht="27" customHeight="1" x14ac:dyDescent="0.4">
      <c r="A6" s="116" t="s">
        <v>36</v>
      </c>
      <c r="B6" s="116"/>
      <c r="C6" s="116"/>
      <c r="D6" s="116"/>
      <c r="E6" s="116"/>
      <c r="F6" s="116"/>
      <c r="G6" s="41"/>
      <c r="H6" s="41"/>
    </row>
    <row r="7" spans="1:8" ht="18.75" x14ac:dyDescent="0.3">
      <c r="A7" s="112" t="s">
        <v>10</v>
      </c>
      <c r="B7" s="112"/>
      <c r="C7" s="112"/>
      <c r="D7" s="112"/>
      <c r="E7" s="117"/>
      <c r="F7" s="117"/>
      <c r="G7" s="117"/>
      <c r="H7" s="117"/>
    </row>
    <row r="8" spans="1:8" ht="9" customHeight="1" x14ac:dyDescent="0.3">
      <c r="A8" s="4"/>
      <c r="D8" s="72"/>
      <c r="E8" s="72"/>
      <c r="F8" s="72"/>
      <c r="G8" s="72"/>
      <c r="H8" s="72"/>
    </row>
    <row r="9" spans="1:8" ht="18.75" customHeight="1" x14ac:dyDescent="0.3">
      <c r="A9" s="115" t="s">
        <v>11</v>
      </c>
      <c r="B9" s="115"/>
      <c r="C9" s="115"/>
      <c r="D9" s="115"/>
      <c r="E9" s="115"/>
      <c r="F9" s="115"/>
      <c r="G9" s="115"/>
      <c r="H9" s="115"/>
    </row>
    <row r="10" spans="1:8" ht="6.75" customHeight="1" x14ac:dyDescent="0.25"/>
    <row r="11" spans="1:8" ht="15.75" x14ac:dyDescent="0.25">
      <c r="A11" s="73" t="s">
        <v>0</v>
      </c>
      <c r="B11" s="77" t="s">
        <v>1</v>
      </c>
      <c r="C11" s="77" t="s">
        <v>5</v>
      </c>
      <c r="D11" s="77" t="s">
        <v>4</v>
      </c>
      <c r="E11" s="77" t="s">
        <v>110</v>
      </c>
      <c r="F11" s="77" t="s">
        <v>111</v>
      </c>
      <c r="G11" s="70" t="s">
        <v>9</v>
      </c>
      <c r="H11" s="78" t="s">
        <v>35</v>
      </c>
    </row>
    <row r="12" spans="1:8" ht="15.75" x14ac:dyDescent="0.25">
      <c r="A12" s="1">
        <v>1</v>
      </c>
      <c r="B12" s="11" t="s">
        <v>12</v>
      </c>
      <c r="C12" s="9" t="s">
        <v>13</v>
      </c>
      <c r="D12" s="79" t="s">
        <v>25</v>
      </c>
      <c r="E12" s="10">
        <v>40000</v>
      </c>
      <c r="F12" s="10">
        <v>127500</v>
      </c>
      <c r="G12" s="10">
        <v>29250</v>
      </c>
      <c r="H12" s="10">
        <f>SUM(E12:G12)</f>
        <v>196750</v>
      </c>
    </row>
    <row r="13" spans="1:8" ht="20.25" customHeight="1" x14ac:dyDescent="0.25">
      <c r="A13" s="1">
        <v>2</v>
      </c>
      <c r="B13" s="11" t="s">
        <v>14</v>
      </c>
      <c r="C13" s="9" t="s">
        <v>15</v>
      </c>
      <c r="D13" s="79" t="s">
        <v>16</v>
      </c>
      <c r="E13" s="10">
        <v>140000</v>
      </c>
      <c r="F13" s="10">
        <v>135000</v>
      </c>
      <c r="G13" s="10">
        <v>27000</v>
      </c>
      <c r="H13" s="10">
        <f t="shared" ref="H13:H15" si="0">SUM(E13:G13)</f>
        <v>302000</v>
      </c>
    </row>
    <row r="14" spans="1:8" ht="20.25" customHeight="1" x14ac:dyDescent="0.25">
      <c r="A14" s="1">
        <v>3</v>
      </c>
      <c r="B14" s="11" t="s">
        <v>17</v>
      </c>
      <c r="C14" s="9" t="s">
        <v>18</v>
      </c>
      <c r="D14" s="79" t="s">
        <v>21</v>
      </c>
      <c r="E14" s="10">
        <v>135000</v>
      </c>
      <c r="F14" s="10">
        <v>-55000</v>
      </c>
      <c r="G14" s="10">
        <v>11250</v>
      </c>
      <c r="H14" s="10">
        <f t="shared" si="0"/>
        <v>91250</v>
      </c>
    </row>
    <row r="15" spans="1:8" ht="20.25" customHeight="1" x14ac:dyDescent="0.25">
      <c r="A15" s="80">
        <v>4</v>
      </c>
      <c r="B15" s="81" t="s">
        <v>30</v>
      </c>
      <c r="C15" s="82" t="s">
        <v>19</v>
      </c>
      <c r="D15" s="83" t="s">
        <v>29</v>
      </c>
      <c r="E15" s="84">
        <v>80000</v>
      </c>
      <c r="F15" s="84">
        <v>45000</v>
      </c>
      <c r="G15" s="84">
        <v>20250</v>
      </c>
      <c r="H15" s="10">
        <f t="shared" si="0"/>
        <v>145250</v>
      </c>
    </row>
    <row r="16" spans="1:8" ht="20.25" customHeight="1" x14ac:dyDescent="0.25">
      <c r="A16" s="121" t="s">
        <v>26</v>
      </c>
      <c r="B16" s="121"/>
      <c r="C16" s="121"/>
      <c r="D16" s="121"/>
      <c r="E16" s="17">
        <f>SUM(E12:E15)</f>
        <v>395000</v>
      </c>
      <c r="F16" s="17">
        <f t="shared" ref="F16:H16" si="1">SUM(F12:F15)</f>
        <v>252500</v>
      </c>
      <c r="G16" s="17">
        <f t="shared" si="1"/>
        <v>87750</v>
      </c>
      <c r="H16" s="17">
        <f t="shared" si="1"/>
        <v>735250</v>
      </c>
    </row>
    <row r="17" spans="1:8" ht="20.25" customHeight="1" x14ac:dyDescent="0.3">
      <c r="A17" s="32"/>
      <c r="B17" s="42"/>
      <c r="C17" s="5"/>
      <c r="D17" s="5"/>
      <c r="E17" s="5"/>
      <c r="F17" s="5"/>
      <c r="G17" s="112"/>
      <c r="H17" s="112"/>
    </row>
    <row r="18" spans="1:8" ht="18.75" x14ac:dyDescent="0.3">
      <c r="A18" s="120" t="s">
        <v>17</v>
      </c>
      <c r="B18" s="120"/>
      <c r="C18" s="34" t="s">
        <v>27</v>
      </c>
      <c r="D18" s="42"/>
      <c r="E18" s="42"/>
      <c r="F18" s="39"/>
      <c r="G18" s="5"/>
      <c r="H18" s="33"/>
    </row>
    <row r="19" spans="1:8" ht="15.75" customHeight="1" x14ac:dyDescent="0.25">
      <c r="B19" s="19"/>
      <c r="H19" s="13"/>
    </row>
    <row r="20" spans="1:8" ht="15.75" x14ac:dyDescent="0.25">
      <c r="B20" s="71"/>
      <c r="C20" s="20"/>
      <c r="D20" s="20"/>
      <c r="E20" s="18"/>
      <c r="F20" s="18"/>
      <c r="G20" s="18"/>
      <c r="H20" s="26"/>
    </row>
    <row r="21" spans="1:8" x14ac:dyDescent="0.25">
      <c r="B21" s="21"/>
      <c r="C21" s="113"/>
      <c r="D21" s="113"/>
      <c r="H21" s="27"/>
    </row>
    <row r="22" spans="1:8" x14ac:dyDescent="0.25">
      <c r="B22" s="21"/>
      <c r="C22" s="118"/>
      <c r="D22" s="118"/>
    </row>
    <row r="23" spans="1:8" x14ac:dyDescent="0.25">
      <c r="B23" s="21"/>
      <c r="C23" s="118"/>
      <c r="D23" s="118"/>
    </row>
    <row r="24" spans="1:8" x14ac:dyDescent="0.25">
      <c r="B24" s="71"/>
      <c r="C24" s="118"/>
      <c r="D24" s="118"/>
    </row>
    <row r="25" spans="1:8" x14ac:dyDescent="0.25">
      <c r="C25" s="119"/>
      <c r="D25" s="119"/>
    </row>
  </sheetData>
  <mergeCells count="13">
    <mergeCell ref="A16:D16"/>
    <mergeCell ref="A4:H4"/>
    <mergeCell ref="A6:F6"/>
    <mergeCell ref="A7:D7"/>
    <mergeCell ref="E7:H7"/>
    <mergeCell ref="A9:H9"/>
    <mergeCell ref="C25:D25"/>
    <mergeCell ref="G17:H17"/>
    <mergeCell ref="A18:B18"/>
    <mergeCell ref="C21:D21"/>
    <mergeCell ref="C22:D22"/>
    <mergeCell ref="C23:D23"/>
    <mergeCell ref="C24:D24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13" sqref="F13"/>
    </sheetView>
  </sheetViews>
  <sheetFormatPr baseColWidth="10" defaultRowHeight="15" x14ac:dyDescent="0.25"/>
  <cols>
    <col min="1" max="1" width="3" customWidth="1"/>
    <col min="2" max="2" width="23.42578125" customWidth="1"/>
    <col min="3" max="3" width="11.5703125" customWidth="1"/>
    <col min="4" max="4" width="21.85546875" customWidth="1"/>
    <col min="5" max="5" width="22.140625" customWidth="1"/>
    <col min="6" max="6" width="23.140625" customWidth="1"/>
    <col min="7" max="7" width="11.5703125" customWidth="1"/>
    <col min="8" max="8" width="17" customWidth="1"/>
  </cols>
  <sheetData>
    <row r="1" spans="1:8" x14ac:dyDescent="0.25">
      <c r="A1" s="4" t="s">
        <v>6</v>
      </c>
    </row>
    <row r="2" spans="1:8" x14ac:dyDescent="0.25">
      <c r="A2" s="4" t="s">
        <v>7</v>
      </c>
    </row>
    <row r="3" spans="1:8" x14ac:dyDescent="0.25">
      <c r="A3" s="4" t="s">
        <v>8</v>
      </c>
    </row>
    <row r="4" spans="1:8" ht="23.25" x14ac:dyDescent="0.25">
      <c r="A4" s="114" t="s">
        <v>112</v>
      </c>
      <c r="B4" s="114"/>
      <c r="C4" s="114"/>
      <c r="D4" s="114"/>
      <c r="E4" s="114"/>
      <c r="F4" s="114"/>
      <c r="G4" s="114"/>
      <c r="H4" s="114"/>
    </row>
    <row r="5" spans="1:8" ht="10.5" customHeight="1" x14ac:dyDescent="0.3">
      <c r="E5" s="5"/>
    </row>
    <row r="6" spans="1:8" ht="27" customHeight="1" x14ac:dyDescent="0.4">
      <c r="A6" s="116" t="s">
        <v>36</v>
      </c>
      <c r="B6" s="116"/>
      <c r="C6" s="116"/>
      <c r="D6" s="116"/>
      <c r="E6" s="116"/>
      <c r="F6" s="116"/>
      <c r="G6" s="41"/>
      <c r="H6" s="41"/>
    </row>
    <row r="7" spans="1:8" ht="18.75" x14ac:dyDescent="0.3">
      <c r="A7" s="112" t="s">
        <v>10</v>
      </c>
      <c r="B7" s="112"/>
      <c r="C7" s="112"/>
      <c r="D7" s="112"/>
      <c r="E7" s="117"/>
      <c r="F7" s="117"/>
      <c r="G7" s="117"/>
      <c r="H7" s="117"/>
    </row>
    <row r="8" spans="1:8" ht="9" customHeight="1" x14ac:dyDescent="0.3">
      <c r="A8" s="4"/>
      <c r="D8" s="86"/>
      <c r="E8" s="86"/>
      <c r="F8" s="86"/>
      <c r="G8" s="86"/>
      <c r="H8" s="86"/>
    </row>
    <row r="9" spans="1:8" ht="18.75" customHeight="1" x14ac:dyDescent="0.3">
      <c r="A9" s="115" t="s">
        <v>11</v>
      </c>
      <c r="B9" s="115"/>
      <c r="C9" s="115"/>
      <c r="D9" s="115"/>
      <c r="E9" s="115"/>
      <c r="F9" s="115"/>
      <c r="G9" s="115"/>
      <c r="H9" s="115"/>
    </row>
    <row r="10" spans="1:8" ht="6.75" customHeight="1" x14ac:dyDescent="0.25"/>
    <row r="11" spans="1:8" ht="15.75" x14ac:dyDescent="0.25">
      <c r="A11" s="87" t="s">
        <v>0</v>
      </c>
      <c r="B11" s="88" t="s">
        <v>1</v>
      </c>
      <c r="C11" s="88" t="s">
        <v>5</v>
      </c>
      <c r="D11" s="88" t="s">
        <v>4</v>
      </c>
      <c r="E11" s="88" t="s">
        <v>110</v>
      </c>
      <c r="F11" s="88" t="s">
        <v>111</v>
      </c>
      <c r="G11" s="70" t="s">
        <v>9</v>
      </c>
      <c r="H11" s="78" t="s">
        <v>35</v>
      </c>
    </row>
    <row r="12" spans="1:8" ht="15.75" x14ac:dyDescent="0.25">
      <c r="A12" s="1">
        <v>1</v>
      </c>
      <c r="B12" s="11" t="s">
        <v>12</v>
      </c>
      <c r="C12" s="9" t="s">
        <v>13</v>
      </c>
      <c r="D12" s="79" t="s">
        <v>25</v>
      </c>
      <c r="E12" s="10">
        <v>40000</v>
      </c>
      <c r="F12" s="10">
        <v>150000</v>
      </c>
      <c r="G12" s="10">
        <v>29250</v>
      </c>
      <c r="H12" s="10">
        <f>SUM(E12:G12)</f>
        <v>219250</v>
      </c>
    </row>
    <row r="13" spans="1:8" ht="20.25" customHeight="1" x14ac:dyDescent="0.25">
      <c r="A13" s="1">
        <v>2</v>
      </c>
      <c r="B13" s="11" t="s">
        <v>14</v>
      </c>
      <c r="C13" s="9" t="s">
        <v>15</v>
      </c>
      <c r="D13" s="79" t="s">
        <v>16</v>
      </c>
      <c r="E13" s="10">
        <v>140000</v>
      </c>
      <c r="F13" s="10">
        <v>112500</v>
      </c>
      <c r="G13" s="10">
        <v>27000</v>
      </c>
      <c r="H13" s="10">
        <f t="shared" ref="H13:H15" si="0">SUM(E13:G13)</f>
        <v>279500</v>
      </c>
    </row>
    <row r="14" spans="1:8" ht="20.25" customHeight="1" x14ac:dyDescent="0.25">
      <c r="A14" s="1">
        <v>3</v>
      </c>
      <c r="B14" s="11" t="s">
        <v>17</v>
      </c>
      <c r="C14" s="9" t="s">
        <v>18</v>
      </c>
      <c r="D14" s="79" t="s">
        <v>21</v>
      </c>
      <c r="E14" s="10">
        <v>135000</v>
      </c>
      <c r="F14" s="10">
        <v>-82500</v>
      </c>
      <c r="G14" s="10">
        <v>15750</v>
      </c>
      <c r="H14" s="10">
        <f t="shared" si="0"/>
        <v>68250</v>
      </c>
    </row>
    <row r="15" spans="1:8" ht="20.25" customHeight="1" x14ac:dyDescent="0.25">
      <c r="A15" s="80">
        <v>4</v>
      </c>
      <c r="B15" s="81" t="s">
        <v>30</v>
      </c>
      <c r="C15" s="82" t="s">
        <v>19</v>
      </c>
      <c r="D15" s="83" t="s">
        <v>29</v>
      </c>
      <c r="E15" s="84">
        <v>80000</v>
      </c>
      <c r="F15" s="84">
        <v>67500</v>
      </c>
      <c r="G15" s="84">
        <v>22500</v>
      </c>
      <c r="H15" s="10">
        <f t="shared" si="0"/>
        <v>170000</v>
      </c>
    </row>
    <row r="16" spans="1:8" ht="20.25" customHeight="1" x14ac:dyDescent="0.25">
      <c r="A16" s="121" t="s">
        <v>26</v>
      </c>
      <c r="B16" s="121"/>
      <c r="C16" s="121"/>
      <c r="D16" s="121"/>
      <c r="E16" s="17">
        <f>SUM(E12:E15)</f>
        <v>395000</v>
      </c>
      <c r="F16" s="17">
        <f t="shared" ref="F16:H16" si="1">SUM(F12:F15)</f>
        <v>247500</v>
      </c>
      <c r="G16" s="17">
        <f t="shared" si="1"/>
        <v>94500</v>
      </c>
      <c r="H16" s="17">
        <f t="shared" si="1"/>
        <v>737000</v>
      </c>
    </row>
    <row r="17" spans="1:8" ht="20.25" customHeight="1" x14ac:dyDescent="0.3">
      <c r="A17" s="32"/>
      <c r="B17" s="42"/>
      <c r="C17" s="5"/>
      <c r="D17" s="5"/>
      <c r="E17" s="5"/>
      <c r="F17" s="5"/>
      <c r="G17" s="112"/>
      <c r="H17" s="112"/>
    </row>
    <row r="18" spans="1:8" ht="18.75" x14ac:dyDescent="0.3">
      <c r="A18" s="120" t="s">
        <v>17</v>
      </c>
      <c r="B18" s="120"/>
      <c r="C18" s="34" t="s">
        <v>27</v>
      </c>
      <c r="D18" s="42"/>
      <c r="E18" s="42"/>
      <c r="F18" s="39"/>
      <c r="G18" s="5"/>
      <c r="H18" s="33"/>
    </row>
    <row r="19" spans="1:8" ht="15.75" customHeight="1" x14ac:dyDescent="0.25">
      <c r="B19" s="19"/>
      <c r="H19" s="13"/>
    </row>
    <row r="20" spans="1:8" ht="15.75" x14ac:dyDescent="0.25">
      <c r="B20" s="85"/>
      <c r="C20" s="20"/>
      <c r="D20" s="20"/>
      <c r="E20" s="18"/>
      <c r="F20" s="18"/>
      <c r="G20" s="18"/>
      <c r="H20" s="26"/>
    </row>
    <row r="21" spans="1:8" x14ac:dyDescent="0.25">
      <c r="B21" s="21"/>
      <c r="C21" s="113"/>
      <c r="D21" s="113"/>
      <c r="H21" s="27"/>
    </row>
    <row r="22" spans="1:8" x14ac:dyDescent="0.25">
      <c r="B22" s="21"/>
      <c r="C22" s="118"/>
      <c r="D22" s="118"/>
    </row>
    <row r="23" spans="1:8" x14ac:dyDescent="0.25">
      <c r="B23" s="21"/>
      <c r="C23" s="118"/>
      <c r="D23" s="118"/>
    </row>
    <row r="24" spans="1:8" x14ac:dyDescent="0.25">
      <c r="B24" s="85"/>
      <c r="C24" s="118"/>
      <c r="D24" s="118"/>
    </row>
    <row r="25" spans="1:8" x14ac:dyDescent="0.25">
      <c r="C25" s="119"/>
      <c r="D25" s="119"/>
    </row>
  </sheetData>
  <mergeCells count="13">
    <mergeCell ref="A16:D16"/>
    <mergeCell ref="A4:H4"/>
    <mergeCell ref="A6:F6"/>
    <mergeCell ref="A7:D7"/>
    <mergeCell ref="E7:H7"/>
    <mergeCell ref="A9:H9"/>
    <mergeCell ref="C25:D25"/>
    <mergeCell ref="G17:H17"/>
    <mergeCell ref="A18:B18"/>
    <mergeCell ref="C21:D21"/>
    <mergeCell ref="C22:D22"/>
    <mergeCell ref="C23:D23"/>
    <mergeCell ref="C24:D24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B12" sqref="B12"/>
    </sheetView>
  </sheetViews>
  <sheetFormatPr baseColWidth="10" defaultRowHeight="15" x14ac:dyDescent="0.25"/>
  <cols>
    <col min="1" max="1" width="4.85546875" customWidth="1"/>
    <col min="2" max="2" width="26.42578125" customWidth="1"/>
    <col min="4" max="4" width="15.5703125" customWidth="1"/>
  </cols>
  <sheetData>
    <row r="1" spans="1:12" ht="18.75" x14ac:dyDescent="0.3">
      <c r="A1" s="122" t="s">
        <v>23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</row>
    <row r="2" spans="1:12" x14ac:dyDescent="0.25">
      <c r="A2" s="6" t="s">
        <v>0</v>
      </c>
      <c r="B2" s="2" t="s">
        <v>1</v>
      </c>
      <c r="C2" s="2" t="s">
        <v>5</v>
      </c>
      <c r="D2" s="2" t="s">
        <v>22</v>
      </c>
      <c r="E2" s="12"/>
      <c r="F2" s="12"/>
    </row>
    <row r="3" spans="1:12" ht="15.75" x14ac:dyDescent="0.25">
      <c r="A3" s="1">
        <v>1</v>
      </c>
      <c r="B3" s="3" t="s">
        <v>12</v>
      </c>
      <c r="C3" s="9" t="s">
        <v>13</v>
      </c>
      <c r="D3" s="10">
        <v>36000</v>
      </c>
      <c r="E3" s="13"/>
      <c r="F3" s="13"/>
    </row>
    <row r="4" spans="1:12" ht="15.75" x14ac:dyDescent="0.25">
      <c r="A4" s="1">
        <v>2</v>
      </c>
      <c r="B4" s="3" t="s">
        <v>14</v>
      </c>
      <c r="C4" s="9" t="s">
        <v>15</v>
      </c>
      <c r="D4" s="10"/>
      <c r="E4" s="13"/>
      <c r="F4" s="13"/>
    </row>
    <row r="5" spans="1:12" ht="15.75" x14ac:dyDescent="0.25">
      <c r="A5" s="1">
        <v>3</v>
      </c>
      <c r="B5" s="3" t="s">
        <v>17</v>
      </c>
      <c r="C5" s="9" t="s">
        <v>18</v>
      </c>
      <c r="D5" s="10">
        <v>30000</v>
      </c>
      <c r="E5" s="13"/>
      <c r="F5" s="13"/>
    </row>
    <row r="6" spans="1:12" ht="15.75" x14ac:dyDescent="0.25">
      <c r="A6" s="1">
        <v>4</v>
      </c>
      <c r="B6" s="3" t="s">
        <v>20</v>
      </c>
      <c r="C6" s="9" t="s">
        <v>19</v>
      </c>
      <c r="D6" s="7"/>
      <c r="E6" s="13"/>
      <c r="F6" s="13"/>
    </row>
    <row r="7" spans="1:12" ht="18.75" x14ac:dyDescent="0.3">
      <c r="A7" s="123" t="s">
        <v>3</v>
      </c>
      <c r="B7" s="124"/>
      <c r="C7" s="125"/>
      <c r="D7" s="14">
        <f>SUM(D3:D6)</f>
        <v>66000</v>
      </c>
      <c r="E7" s="13"/>
      <c r="F7" s="13"/>
    </row>
    <row r="8" spans="1:12" ht="18.75" x14ac:dyDescent="0.3">
      <c r="A8" s="22"/>
    </row>
  </sheetData>
  <mergeCells count="2">
    <mergeCell ref="A1:L1"/>
    <mergeCell ref="A7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1" workbookViewId="0">
      <selection activeCell="F38" sqref="F38"/>
    </sheetView>
  </sheetViews>
  <sheetFormatPr baseColWidth="10" defaultRowHeight="15" x14ac:dyDescent="0.25"/>
  <cols>
    <col min="1" max="1" width="4.140625" style="49" customWidth="1"/>
    <col min="2" max="2" width="17" customWidth="1"/>
    <col min="3" max="3" width="17.7109375" customWidth="1"/>
    <col min="4" max="4" width="11.7109375" style="58" customWidth="1"/>
    <col min="5" max="6" width="11.7109375" customWidth="1"/>
    <col min="7" max="7" width="17.85546875" customWidth="1"/>
    <col min="8" max="8" width="9" customWidth="1"/>
    <col min="9" max="9" width="12" customWidth="1"/>
    <col min="10" max="10" width="11.85546875" customWidth="1"/>
    <col min="11" max="11" width="14.42578125" customWidth="1"/>
    <col min="12" max="12" width="8.28515625" customWidth="1"/>
    <col min="13" max="13" width="11.85546875" customWidth="1"/>
  </cols>
  <sheetData>
    <row r="1" spans="1:11" x14ac:dyDescent="0.25">
      <c r="A1" s="48" t="s">
        <v>6</v>
      </c>
    </row>
    <row r="2" spans="1:11" x14ac:dyDescent="0.25">
      <c r="A2" s="48" t="s">
        <v>7</v>
      </c>
    </row>
    <row r="3" spans="1:11" x14ac:dyDescent="0.25">
      <c r="A3" s="48" t="s">
        <v>8</v>
      </c>
    </row>
    <row r="5" spans="1:11" ht="24" customHeight="1" x14ac:dyDescent="0.3">
      <c r="A5" s="115" t="s">
        <v>107</v>
      </c>
      <c r="B5" s="115"/>
      <c r="C5" s="115"/>
      <c r="D5" s="115"/>
      <c r="E5" s="115"/>
      <c r="F5" s="115"/>
      <c r="G5" s="115"/>
    </row>
    <row r="6" spans="1:11" ht="18" customHeight="1" x14ac:dyDescent="0.3">
      <c r="A6" s="52" t="s">
        <v>44</v>
      </c>
      <c r="B6" s="52"/>
      <c r="C6" s="52"/>
      <c r="D6" s="64"/>
      <c r="E6" s="52"/>
      <c r="F6" s="52"/>
      <c r="G6" s="52"/>
    </row>
    <row r="7" spans="1:11" ht="21" customHeight="1" x14ac:dyDescent="0.25">
      <c r="A7" s="133" t="s">
        <v>45</v>
      </c>
      <c r="B7" s="133"/>
      <c r="C7" s="133"/>
      <c r="D7" s="133"/>
      <c r="E7" s="133"/>
      <c r="F7" s="133"/>
      <c r="G7" s="133"/>
    </row>
    <row r="8" spans="1:11" ht="15.75" customHeight="1" x14ac:dyDescent="0.25">
      <c r="A8" s="134" t="s">
        <v>46</v>
      </c>
      <c r="B8" s="134"/>
      <c r="C8" s="134"/>
      <c r="D8" s="134"/>
      <c r="E8" s="134"/>
      <c r="F8" s="134"/>
      <c r="G8" s="134"/>
    </row>
    <row r="9" spans="1:11" ht="18.75" customHeight="1" x14ac:dyDescent="0.25">
      <c r="A9" s="133" t="s">
        <v>47</v>
      </c>
      <c r="B9" s="133"/>
      <c r="C9" s="133"/>
      <c r="D9" s="133"/>
      <c r="E9" s="133"/>
      <c r="F9" s="133"/>
      <c r="G9" s="133"/>
      <c r="H9" s="133"/>
    </row>
    <row r="10" spans="1:11" ht="16.5" customHeight="1" x14ac:dyDescent="0.25">
      <c r="A10" s="133" t="s">
        <v>10</v>
      </c>
      <c r="B10" s="133"/>
      <c r="C10" s="133"/>
      <c r="D10" s="133"/>
      <c r="E10" s="133"/>
      <c r="F10" s="133"/>
      <c r="G10" s="133"/>
    </row>
    <row r="11" spans="1:11" ht="15.75" x14ac:dyDescent="0.25">
      <c r="A11" s="132" t="s">
        <v>106</v>
      </c>
      <c r="B11" s="132"/>
      <c r="C11" s="132"/>
      <c r="D11" s="132"/>
      <c r="E11" s="132"/>
      <c r="F11" s="132"/>
      <c r="G11" s="132"/>
    </row>
    <row r="12" spans="1:11" ht="15.75" x14ac:dyDescent="0.25">
      <c r="A12" s="46" t="s">
        <v>0</v>
      </c>
      <c r="B12" s="46" t="s">
        <v>41</v>
      </c>
      <c r="C12" s="46" t="s">
        <v>63</v>
      </c>
      <c r="D12" s="57" t="s">
        <v>42</v>
      </c>
      <c r="E12" s="46" t="s">
        <v>9</v>
      </c>
      <c r="F12" s="47" t="s">
        <v>62</v>
      </c>
      <c r="G12" s="47" t="s">
        <v>43</v>
      </c>
      <c r="H12" s="18"/>
      <c r="I12" s="18"/>
      <c r="J12" s="18"/>
      <c r="K12" s="18"/>
    </row>
    <row r="13" spans="1:11" ht="15.75" x14ac:dyDescent="0.25">
      <c r="A13" s="1"/>
      <c r="B13" s="44" t="s">
        <v>48</v>
      </c>
      <c r="C13" s="50"/>
      <c r="D13" s="59"/>
      <c r="E13" s="43"/>
      <c r="F13" s="50">
        <v>40000</v>
      </c>
      <c r="G13" s="43"/>
    </row>
    <row r="14" spans="1:11" ht="15.75" x14ac:dyDescent="0.25">
      <c r="A14" s="1">
        <v>1</v>
      </c>
      <c r="B14" s="45" t="s">
        <v>49</v>
      </c>
      <c r="C14" s="50">
        <v>22500</v>
      </c>
      <c r="D14" s="59" t="s">
        <v>84</v>
      </c>
      <c r="E14" s="51"/>
      <c r="F14" s="50"/>
      <c r="G14" s="43" t="s">
        <v>24</v>
      </c>
      <c r="J14" s="60"/>
    </row>
    <row r="15" spans="1:11" ht="15.75" x14ac:dyDescent="0.25">
      <c r="A15" s="1">
        <v>2</v>
      </c>
      <c r="B15" s="45" t="s">
        <v>51</v>
      </c>
      <c r="C15" s="66">
        <v>0</v>
      </c>
      <c r="D15" s="59"/>
      <c r="E15" s="43">
        <v>2250</v>
      </c>
      <c r="F15" s="50">
        <v>22500</v>
      </c>
      <c r="G15" s="43"/>
      <c r="J15" s="65"/>
    </row>
    <row r="16" spans="1:11" ht="15.75" x14ac:dyDescent="0.25">
      <c r="A16" s="1">
        <v>3</v>
      </c>
      <c r="B16" s="45" t="s">
        <v>52</v>
      </c>
      <c r="C16" s="66">
        <v>0</v>
      </c>
      <c r="D16" s="59"/>
      <c r="E16" s="43">
        <v>2250</v>
      </c>
      <c r="F16" s="50">
        <v>22500</v>
      </c>
      <c r="G16" s="43"/>
      <c r="J16" s="65"/>
    </row>
    <row r="17" spans="1:10" ht="15.75" x14ac:dyDescent="0.25">
      <c r="A17" s="1">
        <v>4</v>
      </c>
      <c r="B17" s="45" t="s">
        <v>53</v>
      </c>
      <c r="C17" s="66">
        <v>0</v>
      </c>
      <c r="D17" s="59"/>
      <c r="E17" s="43">
        <v>2250</v>
      </c>
      <c r="F17" s="50">
        <v>22500</v>
      </c>
      <c r="G17" s="43"/>
      <c r="J17" s="65"/>
    </row>
    <row r="18" spans="1:10" ht="15.75" x14ac:dyDescent="0.25">
      <c r="A18" s="1">
        <v>5</v>
      </c>
      <c r="B18" s="45" t="s">
        <v>54</v>
      </c>
      <c r="C18" s="66">
        <v>0</v>
      </c>
      <c r="D18" s="59"/>
      <c r="E18" s="43">
        <v>2250</v>
      </c>
      <c r="F18" s="50">
        <v>22500</v>
      </c>
      <c r="G18" s="43"/>
      <c r="J18" s="65"/>
    </row>
    <row r="19" spans="1:10" ht="15.75" x14ac:dyDescent="0.25">
      <c r="A19" s="1">
        <v>6</v>
      </c>
      <c r="B19" s="45" t="s">
        <v>55</v>
      </c>
      <c r="C19" s="50">
        <v>45000</v>
      </c>
      <c r="D19" s="59" t="s">
        <v>83</v>
      </c>
      <c r="E19" s="43">
        <v>2250</v>
      </c>
      <c r="F19" s="50">
        <v>-22500</v>
      </c>
      <c r="G19" s="43" t="s">
        <v>72</v>
      </c>
      <c r="J19" s="60"/>
    </row>
    <row r="20" spans="1:10" ht="15.75" x14ac:dyDescent="0.25">
      <c r="A20" s="1">
        <v>7</v>
      </c>
      <c r="B20" s="45" t="s">
        <v>56</v>
      </c>
      <c r="C20" s="50">
        <v>22500</v>
      </c>
      <c r="D20" s="59" t="s">
        <v>88</v>
      </c>
      <c r="E20" s="43">
        <v>2250</v>
      </c>
      <c r="F20" s="50"/>
      <c r="G20" s="43" t="s">
        <v>72</v>
      </c>
    </row>
    <row r="21" spans="1:10" ht="15.75" x14ac:dyDescent="0.25">
      <c r="A21" s="1">
        <v>8</v>
      </c>
      <c r="B21" s="45" t="s">
        <v>57</v>
      </c>
      <c r="C21" s="50">
        <v>22500</v>
      </c>
      <c r="D21" s="59" t="s">
        <v>90</v>
      </c>
      <c r="E21" s="43">
        <v>2250</v>
      </c>
      <c r="F21" s="50"/>
      <c r="G21" s="43" t="s">
        <v>72</v>
      </c>
    </row>
    <row r="22" spans="1:10" ht="15.75" x14ac:dyDescent="0.25">
      <c r="A22" s="1">
        <v>9</v>
      </c>
      <c r="B22" s="45" t="s">
        <v>58</v>
      </c>
      <c r="C22" s="50">
        <v>30000</v>
      </c>
      <c r="D22" s="59" t="s">
        <v>88</v>
      </c>
      <c r="E22" s="43">
        <v>2250</v>
      </c>
      <c r="F22" s="50">
        <v>-7500</v>
      </c>
      <c r="G22" s="43" t="s">
        <v>72</v>
      </c>
    </row>
    <row r="23" spans="1:10" ht="15.75" x14ac:dyDescent="0.25">
      <c r="A23" s="1">
        <v>10</v>
      </c>
      <c r="B23" s="45" t="s">
        <v>59</v>
      </c>
      <c r="C23" s="50">
        <v>22500</v>
      </c>
      <c r="D23" s="59" t="s">
        <v>95</v>
      </c>
      <c r="E23" s="43">
        <v>2250</v>
      </c>
      <c r="F23" s="50"/>
      <c r="G23" s="43" t="s">
        <v>72</v>
      </c>
    </row>
    <row r="24" spans="1:10" ht="15.75" x14ac:dyDescent="0.25">
      <c r="A24" s="1">
        <v>11</v>
      </c>
      <c r="B24" s="45" t="s">
        <v>60</v>
      </c>
      <c r="C24" s="66">
        <v>0</v>
      </c>
      <c r="D24" s="59"/>
      <c r="E24" s="43">
        <v>2250</v>
      </c>
      <c r="F24" s="50">
        <v>22500</v>
      </c>
      <c r="G24" s="43"/>
    </row>
    <row r="25" spans="1:10" ht="15.75" x14ac:dyDescent="0.25">
      <c r="A25" s="1">
        <v>12</v>
      </c>
      <c r="B25" s="45" t="s">
        <v>61</v>
      </c>
      <c r="C25" s="50">
        <v>22500</v>
      </c>
      <c r="D25" s="59" t="s">
        <v>31</v>
      </c>
      <c r="E25" s="43">
        <v>2250</v>
      </c>
      <c r="F25" s="50"/>
      <c r="G25" s="43" t="s">
        <v>72</v>
      </c>
    </row>
    <row r="26" spans="1:10" ht="15.75" x14ac:dyDescent="0.25">
      <c r="A26" s="1">
        <v>13</v>
      </c>
      <c r="B26" s="45" t="s">
        <v>50</v>
      </c>
      <c r="C26" s="66">
        <v>0</v>
      </c>
      <c r="D26" s="59"/>
      <c r="E26" s="43">
        <v>2250</v>
      </c>
      <c r="F26" s="50">
        <v>22500</v>
      </c>
      <c r="G26" s="43"/>
    </row>
    <row r="27" spans="1:10" ht="15.75" x14ac:dyDescent="0.25">
      <c r="A27" s="92">
        <v>14</v>
      </c>
      <c r="B27" s="45" t="s">
        <v>100</v>
      </c>
      <c r="C27" s="66">
        <v>0</v>
      </c>
      <c r="D27" s="59"/>
      <c r="E27" s="43">
        <v>2250</v>
      </c>
      <c r="F27" s="50">
        <v>22500</v>
      </c>
      <c r="G27" s="43"/>
    </row>
    <row r="28" spans="1:10" ht="15.75" x14ac:dyDescent="0.25">
      <c r="A28" s="92">
        <v>15</v>
      </c>
      <c r="B28" s="45" t="s">
        <v>113</v>
      </c>
      <c r="C28" s="66">
        <v>0</v>
      </c>
      <c r="D28" s="59"/>
      <c r="E28" s="43">
        <v>2250</v>
      </c>
      <c r="F28" s="50">
        <v>22500</v>
      </c>
      <c r="G28" s="43"/>
    </row>
    <row r="29" spans="1:10" ht="15.75" x14ac:dyDescent="0.25">
      <c r="A29" s="92">
        <v>16</v>
      </c>
      <c r="B29" s="89" t="s">
        <v>121</v>
      </c>
      <c r="C29" s="66">
        <v>0</v>
      </c>
      <c r="D29" s="59"/>
      <c r="E29" s="43">
        <v>2250</v>
      </c>
      <c r="F29" s="50">
        <v>22500</v>
      </c>
      <c r="G29" s="43"/>
    </row>
    <row r="30" spans="1:10" ht="15.75" x14ac:dyDescent="0.25">
      <c r="A30" s="92">
        <v>17</v>
      </c>
      <c r="B30" s="89" t="s">
        <v>122</v>
      </c>
      <c r="C30" s="66">
        <v>0</v>
      </c>
      <c r="D30" s="59"/>
      <c r="E30" s="43">
        <v>2250</v>
      </c>
      <c r="F30" s="50">
        <v>22500</v>
      </c>
      <c r="G30" s="43"/>
    </row>
    <row r="31" spans="1:10" ht="15.75" x14ac:dyDescent="0.25">
      <c r="A31" s="92">
        <v>18</v>
      </c>
      <c r="B31" s="89" t="s">
        <v>123</v>
      </c>
      <c r="C31" s="97">
        <v>22500</v>
      </c>
      <c r="D31" s="59" t="s">
        <v>130</v>
      </c>
      <c r="E31" s="43">
        <v>2250</v>
      </c>
      <c r="F31" s="50"/>
      <c r="G31" s="43" t="s">
        <v>24</v>
      </c>
    </row>
    <row r="32" spans="1:10" ht="15.75" x14ac:dyDescent="0.25">
      <c r="A32" s="99">
        <v>19</v>
      </c>
      <c r="B32" s="89" t="s">
        <v>138</v>
      </c>
      <c r="C32" s="97"/>
      <c r="D32" s="59"/>
      <c r="E32" s="43">
        <v>2250</v>
      </c>
      <c r="F32" s="50">
        <v>22500</v>
      </c>
      <c r="G32" s="43"/>
    </row>
    <row r="33" spans="1:9" ht="15.75" x14ac:dyDescent="0.25">
      <c r="A33" s="99">
        <v>20</v>
      </c>
      <c r="B33" s="89" t="s">
        <v>139</v>
      </c>
      <c r="C33" s="97">
        <v>22500</v>
      </c>
      <c r="D33" s="59" t="s">
        <v>142</v>
      </c>
      <c r="E33" s="43">
        <v>2250</v>
      </c>
      <c r="F33" s="50"/>
      <c r="G33" s="43" t="s">
        <v>72</v>
      </c>
    </row>
    <row r="34" spans="1:9" ht="15.75" x14ac:dyDescent="0.25">
      <c r="A34" s="99">
        <v>21</v>
      </c>
      <c r="B34" s="89" t="s">
        <v>140</v>
      </c>
      <c r="C34" s="97"/>
      <c r="D34" s="59"/>
      <c r="E34" s="43">
        <v>2250</v>
      </c>
      <c r="F34" s="50">
        <v>22500</v>
      </c>
      <c r="G34" s="43"/>
    </row>
    <row r="35" spans="1:9" ht="15.75" x14ac:dyDescent="0.25">
      <c r="A35" s="99">
        <v>22</v>
      </c>
      <c r="B35" s="89" t="s">
        <v>141</v>
      </c>
      <c r="C35" s="97">
        <v>22500</v>
      </c>
      <c r="D35" s="59" t="s">
        <v>143</v>
      </c>
      <c r="E35" s="43">
        <v>2250</v>
      </c>
      <c r="F35" s="50"/>
      <c r="G35" s="43" t="s">
        <v>72</v>
      </c>
    </row>
    <row r="36" spans="1:9" ht="15.75" x14ac:dyDescent="0.25">
      <c r="A36" s="108">
        <v>23</v>
      </c>
      <c r="B36" s="89" t="s">
        <v>156</v>
      </c>
      <c r="C36" s="97"/>
      <c r="D36" s="59"/>
      <c r="E36" s="43">
        <v>2250</v>
      </c>
      <c r="F36" s="50">
        <v>22500</v>
      </c>
      <c r="G36" s="43"/>
    </row>
    <row r="37" spans="1:9" ht="15.75" x14ac:dyDescent="0.25">
      <c r="A37" s="108">
        <v>24</v>
      </c>
      <c r="B37" s="89" t="s">
        <v>157</v>
      </c>
      <c r="C37" s="97"/>
      <c r="D37" s="59"/>
      <c r="E37" s="43">
        <v>2250</v>
      </c>
      <c r="F37" s="50">
        <v>22500</v>
      </c>
      <c r="G37" s="43"/>
    </row>
    <row r="38" spans="1:9" ht="15.75" x14ac:dyDescent="0.25">
      <c r="A38" s="126" t="s">
        <v>26</v>
      </c>
      <c r="B38" s="128"/>
      <c r="C38" s="69">
        <f>SUM(C14:C36)</f>
        <v>255000</v>
      </c>
      <c r="D38" s="69">
        <f t="shared" ref="D38" si="0">SUM(D14:D35)</f>
        <v>0</v>
      </c>
      <c r="E38" s="69">
        <f>SUM(E14:E37)</f>
        <v>51750</v>
      </c>
      <c r="F38" s="69">
        <f>SUM(F13:F37)</f>
        <v>325000</v>
      </c>
      <c r="G38" s="70"/>
    </row>
    <row r="39" spans="1:9" ht="15.75" x14ac:dyDescent="0.25">
      <c r="A39" s="126" t="s">
        <v>108</v>
      </c>
      <c r="B39" s="127"/>
      <c r="C39" s="127"/>
      <c r="D39" s="127"/>
      <c r="E39" s="128"/>
      <c r="F39" s="129">
        <f>E38+F38</f>
        <v>376750</v>
      </c>
      <c r="G39" s="130"/>
    </row>
    <row r="40" spans="1:9" x14ac:dyDescent="0.25">
      <c r="A40" s="131" t="s">
        <v>114</v>
      </c>
      <c r="B40" s="131"/>
      <c r="C40" s="131"/>
      <c r="D40" s="131"/>
      <c r="E40" s="131"/>
      <c r="F40" s="131"/>
      <c r="G40" s="131"/>
      <c r="I40" s="74"/>
    </row>
    <row r="42" spans="1:9" ht="15.75" x14ac:dyDescent="0.25">
      <c r="A42" s="143" t="s">
        <v>62</v>
      </c>
      <c r="B42" s="143"/>
      <c r="C42" s="143"/>
      <c r="D42" s="143"/>
      <c r="E42" s="143"/>
      <c r="F42" s="50">
        <f>F39</f>
        <v>376750</v>
      </c>
    </row>
    <row r="43" spans="1:9" ht="15.75" x14ac:dyDescent="0.25">
      <c r="A43" s="143" t="s">
        <v>131</v>
      </c>
      <c r="B43" s="143"/>
      <c r="C43" s="143"/>
      <c r="D43" s="143"/>
      <c r="E43" s="143"/>
      <c r="F43" s="50">
        <v>30000</v>
      </c>
    </row>
    <row r="44" spans="1:9" ht="15.75" x14ac:dyDescent="0.25">
      <c r="A44" s="143" t="s">
        <v>132</v>
      </c>
      <c r="B44" s="143"/>
      <c r="C44" s="143"/>
      <c r="D44" s="143"/>
      <c r="E44" s="143"/>
      <c r="F44" s="50">
        <v>50000</v>
      </c>
    </row>
    <row r="45" spans="1:9" ht="15.75" x14ac:dyDescent="0.25">
      <c r="A45" s="136" t="s">
        <v>135</v>
      </c>
      <c r="B45" s="136"/>
      <c r="C45" s="136"/>
      <c r="D45" s="136"/>
      <c r="E45" s="136"/>
      <c r="F45" s="69">
        <f>SUM(F42:F44)</f>
        <v>456750</v>
      </c>
    </row>
    <row r="46" spans="1:9" ht="15.75" x14ac:dyDescent="0.25">
      <c r="A46" s="135" t="s">
        <v>133</v>
      </c>
      <c r="B46" s="135"/>
      <c r="C46" s="135"/>
      <c r="D46" s="135"/>
      <c r="E46" s="135"/>
      <c r="F46" s="101">
        <v>55000</v>
      </c>
      <c r="G46" s="140">
        <f>SUM(F46:F48)</f>
        <v>147725</v>
      </c>
    </row>
    <row r="47" spans="1:9" ht="15.75" x14ac:dyDescent="0.25">
      <c r="A47" s="135" t="s">
        <v>134</v>
      </c>
      <c r="B47" s="135"/>
      <c r="C47" s="135"/>
      <c r="D47" s="135"/>
      <c r="E47" s="135"/>
      <c r="F47" s="101">
        <v>60000</v>
      </c>
      <c r="G47" s="141"/>
    </row>
    <row r="48" spans="1:9" ht="15.75" x14ac:dyDescent="0.25">
      <c r="A48" s="137" t="s">
        <v>137</v>
      </c>
      <c r="B48" s="138"/>
      <c r="C48" s="138"/>
      <c r="D48" s="138"/>
      <c r="E48" s="139"/>
      <c r="F48" s="101">
        <v>32725</v>
      </c>
      <c r="G48" s="142"/>
    </row>
    <row r="49" spans="1:6" ht="15.75" x14ac:dyDescent="0.25">
      <c r="A49" s="136" t="s">
        <v>136</v>
      </c>
      <c r="B49" s="136"/>
      <c r="C49" s="136"/>
      <c r="D49" s="136"/>
      <c r="E49" s="136"/>
      <c r="F49" s="102">
        <f>SUM(F45:F48)</f>
        <v>604475</v>
      </c>
    </row>
  </sheetData>
  <mergeCells count="19">
    <mergeCell ref="A47:E47"/>
    <mergeCell ref="A49:E49"/>
    <mergeCell ref="A48:E48"/>
    <mergeCell ref="G46:G48"/>
    <mergeCell ref="A42:E42"/>
    <mergeCell ref="A43:E43"/>
    <mergeCell ref="A44:E44"/>
    <mergeCell ref="A45:E45"/>
    <mergeCell ref="A46:E46"/>
    <mergeCell ref="A10:G10"/>
    <mergeCell ref="A5:G5"/>
    <mergeCell ref="A7:G7"/>
    <mergeCell ref="A8:G8"/>
    <mergeCell ref="A9:H9"/>
    <mergeCell ref="A39:E39"/>
    <mergeCell ref="F39:G39"/>
    <mergeCell ref="A40:G40"/>
    <mergeCell ref="A11:G11"/>
    <mergeCell ref="A38:B38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8" workbookViewId="0">
      <selection activeCell="I28" sqref="I28"/>
    </sheetView>
  </sheetViews>
  <sheetFormatPr baseColWidth="10" defaultRowHeight="15" x14ac:dyDescent="0.25"/>
  <cols>
    <col min="1" max="1" width="4.140625" style="49" customWidth="1"/>
    <col min="2" max="2" width="17" customWidth="1"/>
    <col min="3" max="3" width="17.7109375" customWidth="1"/>
    <col min="4" max="4" width="11.7109375" style="58" customWidth="1"/>
    <col min="5" max="6" width="11.7109375" customWidth="1"/>
    <col min="7" max="7" width="17.85546875" customWidth="1"/>
    <col min="8" max="8" width="9" customWidth="1"/>
    <col min="9" max="9" width="12" customWidth="1"/>
    <col min="10" max="10" width="10.140625" customWidth="1"/>
    <col min="11" max="11" width="14.42578125" customWidth="1"/>
    <col min="12" max="12" width="8.28515625" customWidth="1"/>
    <col min="13" max="13" width="11.85546875" customWidth="1"/>
  </cols>
  <sheetData>
    <row r="1" spans="1:11" x14ac:dyDescent="0.25">
      <c r="A1" s="48" t="s">
        <v>6</v>
      </c>
    </row>
    <row r="2" spans="1:11" x14ac:dyDescent="0.25">
      <c r="A2" s="48" t="s">
        <v>7</v>
      </c>
    </row>
    <row r="3" spans="1:11" x14ac:dyDescent="0.25">
      <c r="A3" s="48" t="s">
        <v>8</v>
      </c>
    </row>
    <row r="5" spans="1:11" ht="24" customHeight="1" x14ac:dyDescent="0.3">
      <c r="A5" s="115" t="s">
        <v>40</v>
      </c>
      <c r="B5" s="115"/>
      <c r="C5" s="115"/>
      <c r="D5" s="115"/>
      <c r="E5" s="115"/>
      <c r="F5" s="115"/>
      <c r="G5" s="115"/>
    </row>
    <row r="6" spans="1:11" ht="18" customHeight="1" x14ac:dyDescent="0.3">
      <c r="A6" s="146" t="s">
        <v>64</v>
      </c>
      <c r="B6" s="146"/>
      <c r="C6" s="146"/>
      <c r="D6" s="146"/>
      <c r="E6" s="146"/>
      <c r="F6" s="146"/>
      <c r="G6" s="146"/>
    </row>
    <row r="7" spans="1:11" ht="21" customHeight="1" x14ac:dyDescent="0.25">
      <c r="A7" s="133" t="s">
        <v>65</v>
      </c>
      <c r="B7" s="133"/>
      <c r="C7" s="133"/>
      <c r="D7" s="133"/>
      <c r="E7" s="133"/>
      <c r="F7" s="133"/>
      <c r="G7" s="133"/>
    </row>
    <row r="8" spans="1:11" ht="15.75" customHeight="1" x14ac:dyDescent="0.25">
      <c r="A8" s="117" t="s">
        <v>46</v>
      </c>
      <c r="B8" s="117"/>
      <c r="C8" s="117"/>
      <c r="D8" s="117"/>
      <c r="E8" s="117"/>
      <c r="F8" s="117"/>
      <c r="G8" s="117"/>
    </row>
    <row r="9" spans="1:11" ht="18.75" customHeight="1" x14ac:dyDescent="0.25">
      <c r="A9" s="133" t="s">
        <v>47</v>
      </c>
      <c r="B9" s="133"/>
      <c r="C9" s="133"/>
      <c r="D9" s="133"/>
      <c r="E9" s="133"/>
      <c r="F9" s="133"/>
      <c r="G9" s="133"/>
      <c r="H9" s="133"/>
    </row>
    <row r="10" spans="1:11" ht="16.5" customHeight="1" x14ac:dyDescent="0.25">
      <c r="A10" s="133" t="s">
        <v>10</v>
      </c>
      <c r="B10" s="133"/>
      <c r="C10" s="133"/>
      <c r="D10" s="133"/>
      <c r="E10" s="133"/>
      <c r="F10" s="133"/>
      <c r="G10" s="133"/>
    </row>
    <row r="11" spans="1:11" ht="15.75" x14ac:dyDescent="0.25">
      <c r="A11" s="132" t="s">
        <v>104</v>
      </c>
      <c r="B11" s="132"/>
      <c r="C11" s="132"/>
      <c r="D11" s="132"/>
      <c r="E11" s="132"/>
      <c r="F11" s="132"/>
      <c r="G11" s="132"/>
    </row>
    <row r="12" spans="1:11" ht="15.75" x14ac:dyDescent="0.25">
      <c r="A12" s="46" t="s">
        <v>0</v>
      </c>
      <c r="B12" s="46" t="s">
        <v>41</v>
      </c>
      <c r="C12" s="46" t="s">
        <v>63</v>
      </c>
      <c r="D12" s="57" t="s">
        <v>42</v>
      </c>
      <c r="E12" s="46" t="s">
        <v>9</v>
      </c>
      <c r="F12" s="47" t="s">
        <v>62</v>
      </c>
      <c r="G12" s="47" t="s">
        <v>43</v>
      </c>
      <c r="H12" s="18"/>
      <c r="I12" s="18"/>
      <c r="J12" s="18"/>
      <c r="K12" s="18"/>
    </row>
    <row r="13" spans="1:11" ht="15.75" x14ac:dyDescent="0.25">
      <c r="A13" s="1"/>
      <c r="B13" s="44" t="s">
        <v>48</v>
      </c>
      <c r="C13" s="50"/>
      <c r="D13" s="59"/>
      <c r="E13" s="43"/>
      <c r="F13" s="50">
        <v>140000</v>
      </c>
      <c r="G13" s="43"/>
    </row>
    <row r="14" spans="1:11" ht="15.75" x14ac:dyDescent="0.25">
      <c r="A14" s="1">
        <v>1</v>
      </c>
      <c r="B14" s="45" t="s">
        <v>49</v>
      </c>
      <c r="C14" s="50">
        <v>22500</v>
      </c>
      <c r="D14" s="59" t="s">
        <v>74</v>
      </c>
      <c r="E14" s="51"/>
      <c r="F14" s="50"/>
      <c r="G14" s="43" t="s">
        <v>24</v>
      </c>
      <c r="I14" s="60"/>
    </row>
    <row r="15" spans="1:11" ht="15.75" x14ac:dyDescent="0.25">
      <c r="A15" s="1">
        <v>2</v>
      </c>
      <c r="B15" s="45" t="s">
        <v>51</v>
      </c>
      <c r="C15" s="50">
        <v>22500</v>
      </c>
      <c r="D15" s="59" t="s">
        <v>75</v>
      </c>
      <c r="E15" s="43">
        <v>2250</v>
      </c>
      <c r="F15" s="50"/>
      <c r="G15" s="43" t="s">
        <v>24</v>
      </c>
      <c r="I15" s="60"/>
    </row>
    <row r="16" spans="1:11" ht="15.75" x14ac:dyDescent="0.25">
      <c r="A16" s="1">
        <v>3</v>
      </c>
      <c r="B16" s="45" t="s">
        <v>52</v>
      </c>
      <c r="C16" s="50">
        <v>22500</v>
      </c>
      <c r="D16" s="59" t="s">
        <v>76</v>
      </c>
      <c r="E16" s="43">
        <v>2250</v>
      </c>
      <c r="F16" s="50"/>
      <c r="G16" s="43" t="s">
        <v>24</v>
      </c>
      <c r="I16" s="60"/>
    </row>
    <row r="17" spans="1:9" ht="15.75" x14ac:dyDescent="0.25">
      <c r="A17" s="1">
        <v>4</v>
      </c>
      <c r="B17" s="45" t="s">
        <v>53</v>
      </c>
      <c r="C17" s="66">
        <v>0</v>
      </c>
      <c r="D17" s="59"/>
      <c r="E17" s="43">
        <v>2250</v>
      </c>
      <c r="F17" s="50">
        <v>22500</v>
      </c>
      <c r="G17" s="43"/>
    </row>
    <row r="18" spans="1:9" ht="15.75" x14ac:dyDescent="0.25">
      <c r="A18" s="1">
        <v>5</v>
      </c>
      <c r="B18" s="45" t="s">
        <v>54</v>
      </c>
      <c r="C18" s="66">
        <v>0</v>
      </c>
      <c r="D18" s="59"/>
      <c r="E18" s="43">
        <v>2250</v>
      </c>
      <c r="F18" s="50">
        <v>22500</v>
      </c>
      <c r="G18" s="43"/>
    </row>
    <row r="19" spans="1:9" ht="15.75" x14ac:dyDescent="0.25">
      <c r="A19" s="1">
        <v>6</v>
      </c>
      <c r="B19" s="45" t="s">
        <v>55</v>
      </c>
      <c r="C19" s="50">
        <v>40000</v>
      </c>
      <c r="D19" s="59" t="s">
        <v>85</v>
      </c>
      <c r="E19" s="43">
        <v>2250</v>
      </c>
      <c r="F19" s="50">
        <v>-17500</v>
      </c>
      <c r="G19" s="43" t="s">
        <v>72</v>
      </c>
      <c r="I19" s="74"/>
    </row>
    <row r="20" spans="1:9" ht="15.75" x14ac:dyDescent="0.25">
      <c r="A20" s="1">
        <v>7</v>
      </c>
      <c r="B20" s="45" t="s">
        <v>56</v>
      </c>
      <c r="C20" s="67">
        <v>0</v>
      </c>
      <c r="D20" s="59"/>
      <c r="E20" s="43">
        <v>2250</v>
      </c>
      <c r="F20" s="50">
        <v>22500</v>
      </c>
      <c r="G20" s="43"/>
    </row>
    <row r="21" spans="1:9" ht="15.75" x14ac:dyDescent="0.25">
      <c r="A21" s="1">
        <v>8</v>
      </c>
      <c r="B21" s="45" t="s">
        <v>57</v>
      </c>
      <c r="C21" s="67">
        <v>0</v>
      </c>
      <c r="D21" s="59"/>
      <c r="E21" s="43">
        <v>2250</v>
      </c>
      <c r="F21" s="50">
        <v>22500</v>
      </c>
      <c r="G21" s="43"/>
    </row>
    <row r="22" spans="1:9" ht="15.75" x14ac:dyDescent="0.25">
      <c r="A22" s="1">
        <v>9</v>
      </c>
      <c r="B22" s="45" t="s">
        <v>58</v>
      </c>
      <c r="C22" s="50">
        <v>50000</v>
      </c>
      <c r="D22" s="59" t="s">
        <v>94</v>
      </c>
      <c r="E22" s="43"/>
      <c r="F22" s="50">
        <v>-27500</v>
      </c>
      <c r="G22" s="43" t="s">
        <v>24</v>
      </c>
    </row>
    <row r="23" spans="1:9" ht="15.75" x14ac:dyDescent="0.25">
      <c r="A23" s="1">
        <v>10</v>
      </c>
      <c r="B23" s="45" t="s">
        <v>59</v>
      </c>
      <c r="C23" s="67">
        <v>0</v>
      </c>
      <c r="D23" s="59"/>
      <c r="E23" s="43">
        <v>2250</v>
      </c>
      <c r="F23" s="50">
        <v>22500</v>
      </c>
      <c r="G23" s="43"/>
    </row>
    <row r="24" spans="1:9" ht="15.75" x14ac:dyDescent="0.25">
      <c r="A24" s="1">
        <v>11</v>
      </c>
      <c r="B24" s="45" t="s">
        <v>60</v>
      </c>
      <c r="C24" s="67">
        <v>0</v>
      </c>
      <c r="D24" s="59"/>
      <c r="E24" s="43">
        <v>2250</v>
      </c>
      <c r="F24" s="50">
        <v>22500</v>
      </c>
      <c r="G24" s="43"/>
    </row>
    <row r="25" spans="1:9" ht="15.75" x14ac:dyDescent="0.25">
      <c r="A25" s="1">
        <v>12</v>
      </c>
      <c r="B25" s="45" t="s">
        <v>61</v>
      </c>
      <c r="C25" s="67">
        <v>0</v>
      </c>
      <c r="D25" s="59"/>
      <c r="E25" s="43">
        <v>2250</v>
      </c>
      <c r="F25" s="50">
        <v>22500</v>
      </c>
      <c r="G25" s="43"/>
    </row>
    <row r="26" spans="1:9" ht="15.75" x14ac:dyDescent="0.25">
      <c r="A26" s="1">
        <v>13</v>
      </c>
      <c r="B26" s="45" t="s">
        <v>50</v>
      </c>
      <c r="C26" s="50">
        <v>22500</v>
      </c>
      <c r="D26" s="59" t="s">
        <v>34</v>
      </c>
      <c r="E26" s="43">
        <v>2250</v>
      </c>
      <c r="F26" s="50"/>
      <c r="G26" s="43" t="s">
        <v>24</v>
      </c>
    </row>
    <row r="27" spans="1:9" ht="15.75" x14ac:dyDescent="0.25">
      <c r="A27" s="1">
        <v>14</v>
      </c>
      <c r="B27" s="45" t="s">
        <v>100</v>
      </c>
      <c r="C27" s="67">
        <v>0</v>
      </c>
      <c r="D27" s="59"/>
      <c r="E27" s="43">
        <v>2250</v>
      </c>
      <c r="F27" s="50">
        <v>22500</v>
      </c>
      <c r="G27" s="43"/>
    </row>
    <row r="28" spans="1:9" ht="15.75" x14ac:dyDescent="0.25">
      <c r="A28" s="1">
        <v>15</v>
      </c>
      <c r="B28" s="89" t="s">
        <v>113</v>
      </c>
      <c r="C28" s="67">
        <v>45000</v>
      </c>
      <c r="D28" s="90" t="s">
        <v>115</v>
      </c>
      <c r="E28" s="43">
        <v>2250</v>
      </c>
      <c r="F28" s="50">
        <v>-22500</v>
      </c>
      <c r="G28" s="43" t="s">
        <v>80</v>
      </c>
      <c r="I28" s="74"/>
    </row>
    <row r="29" spans="1:9" ht="15.75" x14ac:dyDescent="0.25">
      <c r="A29" s="92">
        <v>16</v>
      </c>
      <c r="B29" s="89" t="s">
        <v>124</v>
      </c>
      <c r="C29" s="67"/>
      <c r="D29" s="90"/>
      <c r="E29" s="43">
        <v>2250</v>
      </c>
      <c r="F29" s="50">
        <v>22500</v>
      </c>
      <c r="G29" s="43"/>
    </row>
    <row r="30" spans="1:9" ht="15.75" x14ac:dyDescent="0.25">
      <c r="A30" s="92">
        <v>17</v>
      </c>
      <c r="B30" s="89" t="s">
        <v>122</v>
      </c>
      <c r="C30" s="67"/>
      <c r="D30" s="90"/>
      <c r="E30" s="43">
        <v>2250</v>
      </c>
      <c r="F30" s="50">
        <v>22500</v>
      </c>
      <c r="G30" s="43"/>
    </row>
    <row r="31" spans="1:9" ht="15.75" x14ac:dyDescent="0.25">
      <c r="A31" s="92">
        <v>18</v>
      </c>
      <c r="B31" s="89" t="s">
        <v>125</v>
      </c>
      <c r="C31" s="67"/>
      <c r="D31" s="90"/>
      <c r="E31" s="43">
        <v>2250</v>
      </c>
      <c r="F31" s="50">
        <v>22500</v>
      </c>
      <c r="G31" s="43"/>
    </row>
    <row r="32" spans="1:9" ht="15.75" x14ac:dyDescent="0.25">
      <c r="A32" s="99">
        <v>19</v>
      </c>
      <c r="B32" s="89" t="s">
        <v>144</v>
      </c>
      <c r="C32" s="67">
        <v>22500</v>
      </c>
      <c r="D32" s="90" t="s">
        <v>151</v>
      </c>
      <c r="E32" s="43">
        <v>2250</v>
      </c>
      <c r="F32" s="50"/>
      <c r="G32" s="43" t="s">
        <v>150</v>
      </c>
    </row>
    <row r="33" spans="1:7" ht="15.75" x14ac:dyDescent="0.25">
      <c r="A33" s="99">
        <v>20</v>
      </c>
      <c r="B33" s="89" t="s">
        <v>145</v>
      </c>
      <c r="C33" s="67">
        <v>195000</v>
      </c>
      <c r="D33" s="104" t="s">
        <v>148</v>
      </c>
      <c r="E33" s="43"/>
      <c r="F33" s="43">
        <v>-172500</v>
      </c>
      <c r="G33" s="43" t="s">
        <v>24</v>
      </c>
    </row>
    <row r="34" spans="1:7" ht="15.75" x14ac:dyDescent="0.25">
      <c r="A34" s="99">
        <v>21</v>
      </c>
      <c r="B34" s="89" t="s">
        <v>146</v>
      </c>
      <c r="C34" s="67">
        <v>50000</v>
      </c>
      <c r="D34" s="90" t="s">
        <v>149</v>
      </c>
      <c r="E34" s="43">
        <v>2250</v>
      </c>
      <c r="F34" s="50">
        <v>-27500</v>
      </c>
      <c r="G34" s="43" t="s">
        <v>150</v>
      </c>
    </row>
    <row r="35" spans="1:7" ht="15.75" x14ac:dyDescent="0.25">
      <c r="A35" s="99">
        <v>22</v>
      </c>
      <c r="B35" s="89" t="s">
        <v>147</v>
      </c>
      <c r="C35" s="67"/>
      <c r="D35" s="90"/>
      <c r="E35" s="43">
        <v>2250</v>
      </c>
      <c r="F35" s="50">
        <v>22500</v>
      </c>
      <c r="G35" s="43"/>
    </row>
    <row r="36" spans="1:7" ht="15.75" x14ac:dyDescent="0.25">
      <c r="A36" s="106">
        <v>23</v>
      </c>
      <c r="B36" s="89" t="s">
        <v>156</v>
      </c>
      <c r="C36" s="67"/>
      <c r="D36" s="90"/>
      <c r="E36" s="43">
        <v>2250</v>
      </c>
      <c r="F36" s="50">
        <v>22500</v>
      </c>
      <c r="G36" s="43"/>
    </row>
    <row r="37" spans="1:7" ht="15.75" x14ac:dyDescent="0.25">
      <c r="A37" s="106">
        <v>24</v>
      </c>
      <c r="B37" s="89" t="s">
        <v>157</v>
      </c>
      <c r="C37" s="67"/>
      <c r="D37" s="90"/>
      <c r="E37" s="43">
        <v>2250</v>
      </c>
      <c r="F37" s="50">
        <v>22500</v>
      </c>
      <c r="G37" s="43"/>
    </row>
    <row r="38" spans="1:7" ht="15.75" x14ac:dyDescent="0.25">
      <c r="A38" s="126" t="s">
        <v>26</v>
      </c>
      <c r="B38" s="128"/>
      <c r="C38" s="69">
        <f>SUM(C14:C35)</f>
        <v>492500</v>
      </c>
      <c r="D38" s="69">
        <f t="shared" ref="D38" si="0">SUM(D14:D35)</f>
        <v>0</v>
      </c>
      <c r="E38" s="69">
        <f>SUM(E14:E37)</f>
        <v>47250</v>
      </c>
      <c r="F38" s="69">
        <f>SUM(F13:F37)</f>
        <v>187500</v>
      </c>
      <c r="G38" s="70"/>
    </row>
    <row r="39" spans="1:7" ht="15.75" x14ac:dyDescent="0.25">
      <c r="A39" s="121" t="s">
        <v>108</v>
      </c>
      <c r="B39" s="121"/>
      <c r="C39" s="121"/>
      <c r="D39" s="121"/>
      <c r="E39" s="121"/>
      <c r="F39" s="144">
        <f>E38+F38</f>
        <v>234750</v>
      </c>
      <c r="G39" s="145"/>
    </row>
    <row r="40" spans="1:7" x14ac:dyDescent="0.25">
      <c r="A40" s="131" t="s">
        <v>114</v>
      </c>
      <c r="B40" s="131"/>
      <c r="C40" s="131"/>
      <c r="D40" s="131"/>
      <c r="E40" s="131"/>
      <c r="F40" s="131"/>
      <c r="G40" s="131"/>
    </row>
    <row r="42" spans="1:7" ht="15.75" x14ac:dyDescent="0.25">
      <c r="A42" s="143" t="s">
        <v>62</v>
      </c>
      <c r="B42" s="143"/>
      <c r="C42" s="143"/>
      <c r="D42" s="143"/>
      <c r="E42" s="143"/>
      <c r="F42" s="50">
        <v>234750</v>
      </c>
    </row>
    <row r="43" spans="1:7" ht="15.75" x14ac:dyDescent="0.25">
      <c r="A43" s="143" t="s">
        <v>131</v>
      </c>
      <c r="B43" s="143"/>
      <c r="C43" s="143"/>
      <c r="D43" s="143"/>
      <c r="E43" s="143"/>
      <c r="F43" s="50">
        <v>30000</v>
      </c>
    </row>
    <row r="44" spans="1:7" ht="15.75" x14ac:dyDescent="0.25">
      <c r="A44" s="143" t="s">
        <v>132</v>
      </c>
      <c r="B44" s="143"/>
      <c r="C44" s="143"/>
      <c r="D44" s="143"/>
      <c r="E44" s="143"/>
      <c r="F44" s="50">
        <v>50000</v>
      </c>
    </row>
    <row r="45" spans="1:7" ht="15.75" x14ac:dyDescent="0.25">
      <c r="A45" s="136" t="s">
        <v>135</v>
      </c>
      <c r="B45" s="136"/>
      <c r="C45" s="136"/>
      <c r="D45" s="136"/>
      <c r="E45" s="136"/>
      <c r="F45" s="69">
        <f>SUM(F42:F44)</f>
        <v>314750</v>
      </c>
    </row>
    <row r="46" spans="1:7" ht="15.75" x14ac:dyDescent="0.25">
      <c r="A46" s="135" t="s">
        <v>133</v>
      </c>
      <c r="B46" s="135"/>
      <c r="C46" s="135"/>
      <c r="D46" s="135"/>
      <c r="E46" s="135"/>
      <c r="F46" s="101">
        <v>55000</v>
      </c>
      <c r="G46" s="140">
        <f>SUM(F46:F48)</f>
        <v>150600</v>
      </c>
    </row>
    <row r="47" spans="1:7" ht="15.75" x14ac:dyDescent="0.25">
      <c r="A47" s="135" t="s">
        <v>134</v>
      </c>
      <c r="B47" s="135"/>
      <c r="C47" s="135"/>
      <c r="D47" s="135"/>
      <c r="E47" s="135"/>
      <c r="F47" s="101">
        <v>60000</v>
      </c>
      <c r="G47" s="141"/>
    </row>
    <row r="48" spans="1:7" ht="15.75" x14ac:dyDescent="0.25">
      <c r="A48" s="137" t="s">
        <v>137</v>
      </c>
      <c r="B48" s="138"/>
      <c r="C48" s="138"/>
      <c r="D48" s="138"/>
      <c r="E48" s="139"/>
      <c r="F48" s="101">
        <v>35600</v>
      </c>
      <c r="G48" s="142"/>
    </row>
    <row r="49" spans="1:6" ht="15.75" x14ac:dyDescent="0.25">
      <c r="A49" s="136" t="s">
        <v>136</v>
      </c>
      <c r="B49" s="136"/>
      <c r="C49" s="136"/>
      <c r="D49" s="136"/>
      <c r="E49" s="136"/>
      <c r="F49" s="102">
        <f>SUM(F45:F48)</f>
        <v>465350</v>
      </c>
    </row>
  </sheetData>
  <mergeCells count="20">
    <mergeCell ref="A47:E47"/>
    <mergeCell ref="A48:E48"/>
    <mergeCell ref="G46:G48"/>
    <mergeCell ref="A49:E49"/>
    <mergeCell ref="A42:E42"/>
    <mergeCell ref="A43:E43"/>
    <mergeCell ref="A44:E44"/>
    <mergeCell ref="A45:E45"/>
    <mergeCell ref="A46:E46"/>
    <mergeCell ref="A10:G10"/>
    <mergeCell ref="A5:G5"/>
    <mergeCell ref="A6:G6"/>
    <mergeCell ref="A7:G7"/>
    <mergeCell ref="A8:G8"/>
    <mergeCell ref="A9:H9"/>
    <mergeCell ref="A40:G40"/>
    <mergeCell ref="A11:G11"/>
    <mergeCell ref="A38:B38"/>
    <mergeCell ref="A39:E39"/>
    <mergeCell ref="F39:G39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3" workbookViewId="0">
      <selection activeCell="I23" sqref="I23"/>
    </sheetView>
  </sheetViews>
  <sheetFormatPr baseColWidth="10" defaultRowHeight="15" x14ac:dyDescent="0.25"/>
  <cols>
    <col min="1" max="1" width="4.140625" style="49" customWidth="1"/>
    <col min="2" max="2" width="17" customWidth="1"/>
    <col min="3" max="3" width="17.7109375" customWidth="1"/>
    <col min="4" max="4" width="11.7109375" style="61" customWidth="1"/>
    <col min="5" max="6" width="11.7109375" customWidth="1"/>
    <col min="7" max="7" width="17.85546875" customWidth="1"/>
    <col min="8" max="8" width="9" customWidth="1"/>
    <col min="9" max="9" width="12" customWidth="1"/>
    <col min="10" max="10" width="10.140625" customWidth="1"/>
    <col min="11" max="11" width="14.42578125" customWidth="1"/>
    <col min="12" max="12" width="8.28515625" customWidth="1"/>
    <col min="13" max="13" width="11.85546875" customWidth="1"/>
  </cols>
  <sheetData>
    <row r="1" spans="1:11" x14ac:dyDescent="0.25">
      <c r="A1" s="48" t="s">
        <v>6</v>
      </c>
    </row>
    <row r="2" spans="1:11" x14ac:dyDescent="0.25">
      <c r="A2" s="48" t="s">
        <v>7</v>
      </c>
    </row>
    <row r="3" spans="1:11" x14ac:dyDescent="0.25">
      <c r="A3" s="48" t="s">
        <v>8</v>
      </c>
    </row>
    <row r="5" spans="1:11" ht="24" customHeight="1" x14ac:dyDescent="0.3">
      <c r="A5" s="115" t="s">
        <v>40</v>
      </c>
      <c r="B5" s="115"/>
      <c r="C5" s="115"/>
      <c r="D5" s="115"/>
      <c r="E5" s="115"/>
      <c r="F5" s="115"/>
      <c r="G5" s="115"/>
    </row>
    <row r="6" spans="1:11" ht="18" customHeight="1" x14ac:dyDescent="0.3">
      <c r="A6" s="52" t="s">
        <v>66</v>
      </c>
      <c r="B6" s="52"/>
      <c r="C6" s="52"/>
      <c r="D6" s="62"/>
      <c r="E6" s="52"/>
      <c r="F6" s="52"/>
      <c r="G6" s="52"/>
    </row>
    <row r="7" spans="1:11" ht="21" customHeight="1" x14ac:dyDescent="0.25">
      <c r="A7" s="133" t="s">
        <v>67</v>
      </c>
      <c r="B7" s="133"/>
      <c r="C7" s="133"/>
      <c r="D7" s="133"/>
      <c r="E7" s="133"/>
      <c r="F7" s="133"/>
      <c r="G7" s="133"/>
    </row>
    <row r="8" spans="1:11" ht="15.75" customHeight="1" x14ac:dyDescent="0.25">
      <c r="A8" s="134" t="s">
        <v>46</v>
      </c>
      <c r="B8" s="134"/>
      <c r="C8" s="134"/>
      <c r="D8" s="134"/>
      <c r="E8" s="134"/>
      <c r="F8" s="134"/>
      <c r="G8" s="134"/>
    </row>
    <row r="9" spans="1:11" ht="18.75" customHeight="1" x14ac:dyDescent="0.25">
      <c r="A9" s="133" t="s">
        <v>47</v>
      </c>
      <c r="B9" s="133"/>
      <c r="C9" s="133"/>
      <c r="D9" s="133"/>
      <c r="E9" s="133"/>
      <c r="F9" s="133"/>
      <c r="G9" s="133"/>
      <c r="H9" s="133"/>
    </row>
    <row r="10" spans="1:11" ht="16.5" customHeight="1" x14ac:dyDescent="0.25">
      <c r="A10" s="133" t="s">
        <v>10</v>
      </c>
      <c r="B10" s="133"/>
      <c r="C10" s="133"/>
      <c r="D10" s="133"/>
      <c r="E10" s="133"/>
      <c r="F10" s="133"/>
      <c r="G10" s="133"/>
    </row>
    <row r="11" spans="1:11" ht="15.75" x14ac:dyDescent="0.25">
      <c r="A11" s="132" t="s">
        <v>105</v>
      </c>
      <c r="B11" s="132"/>
      <c r="C11" s="132"/>
      <c r="D11" s="132"/>
      <c r="E11" s="132"/>
      <c r="F11" s="132"/>
      <c r="G11" s="132"/>
    </row>
    <row r="12" spans="1:11" ht="15.75" x14ac:dyDescent="0.25">
      <c r="A12" s="46" t="s">
        <v>0</v>
      </c>
      <c r="B12" s="46" t="s">
        <v>41</v>
      </c>
      <c r="C12" s="46" t="s">
        <v>63</v>
      </c>
      <c r="D12" s="57" t="s">
        <v>42</v>
      </c>
      <c r="E12" s="46" t="s">
        <v>9</v>
      </c>
      <c r="F12" s="47" t="s">
        <v>62</v>
      </c>
      <c r="G12" s="47" t="s">
        <v>43</v>
      </c>
      <c r="H12" s="18"/>
      <c r="I12" s="60"/>
      <c r="J12" s="18"/>
      <c r="K12" s="18"/>
    </row>
    <row r="13" spans="1:11" ht="15.75" x14ac:dyDescent="0.25">
      <c r="A13" s="1"/>
      <c r="B13" s="44" t="s">
        <v>48</v>
      </c>
      <c r="C13" s="50"/>
      <c r="D13" s="63"/>
      <c r="E13" s="43"/>
      <c r="F13" s="50">
        <v>135000</v>
      </c>
      <c r="G13" s="43"/>
      <c r="I13" s="60"/>
    </row>
    <row r="14" spans="1:11" ht="15.75" x14ac:dyDescent="0.25">
      <c r="A14" s="1">
        <v>1</v>
      </c>
      <c r="B14" s="45" t="s">
        <v>49</v>
      </c>
      <c r="C14" s="109">
        <v>22500</v>
      </c>
      <c r="D14" s="63" t="s">
        <v>77</v>
      </c>
      <c r="E14" s="51"/>
      <c r="F14" s="50"/>
      <c r="G14" s="43" t="s">
        <v>24</v>
      </c>
    </row>
    <row r="15" spans="1:11" ht="15.75" x14ac:dyDescent="0.25">
      <c r="A15" s="1">
        <v>2</v>
      </c>
      <c r="B15" s="45" t="s">
        <v>51</v>
      </c>
      <c r="C15" s="109">
        <v>22500</v>
      </c>
      <c r="D15" s="63" t="s">
        <v>78</v>
      </c>
      <c r="E15" s="51"/>
      <c r="F15" s="50"/>
      <c r="G15" s="43" t="s">
        <v>72</v>
      </c>
    </row>
    <row r="16" spans="1:11" ht="15.75" x14ac:dyDescent="0.25">
      <c r="A16" s="1">
        <v>3</v>
      </c>
      <c r="B16" s="45" t="s">
        <v>52</v>
      </c>
      <c r="C16" s="109">
        <v>22500</v>
      </c>
      <c r="D16" s="63" t="s">
        <v>79</v>
      </c>
      <c r="E16" s="43">
        <v>2250</v>
      </c>
      <c r="F16" s="50"/>
      <c r="G16" s="43" t="s">
        <v>80</v>
      </c>
    </row>
    <row r="17" spans="1:9" ht="15.75" x14ac:dyDescent="0.25">
      <c r="A17" s="1">
        <v>4</v>
      </c>
      <c r="B17" s="45" t="s">
        <v>53</v>
      </c>
      <c r="C17" s="109">
        <v>0</v>
      </c>
      <c r="D17" s="63"/>
      <c r="E17" s="43">
        <v>2250</v>
      </c>
      <c r="F17" s="50">
        <v>22500</v>
      </c>
      <c r="G17" s="43"/>
    </row>
    <row r="18" spans="1:9" ht="15.75" x14ac:dyDescent="0.25">
      <c r="A18" s="1">
        <v>5</v>
      </c>
      <c r="B18" s="45" t="s">
        <v>54</v>
      </c>
      <c r="C18" s="109">
        <v>22500</v>
      </c>
      <c r="D18" s="63" t="s">
        <v>82</v>
      </c>
      <c r="E18" s="43"/>
      <c r="F18" s="50"/>
      <c r="G18" s="43" t="s">
        <v>24</v>
      </c>
    </row>
    <row r="19" spans="1:9" ht="15.75" x14ac:dyDescent="0.25">
      <c r="A19" s="1">
        <v>6</v>
      </c>
      <c r="B19" s="45" t="s">
        <v>55</v>
      </c>
      <c r="C19" s="109">
        <v>22500</v>
      </c>
      <c r="D19" s="63" t="s">
        <v>86</v>
      </c>
      <c r="E19" s="43"/>
      <c r="F19" s="50"/>
      <c r="G19" s="43" t="s">
        <v>80</v>
      </c>
    </row>
    <row r="20" spans="1:9" ht="15.75" x14ac:dyDescent="0.25">
      <c r="A20" s="1">
        <v>7</v>
      </c>
      <c r="B20" s="45" t="s">
        <v>56</v>
      </c>
      <c r="C20" s="109">
        <v>22500</v>
      </c>
      <c r="D20" s="63" t="s">
        <v>89</v>
      </c>
      <c r="E20" s="43">
        <v>2250</v>
      </c>
      <c r="F20" s="50"/>
      <c r="G20" s="43" t="s">
        <v>24</v>
      </c>
    </row>
    <row r="21" spans="1:9" ht="15.75" x14ac:dyDescent="0.25">
      <c r="A21" s="1">
        <v>8</v>
      </c>
      <c r="B21" s="45" t="s">
        <v>57</v>
      </c>
      <c r="C21" s="109">
        <v>22500</v>
      </c>
      <c r="D21" s="63" t="s">
        <v>91</v>
      </c>
      <c r="E21" s="43"/>
      <c r="F21" s="50"/>
      <c r="G21" s="43" t="s">
        <v>24</v>
      </c>
    </row>
    <row r="22" spans="1:9" ht="15.75" x14ac:dyDescent="0.25">
      <c r="A22" s="1">
        <v>9</v>
      </c>
      <c r="B22" s="45" t="s">
        <v>58</v>
      </c>
      <c r="C22" s="109">
        <v>22500</v>
      </c>
      <c r="D22" s="63" t="s">
        <v>93</v>
      </c>
      <c r="E22" s="43">
        <v>2250</v>
      </c>
      <c r="F22" s="50"/>
      <c r="G22" s="43" t="s">
        <v>24</v>
      </c>
    </row>
    <row r="23" spans="1:9" ht="15.75" x14ac:dyDescent="0.25">
      <c r="A23" s="1">
        <v>10</v>
      </c>
      <c r="B23" s="45" t="s">
        <v>59</v>
      </c>
      <c r="C23" s="109">
        <v>22500</v>
      </c>
      <c r="D23" s="63" t="s">
        <v>96</v>
      </c>
      <c r="E23" s="43"/>
      <c r="F23" s="50"/>
      <c r="G23" s="43" t="s">
        <v>24</v>
      </c>
      <c r="I23" s="110"/>
    </row>
    <row r="24" spans="1:9" ht="15.75" x14ac:dyDescent="0.25">
      <c r="A24" s="1">
        <v>11</v>
      </c>
      <c r="B24" s="45" t="s">
        <v>60</v>
      </c>
      <c r="C24" s="109">
        <v>15000</v>
      </c>
      <c r="D24" s="63" t="s">
        <v>99</v>
      </c>
      <c r="E24" s="43"/>
      <c r="F24" s="50">
        <v>7500</v>
      </c>
      <c r="G24" s="43" t="s">
        <v>72</v>
      </c>
    </row>
    <row r="25" spans="1:9" ht="15.75" x14ac:dyDescent="0.25">
      <c r="A25" s="1">
        <v>12</v>
      </c>
      <c r="B25" s="45" t="s">
        <v>61</v>
      </c>
      <c r="C25" s="109">
        <v>30000</v>
      </c>
      <c r="D25" s="63" t="s">
        <v>28</v>
      </c>
      <c r="E25" s="43"/>
      <c r="F25" s="50">
        <v>-7500</v>
      </c>
      <c r="G25" s="43" t="s">
        <v>24</v>
      </c>
      <c r="I25" s="74"/>
    </row>
    <row r="26" spans="1:9" ht="15.75" x14ac:dyDescent="0.25">
      <c r="A26" s="1">
        <v>13</v>
      </c>
      <c r="B26" s="45" t="s">
        <v>50</v>
      </c>
      <c r="C26" s="109">
        <v>22500</v>
      </c>
      <c r="D26" s="63" t="s">
        <v>33</v>
      </c>
      <c r="E26" s="43"/>
      <c r="F26" s="50"/>
      <c r="G26" s="43" t="s">
        <v>24</v>
      </c>
    </row>
    <row r="27" spans="1:9" ht="15.75" x14ac:dyDescent="0.25">
      <c r="A27" s="149">
        <v>14</v>
      </c>
      <c r="B27" s="150" t="s">
        <v>100</v>
      </c>
      <c r="C27" s="109">
        <v>80000</v>
      </c>
      <c r="D27" s="63" t="s">
        <v>117</v>
      </c>
      <c r="E27" s="43">
        <v>2250</v>
      </c>
      <c r="F27" s="50">
        <v>-57500</v>
      </c>
      <c r="G27" s="43" t="s">
        <v>24</v>
      </c>
    </row>
    <row r="28" spans="1:9" ht="15.75" x14ac:dyDescent="0.25">
      <c r="A28" s="149"/>
      <c r="B28" s="151"/>
      <c r="C28" s="109">
        <v>20000</v>
      </c>
      <c r="D28" s="91" t="s">
        <v>116</v>
      </c>
      <c r="E28" s="43">
        <v>2250</v>
      </c>
      <c r="F28" s="50">
        <v>2500</v>
      </c>
      <c r="G28" s="43" t="s">
        <v>24</v>
      </c>
    </row>
    <row r="29" spans="1:9" ht="15.75" x14ac:dyDescent="0.25">
      <c r="A29" s="149">
        <v>15</v>
      </c>
      <c r="B29" s="152" t="s">
        <v>113</v>
      </c>
      <c r="C29" s="109">
        <v>30000</v>
      </c>
      <c r="D29" s="91" t="s">
        <v>118</v>
      </c>
      <c r="E29" s="43"/>
      <c r="F29" s="50">
        <v>-7500</v>
      </c>
      <c r="G29" s="43" t="s">
        <v>24</v>
      </c>
    </row>
    <row r="30" spans="1:9" ht="15.75" x14ac:dyDescent="0.25">
      <c r="A30" s="149"/>
      <c r="B30" s="152"/>
      <c r="C30" s="109">
        <v>20000</v>
      </c>
      <c r="D30" s="91" t="s">
        <v>119</v>
      </c>
      <c r="E30" s="43">
        <v>2250</v>
      </c>
      <c r="F30" s="50">
        <v>2500</v>
      </c>
      <c r="G30" s="43" t="s">
        <v>24</v>
      </c>
    </row>
    <row r="31" spans="1:9" ht="15.75" x14ac:dyDescent="0.25">
      <c r="A31" s="92">
        <v>16</v>
      </c>
      <c r="B31" s="96" t="s">
        <v>124</v>
      </c>
      <c r="C31" s="109">
        <v>30000</v>
      </c>
      <c r="D31" s="91" t="s">
        <v>126</v>
      </c>
      <c r="E31" s="43"/>
      <c r="F31" s="50">
        <v>-7500</v>
      </c>
      <c r="G31" s="43" t="s">
        <v>24</v>
      </c>
    </row>
    <row r="32" spans="1:9" ht="15.75" x14ac:dyDescent="0.25">
      <c r="A32" s="92">
        <v>17</v>
      </c>
      <c r="B32" s="96" t="s">
        <v>122</v>
      </c>
      <c r="C32" s="109">
        <v>30000</v>
      </c>
      <c r="D32" s="91" t="s">
        <v>127</v>
      </c>
      <c r="E32" s="43"/>
      <c r="F32" s="50">
        <v>-7500</v>
      </c>
      <c r="G32" s="43" t="s">
        <v>24</v>
      </c>
      <c r="I32" s="110"/>
    </row>
    <row r="33" spans="1:9" ht="15.75" x14ac:dyDescent="0.25">
      <c r="A33" s="92">
        <v>18</v>
      </c>
      <c r="B33" s="96" t="s">
        <v>125</v>
      </c>
      <c r="C33" s="109">
        <v>20000</v>
      </c>
      <c r="D33" s="91" t="s">
        <v>128</v>
      </c>
      <c r="E33" s="43"/>
      <c r="F33" s="50">
        <v>2500</v>
      </c>
      <c r="G33" s="43" t="s">
        <v>24</v>
      </c>
    </row>
    <row r="34" spans="1:9" ht="15.75" x14ac:dyDescent="0.25">
      <c r="A34" s="99">
        <v>19</v>
      </c>
      <c r="B34" s="98" t="s">
        <v>144</v>
      </c>
      <c r="C34" s="109"/>
      <c r="D34" s="91"/>
      <c r="E34" s="43">
        <v>2250</v>
      </c>
      <c r="F34" s="50">
        <v>22500</v>
      </c>
      <c r="G34" s="43"/>
    </row>
    <row r="35" spans="1:9" ht="15.75" x14ac:dyDescent="0.25">
      <c r="A35" s="99">
        <v>20</v>
      </c>
      <c r="B35" s="98" t="s">
        <v>145</v>
      </c>
      <c r="C35" s="109">
        <v>45000</v>
      </c>
      <c r="D35" s="91" t="s">
        <v>152</v>
      </c>
      <c r="E35" s="43">
        <v>2250</v>
      </c>
      <c r="F35" s="50">
        <v>-22500</v>
      </c>
      <c r="G35" s="43" t="s">
        <v>24</v>
      </c>
    </row>
    <row r="36" spans="1:9" ht="15.75" x14ac:dyDescent="0.25">
      <c r="A36" s="99">
        <v>21</v>
      </c>
      <c r="B36" s="98" t="s">
        <v>146</v>
      </c>
      <c r="C36" s="109">
        <v>22500</v>
      </c>
      <c r="D36" s="91" t="s">
        <v>155</v>
      </c>
      <c r="E36" s="43"/>
      <c r="F36" s="50"/>
      <c r="G36" s="43" t="s">
        <v>24</v>
      </c>
    </row>
    <row r="37" spans="1:9" ht="15.75" x14ac:dyDescent="0.25">
      <c r="A37" s="99">
        <v>22</v>
      </c>
      <c r="B37" s="98" t="s">
        <v>147</v>
      </c>
      <c r="C37" s="109">
        <v>40000</v>
      </c>
      <c r="D37" s="91" t="s">
        <v>154</v>
      </c>
      <c r="E37" s="43"/>
      <c r="F37" s="50">
        <v>-17500</v>
      </c>
      <c r="G37" s="43" t="s">
        <v>153</v>
      </c>
    </row>
    <row r="38" spans="1:9" ht="15.75" x14ac:dyDescent="0.25">
      <c r="A38" s="106">
        <v>23</v>
      </c>
      <c r="B38" s="105" t="s">
        <v>156</v>
      </c>
      <c r="C38" s="109">
        <v>22500</v>
      </c>
      <c r="D38" s="91" t="s">
        <v>158</v>
      </c>
      <c r="E38" s="43"/>
      <c r="F38" s="50"/>
      <c r="G38" s="43" t="s">
        <v>24</v>
      </c>
    </row>
    <row r="39" spans="1:9" ht="15.75" x14ac:dyDescent="0.25">
      <c r="A39" s="106">
        <v>24</v>
      </c>
      <c r="B39" s="105" t="s">
        <v>157</v>
      </c>
      <c r="C39" s="109">
        <v>22500</v>
      </c>
      <c r="D39" s="91" t="s">
        <v>159</v>
      </c>
      <c r="E39" s="43"/>
      <c r="F39" s="50"/>
      <c r="G39" s="43" t="s">
        <v>24</v>
      </c>
    </row>
    <row r="40" spans="1:9" ht="15.75" x14ac:dyDescent="0.25">
      <c r="A40" s="126" t="s">
        <v>26</v>
      </c>
      <c r="B40" s="128"/>
      <c r="C40" s="109">
        <f>SUM(C14:C39)</f>
        <v>652500</v>
      </c>
      <c r="D40" s="69">
        <f>SUM(D14:D39)</f>
        <v>0</v>
      </c>
      <c r="E40" s="69">
        <f t="shared" ref="E40" si="0">SUM(E14:E37)</f>
        <v>20250</v>
      </c>
      <c r="F40" s="69">
        <f>SUM(F14:F39)</f>
        <v>-67500</v>
      </c>
      <c r="G40" s="70"/>
      <c r="I40" s="74"/>
    </row>
    <row r="41" spans="1:9" ht="15.75" x14ac:dyDescent="0.25">
      <c r="A41" s="126" t="s">
        <v>102</v>
      </c>
      <c r="B41" s="128"/>
      <c r="C41" s="109">
        <f>26*22500</f>
        <v>585000</v>
      </c>
      <c r="D41" s="75"/>
      <c r="E41" s="75"/>
      <c r="F41" s="75"/>
      <c r="G41" s="76"/>
    </row>
    <row r="42" spans="1:9" ht="15.75" x14ac:dyDescent="0.25">
      <c r="A42" s="147" t="s">
        <v>103</v>
      </c>
      <c r="B42" s="148"/>
      <c r="C42" s="109">
        <f>C40-C41</f>
        <v>67500</v>
      </c>
      <c r="D42" s="75"/>
      <c r="E42" s="75"/>
      <c r="F42" s="75"/>
      <c r="G42" s="76"/>
    </row>
    <row r="43" spans="1:9" ht="15.75" x14ac:dyDescent="0.25">
      <c r="A43" s="126" t="s">
        <v>108</v>
      </c>
      <c r="B43" s="127"/>
      <c r="C43" s="127"/>
      <c r="D43" s="127"/>
      <c r="E43" s="128"/>
      <c r="F43" s="144">
        <f>E40+F40+F13</f>
        <v>87750</v>
      </c>
      <c r="G43" s="145"/>
    </row>
    <row r="44" spans="1:9" x14ac:dyDescent="0.25">
      <c r="A44" s="131" t="s">
        <v>120</v>
      </c>
      <c r="B44" s="131"/>
      <c r="C44" s="131"/>
      <c r="D44" s="131"/>
      <c r="E44" s="131"/>
      <c r="F44" s="131"/>
      <c r="G44" s="131"/>
    </row>
    <row r="45" spans="1:9" x14ac:dyDescent="0.25">
      <c r="A45" s="153" t="s">
        <v>129</v>
      </c>
      <c r="B45" s="153"/>
      <c r="C45" s="153"/>
      <c r="D45" s="153"/>
      <c r="E45" s="153"/>
      <c r="F45" s="153"/>
      <c r="G45" s="153"/>
    </row>
    <row r="47" spans="1:9" ht="15.75" x14ac:dyDescent="0.25">
      <c r="A47" s="143" t="s">
        <v>62</v>
      </c>
      <c r="B47" s="143"/>
      <c r="C47" s="143"/>
      <c r="D47" s="143"/>
      <c r="E47" s="143"/>
      <c r="F47" s="50">
        <v>87750</v>
      </c>
    </row>
    <row r="48" spans="1:9" ht="15.75" x14ac:dyDescent="0.25">
      <c r="A48" s="143" t="s">
        <v>131</v>
      </c>
      <c r="B48" s="143"/>
      <c r="C48" s="143"/>
      <c r="D48" s="143"/>
      <c r="E48" s="143"/>
      <c r="F48" s="50">
        <v>30000</v>
      </c>
    </row>
    <row r="49" spans="1:7" ht="15.75" x14ac:dyDescent="0.25">
      <c r="A49" s="143" t="s">
        <v>132</v>
      </c>
      <c r="B49" s="143"/>
      <c r="C49" s="143"/>
      <c r="D49" s="143"/>
      <c r="E49" s="143"/>
      <c r="F49" s="50">
        <v>50000</v>
      </c>
    </row>
    <row r="50" spans="1:7" ht="15.75" x14ac:dyDescent="0.25">
      <c r="A50" s="136" t="s">
        <v>135</v>
      </c>
      <c r="B50" s="136"/>
      <c r="C50" s="136"/>
      <c r="D50" s="136"/>
      <c r="E50" s="136"/>
      <c r="F50" s="69">
        <f>SUM(F47:F49)</f>
        <v>167750</v>
      </c>
    </row>
    <row r="51" spans="1:7" ht="15.75" x14ac:dyDescent="0.25">
      <c r="A51" s="135" t="s">
        <v>133</v>
      </c>
      <c r="B51" s="135"/>
      <c r="C51" s="135"/>
      <c r="D51" s="135"/>
      <c r="E51" s="135"/>
      <c r="F51" s="101">
        <v>55000</v>
      </c>
      <c r="G51" s="140">
        <f>SUM(F51:F53)</f>
        <v>120575</v>
      </c>
    </row>
    <row r="52" spans="1:7" ht="15.75" x14ac:dyDescent="0.25">
      <c r="A52" s="135" t="s">
        <v>134</v>
      </c>
      <c r="B52" s="135"/>
      <c r="C52" s="135"/>
      <c r="D52" s="135"/>
      <c r="E52" s="135"/>
      <c r="F52" s="101">
        <v>60000</v>
      </c>
      <c r="G52" s="141"/>
    </row>
    <row r="53" spans="1:7" ht="15.75" x14ac:dyDescent="0.25">
      <c r="A53" s="137" t="s">
        <v>137</v>
      </c>
      <c r="B53" s="138"/>
      <c r="C53" s="138"/>
      <c r="D53" s="138"/>
      <c r="E53" s="139"/>
      <c r="F53" s="101">
        <v>5575</v>
      </c>
      <c r="G53" s="142"/>
    </row>
    <row r="54" spans="1:7" ht="15.75" x14ac:dyDescent="0.25">
      <c r="A54" s="136" t="s">
        <v>136</v>
      </c>
      <c r="B54" s="136"/>
      <c r="C54" s="136"/>
      <c r="D54" s="136"/>
      <c r="E54" s="136"/>
      <c r="F54" s="102">
        <f>SUM(F50:F53)</f>
        <v>288325</v>
      </c>
    </row>
  </sheetData>
  <mergeCells count="26">
    <mergeCell ref="A51:E51"/>
    <mergeCell ref="A52:E52"/>
    <mergeCell ref="A53:E53"/>
    <mergeCell ref="G51:G53"/>
    <mergeCell ref="A54:E54"/>
    <mergeCell ref="A47:E47"/>
    <mergeCell ref="A48:E48"/>
    <mergeCell ref="A49:E49"/>
    <mergeCell ref="A50:E50"/>
    <mergeCell ref="B29:B30"/>
    <mergeCell ref="A45:G45"/>
    <mergeCell ref="A44:G44"/>
    <mergeCell ref="A5:G5"/>
    <mergeCell ref="A7:G7"/>
    <mergeCell ref="A8:G8"/>
    <mergeCell ref="A9:H9"/>
    <mergeCell ref="A10:G10"/>
    <mergeCell ref="A11:G11"/>
    <mergeCell ref="A40:B40"/>
    <mergeCell ref="A43:E43"/>
    <mergeCell ref="F43:G43"/>
    <mergeCell ref="A41:B41"/>
    <mergeCell ref="A42:B42"/>
    <mergeCell ref="A27:A28"/>
    <mergeCell ref="B27:B28"/>
    <mergeCell ref="A29:A30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22" workbookViewId="0">
      <selection activeCell="F38" sqref="F38"/>
    </sheetView>
  </sheetViews>
  <sheetFormatPr baseColWidth="10" defaultRowHeight="15" x14ac:dyDescent="0.25"/>
  <cols>
    <col min="1" max="1" width="4.140625" style="49" customWidth="1"/>
    <col min="2" max="2" width="17" customWidth="1"/>
    <col min="3" max="3" width="17.7109375" style="53" customWidth="1"/>
    <col min="4" max="4" width="9.140625" customWidth="1"/>
    <col min="5" max="5" width="12.7109375" style="53" customWidth="1"/>
    <col min="6" max="6" width="11.7109375" customWidth="1"/>
    <col min="7" max="7" width="17.85546875" customWidth="1"/>
    <col min="8" max="8" width="9" customWidth="1"/>
    <col min="9" max="9" width="12" customWidth="1"/>
    <col min="10" max="10" width="10.140625" customWidth="1"/>
    <col min="11" max="11" width="14.42578125" customWidth="1"/>
    <col min="12" max="12" width="8.28515625" customWidth="1"/>
    <col min="13" max="13" width="11.85546875" customWidth="1"/>
  </cols>
  <sheetData>
    <row r="1" spans="1:11" x14ac:dyDescent="0.25">
      <c r="A1" s="48" t="s">
        <v>6</v>
      </c>
    </row>
    <row r="2" spans="1:11" x14ac:dyDescent="0.25">
      <c r="A2" s="48" t="s">
        <v>7</v>
      </c>
    </row>
    <row r="3" spans="1:11" x14ac:dyDescent="0.25">
      <c r="A3" s="48" t="s">
        <v>8</v>
      </c>
    </row>
    <row r="5" spans="1:11" ht="24" customHeight="1" x14ac:dyDescent="0.3">
      <c r="A5" s="115" t="s">
        <v>40</v>
      </c>
      <c r="B5" s="115"/>
      <c r="C5" s="115"/>
      <c r="D5" s="115"/>
      <c r="E5" s="115"/>
      <c r="F5" s="115"/>
      <c r="G5" s="115"/>
    </row>
    <row r="6" spans="1:11" ht="18" customHeight="1" x14ac:dyDescent="0.3">
      <c r="A6" s="146" t="s">
        <v>69</v>
      </c>
      <c r="B6" s="146"/>
      <c r="C6" s="146"/>
      <c r="D6" s="146"/>
      <c r="E6" s="146"/>
      <c r="F6" s="146"/>
      <c r="G6" s="146"/>
    </row>
    <row r="7" spans="1:11" ht="21" customHeight="1" x14ac:dyDescent="0.25">
      <c r="A7" s="133" t="s">
        <v>68</v>
      </c>
      <c r="B7" s="133"/>
      <c r="C7" s="133"/>
      <c r="D7" s="133"/>
      <c r="E7" s="133"/>
      <c r="F7" s="133"/>
      <c r="G7" s="133"/>
    </row>
    <row r="8" spans="1:11" ht="15.75" customHeight="1" x14ac:dyDescent="0.25">
      <c r="A8" s="134" t="s">
        <v>46</v>
      </c>
      <c r="B8" s="134"/>
      <c r="C8" s="134"/>
      <c r="D8" s="134"/>
      <c r="E8" s="134"/>
      <c r="F8" s="134"/>
      <c r="G8" s="134"/>
    </row>
    <row r="9" spans="1:11" ht="18.75" customHeight="1" x14ac:dyDescent="0.25">
      <c r="A9" s="133" t="s">
        <v>47</v>
      </c>
      <c r="B9" s="133"/>
      <c r="C9" s="133"/>
      <c r="D9" s="133"/>
      <c r="E9" s="133"/>
      <c r="F9" s="133"/>
      <c r="G9" s="133"/>
      <c r="H9" s="133"/>
    </row>
    <row r="10" spans="1:11" ht="16.5" customHeight="1" x14ac:dyDescent="0.25">
      <c r="A10" s="133" t="s">
        <v>10</v>
      </c>
      <c r="B10" s="133"/>
      <c r="C10" s="133"/>
      <c r="D10" s="133"/>
      <c r="E10" s="133"/>
      <c r="F10" s="133"/>
      <c r="G10" s="133"/>
    </row>
    <row r="11" spans="1:11" ht="15.75" x14ac:dyDescent="0.25">
      <c r="A11" s="132" t="s">
        <v>104</v>
      </c>
      <c r="B11" s="132"/>
      <c r="C11" s="132"/>
      <c r="D11" s="132"/>
      <c r="E11" s="132"/>
      <c r="F11" s="132"/>
      <c r="G11" s="132"/>
    </row>
    <row r="12" spans="1:11" ht="15.75" x14ac:dyDescent="0.25">
      <c r="A12" s="46" t="s">
        <v>0</v>
      </c>
      <c r="B12" s="46" t="s">
        <v>41</v>
      </c>
      <c r="C12" s="46" t="s">
        <v>63</v>
      </c>
      <c r="D12" s="46" t="s">
        <v>42</v>
      </c>
      <c r="E12" s="46" t="s">
        <v>9</v>
      </c>
      <c r="F12" s="47" t="s">
        <v>62</v>
      </c>
      <c r="G12" s="47" t="s">
        <v>43</v>
      </c>
      <c r="H12" s="18"/>
      <c r="I12" s="18"/>
      <c r="J12" s="18"/>
      <c r="K12" s="18"/>
    </row>
    <row r="13" spans="1:11" ht="15.75" x14ac:dyDescent="0.25">
      <c r="A13" s="1"/>
      <c r="B13" s="44" t="s">
        <v>48</v>
      </c>
      <c r="C13" s="56"/>
      <c r="D13" s="43"/>
      <c r="E13" s="54"/>
      <c r="F13" s="50">
        <v>80000</v>
      </c>
      <c r="G13" s="43"/>
    </row>
    <row r="14" spans="1:11" ht="15.75" x14ac:dyDescent="0.25">
      <c r="A14" s="1">
        <v>1</v>
      </c>
      <c r="B14" s="45" t="s">
        <v>49</v>
      </c>
      <c r="C14" s="56">
        <v>22500</v>
      </c>
      <c r="D14" s="45" t="s">
        <v>70</v>
      </c>
      <c r="E14" s="55" t="s">
        <v>71</v>
      </c>
      <c r="F14" s="56"/>
      <c r="G14" s="43" t="s">
        <v>24</v>
      </c>
    </row>
    <row r="15" spans="1:11" ht="15.75" x14ac:dyDescent="0.25">
      <c r="A15" s="1">
        <v>2</v>
      </c>
      <c r="B15" s="45" t="s">
        <v>51</v>
      </c>
      <c r="C15" s="56">
        <v>22500</v>
      </c>
      <c r="D15" s="45" t="s">
        <v>73</v>
      </c>
      <c r="E15" s="54"/>
      <c r="F15" s="56"/>
      <c r="G15" s="43" t="s">
        <v>72</v>
      </c>
    </row>
    <row r="16" spans="1:11" ht="15.75" x14ac:dyDescent="0.25">
      <c r="A16" s="1">
        <v>3</v>
      </c>
      <c r="B16" s="45" t="s">
        <v>52</v>
      </c>
      <c r="C16" s="56">
        <v>22500</v>
      </c>
      <c r="D16" s="45" t="s">
        <v>81</v>
      </c>
      <c r="E16" s="54"/>
      <c r="F16" s="56"/>
      <c r="G16" s="43" t="s">
        <v>24</v>
      </c>
    </row>
    <row r="17" spans="1:7" ht="15.75" x14ac:dyDescent="0.25">
      <c r="A17" s="1">
        <v>4</v>
      </c>
      <c r="B17" s="45" t="s">
        <v>53</v>
      </c>
      <c r="C17" s="67">
        <v>0</v>
      </c>
      <c r="D17" s="45"/>
      <c r="E17" s="54">
        <v>2250</v>
      </c>
      <c r="F17" s="56">
        <v>22500</v>
      </c>
      <c r="G17" s="43"/>
    </row>
    <row r="18" spans="1:7" ht="15.75" x14ac:dyDescent="0.25">
      <c r="A18" s="1">
        <v>5</v>
      </c>
      <c r="B18" s="45" t="s">
        <v>54</v>
      </c>
      <c r="C18" s="67">
        <v>0</v>
      </c>
      <c r="D18" s="45"/>
      <c r="E18" s="54">
        <v>2250</v>
      </c>
      <c r="F18" s="56">
        <v>22500</v>
      </c>
      <c r="G18" s="43"/>
    </row>
    <row r="19" spans="1:7" ht="15.75" x14ac:dyDescent="0.25">
      <c r="A19" s="1">
        <v>6</v>
      </c>
      <c r="B19" s="45" t="s">
        <v>55</v>
      </c>
      <c r="C19" s="56">
        <v>67500</v>
      </c>
      <c r="D19" s="45" t="s">
        <v>87</v>
      </c>
      <c r="E19" s="54"/>
      <c r="F19" s="50"/>
      <c r="G19" s="43" t="s">
        <v>24</v>
      </c>
    </row>
    <row r="20" spans="1:7" ht="15.75" x14ac:dyDescent="0.25">
      <c r="A20" s="1">
        <v>7</v>
      </c>
      <c r="B20" s="45" t="s">
        <v>56</v>
      </c>
      <c r="C20" s="56">
        <v>22500</v>
      </c>
      <c r="D20" s="45" t="s">
        <v>89</v>
      </c>
      <c r="E20" s="54">
        <v>2250</v>
      </c>
      <c r="F20" s="50"/>
      <c r="G20" s="43" t="s">
        <v>80</v>
      </c>
    </row>
    <row r="21" spans="1:7" ht="15.75" x14ac:dyDescent="0.25">
      <c r="A21" s="1">
        <v>8</v>
      </c>
      <c r="B21" s="45" t="s">
        <v>57</v>
      </c>
      <c r="C21" s="67">
        <v>0</v>
      </c>
      <c r="D21" s="45"/>
      <c r="E21" s="54">
        <v>2250</v>
      </c>
      <c r="F21" s="56">
        <v>22500</v>
      </c>
      <c r="G21" s="43"/>
    </row>
    <row r="22" spans="1:7" ht="15.75" x14ac:dyDescent="0.25">
      <c r="A22" s="1">
        <v>9</v>
      </c>
      <c r="B22" s="45" t="s">
        <v>58</v>
      </c>
      <c r="C22" s="68">
        <v>45000</v>
      </c>
      <c r="D22" s="45" t="s">
        <v>92</v>
      </c>
      <c r="E22" s="54">
        <v>2250</v>
      </c>
      <c r="F22" s="50"/>
      <c r="G22" s="43" t="s">
        <v>72</v>
      </c>
    </row>
    <row r="23" spans="1:7" ht="15.75" x14ac:dyDescent="0.25">
      <c r="A23" s="1">
        <v>10</v>
      </c>
      <c r="B23" s="45" t="s">
        <v>59</v>
      </c>
      <c r="C23" s="56">
        <v>22500</v>
      </c>
      <c r="D23" s="45" t="s">
        <v>97</v>
      </c>
      <c r="E23" s="54"/>
      <c r="F23" s="50"/>
      <c r="G23" s="43" t="s">
        <v>72</v>
      </c>
    </row>
    <row r="24" spans="1:7" ht="15.75" x14ac:dyDescent="0.25">
      <c r="A24" s="1">
        <v>11</v>
      </c>
      <c r="B24" s="45" t="s">
        <v>60</v>
      </c>
      <c r="C24" s="56">
        <v>22500</v>
      </c>
      <c r="D24" s="45" t="s">
        <v>98</v>
      </c>
      <c r="E24" s="54">
        <v>2250</v>
      </c>
      <c r="F24" s="50"/>
      <c r="G24" s="43" t="s">
        <v>80</v>
      </c>
    </row>
    <row r="25" spans="1:7" ht="15.75" x14ac:dyDescent="0.25">
      <c r="A25" s="1">
        <v>12</v>
      </c>
      <c r="B25" s="45" t="s">
        <v>61</v>
      </c>
      <c r="C25" s="56">
        <v>22500</v>
      </c>
      <c r="D25" s="45" t="s">
        <v>32</v>
      </c>
      <c r="E25" s="54">
        <v>2250</v>
      </c>
      <c r="F25" s="50"/>
      <c r="G25" s="43" t="s">
        <v>24</v>
      </c>
    </row>
    <row r="26" spans="1:7" ht="15.75" x14ac:dyDescent="0.25">
      <c r="A26" s="1">
        <v>13</v>
      </c>
      <c r="B26" s="45" t="s">
        <v>50</v>
      </c>
      <c r="C26" s="67">
        <v>0</v>
      </c>
      <c r="D26" s="45"/>
      <c r="E26" s="54">
        <v>2250</v>
      </c>
      <c r="F26" s="56">
        <v>22500</v>
      </c>
      <c r="G26" s="43"/>
    </row>
    <row r="27" spans="1:7" ht="15.75" x14ac:dyDescent="0.25">
      <c r="A27" s="1">
        <v>14</v>
      </c>
      <c r="B27" s="45" t="s">
        <v>100</v>
      </c>
      <c r="C27" s="67">
        <v>0</v>
      </c>
      <c r="D27" s="59"/>
      <c r="E27" s="43">
        <v>2250</v>
      </c>
      <c r="F27" s="56">
        <v>22500</v>
      </c>
      <c r="G27" s="43"/>
    </row>
    <row r="28" spans="1:7" ht="15.75" x14ac:dyDescent="0.25">
      <c r="A28" s="1">
        <v>15</v>
      </c>
      <c r="B28" s="89" t="s">
        <v>113</v>
      </c>
      <c r="C28" s="67">
        <v>0</v>
      </c>
      <c r="D28" s="59"/>
      <c r="E28" s="43">
        <v>2250</v>
      </c>
      <c r="F28" s="56">
        <v>22500</v>
      </c>
      <c r="G28" s="43"/>
    </row>
    <row r="29" spans="1:7" ht="15.75" x14ac:dyDescent="0.25">
      <c r="A29" s="92">
        <v>16</v>
      </c>
      <c r="B29" s="89" t="s">
        <v>124</v>
      </c>
      <c r="C29" s="67">
        <v>0</v>
      </c>
      <c r="D29" s="59"/>
      <c r="E29" s="43">
        <v>2250</v>
      </c>
      <c r="F29" s="56">
        <v>22500</v>
      </c>
      <c r="G29" s="43"/>
    </row>
    <row r="30" spans="1:7" ht="15.75" x14ac:dyDescent="0.25">
      <c r="A30" s="92">
        <v>17</v>
      </c>
      <c r="B30" s="89" t="s">
        <v>122</v>
      </c>
      <c r="C30" s="67">
        <v>0</v>
      </c>
      <c r="D30" s="59"/>
      <c r="E30" s="43">
        <v>2250</v>
      </c>
      <c r="F30" s="56">
        <v>22500</v>
      </c>
      <c r="G30" s="43"/>
    </row>
    <row r="31" spans="1:7" ht="15.75" x14ac:dyDescent="0.25">
      <c r="A31" s="92">
        <v>18</v>
      </c>
      <c r="B31" s="89" t="s">
        <v>125</v>
      </c>
      <c r="C31" s="67">
        <v>0</v>
      </c>
      <c r="D31" s="59"/>
      <c r="E31" s="43">
        <v>2250</v>
      </c>
      <c r="F31" s="56">
        <v>22500</v>
      </c>
      <c r="G31" s="43"/>
    </row>
    <row r="32" spans="1:7" ht="15.75" x14ac:dyDescent="0.25">
      <c r="A32" s="103">
        <v>19</v>
      </c>
      <c r="B32" s="89" t="s">
        <v>144</v>
      </c>
      <c r="C32" s="67">
        <v>0</v>
      </c>
      <c r="D32" s="59"/>
      <c r="E32" s="43">
        <v>2250</v>
      </c>
      <c r="F32" s="56">
        <v>22500</v>
      </c>
      <c r="G32" s="43"/>
    </row>
    <row r="33" spans="1:7" ht="15.75" x14ac:dyDescent="0.25">
      <c r="A33" s="103">
        <v>20</v>
      </c>
      <c r="B33" s="89" t="s">
        <v>145</v>
      </c>
      <c r="C33" s="67">
        <v>0</v>
      </c>
      <c r="D33" s="59"/>
      <c r="E33" s="43">
        <v>2250</v>
      </c>
      <c r="F33" s="56">
        <v>22500</v>
      </c>
      <c r="G33" s="43"/>
    </row>
    <row r="34" spans="1:7" ht="15.75" x14ac:dyDescent="0.25">
      <c r="A34" s="103">
        <v>21</v>
      </c>
      <c r="B34" s="89" t="s">
        <v>146</v>
      </c>
      <c r="C34" s="67">
        <v>0</v>
      </c>
      <c r="D34" s="59"/>
      <c r="E34" s="43">
        <v>2250</v>
      </c>
      <c r="F34" s="56">
        <v>22500</v>
      </c>
      <c r="G34" s="43"/>
    </row>
    <row r="35" spans="1:7" ht="15.75" x14ac:dyDescent="0.25">
      <c r="A35" s="103">
        <v>22</v>
      </c>
      <c r="B35" s="89" t="s">
        <v>147</v>
      </c>
      <c r="C35" s="67">
        <v>0</v>
      </c>
      <c r="D35" s="59"/>
      <c r="E35" s="43">
        <v>2250</v>
      </c>
      <c r="F35" s="56">
        <v>22500</v>
      </c>
      <c r="G35" s="43"/>
    </row>
    <row r="36" spans="1:7" ht="15.75" x14ac:dyDescent="0.25">
      <c r="A36" s="106">
        <v>23</v>
      </c>
      <c r="B36" s="89" t="s">
        <v>156</v>
      </c>
      <c r="C36" s="67">
        <v>0</v>
      </c>
      <c r="D36" s="59"/>
      <c r="E36" s="43">
        <v>2250</v>
      </c>
      <c r="F36" s="56">
        <v>22500</v>
      </c>
      <c r="G36" s="43"/>
    </row>
    <row r="37" spans="1:7" ht="15.75" x14ac:dyDescent="0.25">
      <c r="A37" s="106">
        <v>24</v>
      </c>
      <c r="B37" s="89" t="s">
        <v>157</v>
      </c>
      <c r="C37" s="67">
        <v>0</v>
      </c>
      <c r="D37" s="59"/>
      <c r="E37" s="43">
        <v>2250</v>
      </c>
      <c r="F37" s="56">
        <v>22500</v>
      </c>
      <c r="G37" s="43"/>
    </row>
    <row r="38" spans="1:7" ht="15.75" x14ac:dyDescent="0.25">
      <c r="A38" s="126" t="s">
        <v>26</v>
      </c>
      <c r="B38" s="128"/>
      <c r="C38" s="69">
        <f>SUM(C14:C37)</f>
        <v>270000</v>
      </c>
      <c r="D38" s="69">
        <f t="shared" ref="D38" si="0">SUM(D14:D35)</f>
        <v>0</v>
      </c>
      <c r="E38" s="69">
        <f>SUM(E14:E37)</f>
        <v>42750</v>
      </c>
      <c r="F38" s="69">
        <f>SUM(F13:F37)</f>
        <v>417500</v>
      </c>
      <c r="G38" s="70"/>
    </row>
    <row r="39" spans="1:7" ht="15.75" x14ac:dyDescent="0.25">
      <c r="A39" s="121" t="s">
        <v>101</v>
      </c>
      <c r="B39" s="121"/>
      <c r="C39" s="121"/>
      <c r="D39" s="121"/>
      <c r="E39" s="121"/>
      <c r="F39" s="129">
        <f>F38+E38</f>
        <v>460250</v>
      </c>
      <c r="G39" s="130"/>
    </row>
    <row r="40" spans="1:7" x14ac:dyDescent="0.25">
      <c r="A40" s="131" t="s">
        <v>114</v>
      </c>
      <c r="B40" s="131"/>
      <c r="C40" s="131"/>
      <c r="D40" s="131"/>
      <c r="E40" s="131"/>
      <c r="F40" s="131"/>
      <c r="G40" s="131"/>
    </row>
    <row r="41" spans="1:7" ht="15.75" x14ac:dyDescent="0.25">
      <c r="A41" s="143" t="s">
        <v>62</v>
      </c>
      <c r="B41" s="143"/>
      <c r="C41" s="143"/>
      <c r="D41" s="143"/>
      <c r="E41" s="143"/>
      <c r="F41" s="50">
        <v>460250</v>
      </c>
      <c r="G41" s="100"/>
    </row>
    <row r="42" spans="1:7" ht="15.75" x14ac:dyDescent="0.25">
      <c r="A42" s="143" t="s">
        <v>131</v>
      </c>
      <c r="B42" s="143"/>
      <c r="C42" s="143"/>
      <c r="D42" s="143"/>
      <c r="E42" s="143"/>
      <c r="F42" s="50">
        <v>30000</v>
      </c>
    </row>
    <row r="43" spans="1:7" ht="15.75" x14ac:dyDescent="0.25">
      <c r="A43" s="143" t="s">
        <v>132</v>
      </c>
      <c r="B43" s="143"/>
      <c r="C43" s="143"/>
      <c r="D43" s="143"/>
      <c r="E43" s="143"/>
      <c r="F43" s="50">
        <v>50000</v>
      </c>
    </row>
    <row r="44" spans="1:7" ht="15.75" x14ac:dyDescent="0.25">
      <c r="A44" s="136" t="s">
        <v>135</v>
      </c>
      <c r="B44" s="136"/>
      <c r="C44" s="136"/>
      <c r="D44" s="136"/>
      <c r="E44" s="136"/>
      <c r="F44" s="69">
        <f>SUM(F41:F43)</f>
        <v>540250</v>
      </c>
    </row>
    <row r="45" spans="1:7" ht="15.75" x14ac:dyDescent="0.25">
      <c r="A45" s="135" t="s">
        <v>133</v>
      </c>
      <c r="B45" s="135"/>
      <c r="C45" s="135"/>
      <c r="D45" s="135"/>
      <c r="E45" s="135"/>
      <c r="F45" s="101">
        <v>55000</v>
      </c>
      <c r="G45" s="140">
        <f>SUM(F45:F47)</f>
        <v>139425</v>
      </c>
    </row>
    <row r="46" spans="1:7" ht="15.75" x14ac:dyDescent="0.25">
      <c r="A46" s="135" t="s">
        <v>134</v>
      </c>
      <c r="B46" s="135"/>
      <c r="C46" s="135"/>
      <c r="D46" s="135"/>
      <c r="E46" s="135"/>
      <c r="F46" s="101">
        <v>60000</v>
      </c>
      <c r="G46" s="141"/>
    </row>
    <row r="47" spans="1:7" ht="15.75" x14ac:dyDescent="0.25">
      <c r="A47" s="137" t="s">
        <v>137</v>
      </c>
      <c r="B47" s="138"/>
      <c r="C47" s="138"/>
      <c r="D47" s="138"/>
      <c r="E47" s="139"/>
      <c r="F47" s="101">
        <v>24425</v>
      </c>
      <c r="G47" s="142"/>
    </row>
    <row r="48" spans="1:7" ht="15.75" x14ac:dyDescent="0.25">
      <c r="A48" s="136" t="s">
        <v>136</v>
      </c>
      <c r="B48" s="136"/>
      <c r="C48" s="136"/>
      <c r="D48" s="136"/>
      <c r="E48" s="136"/>
      <c r="F48" s="102">
        <f>SUM(F44:F47)</f>
        <v>679675</v>
      </c>
    </row>
  </sheetData>
  <mergeCells count="20">
    <mergeCell ref="A45:E45"/>
    <mergeCell ref="A46:E46"/>
    <mergeCell ref="A47:E47"/>
    <mergeCell ref="G45:G47"/>
    <mergeCell ref="A48:E48"/>
    <mergeCell ref="A42:E42"/>
    <mergeCell ref="A43:E43"/>
    <mergeCell ref="A41:E41"/>
    <mergeCell ref="A44:E44"/>
    <mergeCell ref="A10:G10"/>
    <mergeCell ref="A40:G40"/>
    <mergeCell ref="A11:G11"/>
    <mergeCell ref="A38:B38"/>
    <mergeCell ref="A39:E39"/>
    <mergeCell ref="F39:G39"/>
    <mergeCell ref="A5:G5"/>
    <mergeCell ref="A6:G6"/>
    <mergeCell ref="A7:G7"/>
    <mergeCell ref="A8:G8"/>
    <mergeCell ref="A9:H9"/>
  </mergeCells>
  <printOptions horizontalCentered="1"/>
  <pageMargins left="0.51181102362204722" right="0.31496062992125984" top="0.35433070866141736" bottom="0.35433070866141736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F23" sqref="F23"/>
    </sheetView>
  </sheetViews>
  <sheetFormatPr baseColWidth="10" defaultRowHeight="15" x14ac:dyDescent="0.25"/>
  <cols>
    <col min="1" max="1" width="3" customWidth="1"/>
    <col min="2" max="2" width="23.42578125" customWidth="1"/>
    <col min="3" max="3" width="9.5703125" customWidth="1"/>
    <col min="4" max="5" width="20.7109375" customWidth="1"/>
    <col min="6" max="6" width="20.85546875" customWidth="1"/>
    <col min="7" max="7" width="11.5703125" customWidth="1"/>
    <col min="8" max="8" width="14.28515625" customWidth="1"/>
    <col min="9" max="9" width="17" customWidth="1"/>
  </cols>
  <sheetData>
    <row r="1" spans="1:9" x14ac:dyDescent="0.25">
      <c r="A1" s="4" t="s">
        <v>6</v>
      </c>
    </row>
    <row r="2" spans="1:9" x14ac:dyDescent="0.25">
      <c r="A2" s="4" t="s">
        <v>7</v>
      </c>
    </row>
    <row r="3" spans="1:9" x14ac:dyDescent="0.25">
      <c r="A3" s="4" t="s">
        <v>8</v>
      </c>
    </row>
    <row r="4" spans="1:9" ht="23.25" x14ac:dyDescent="0.25">
      <c r="A4" s="114" t="s">
        <v>160</v>
      </c>
      <c r="B4" s="114"/>
      <c r="C4" s="114"/>
      <c r="D4" s="114"/>
      <c r="E4" s="114"/>
      <c r="F4" s="114"/>
      <c r="G4" s="114"/>
      <c r="H4" s="114"/>
      <c r="I4" s="114"/>
    </row>
    <row r="5" spans="1:9" ht="10.5" customHeight="1" x14ac:dyDescent="0.3">
      <c r="E5" s="5"/>
    </row>
    <row r="6" spans="1:9" ht="27" customHeight="1" x14ac:dyDescent="0.4">
      <c r="A6" s="116" t="s">
        <v>36</v>
      </c>
      <c r="B6" s="116"/>
      <c r="C6" s="116"/>
      <c r="D6" s="116"/>
      <c r="E6" s="116"/>
      <c r="F6" s="116"/>
      <c r="G6" s="41"/>
      <c r="H6" s="41"/>
      <c r="I6" s="41"/>
    </row>
    <row r="7" spans="1:9" ht="18.75" x14ac:dyDescent="0.3">
      <c r="A7" s="112" t="s">
        <v>10</v>
      </c>
      <c r="B7" s="112"/>
      <c r="C7" s="112"/>
      <c r="D7" s="112"/>
      <c r="E7" s="117"/>
      <c r="F7" s="117"/>
      <c r="G7" s="117"/>
      <c r="H7" s="117"/>
      <c r="I7" s="117"/>
    </row>
    <row r="8" spans="1:9" ht="9" customHeight="1" x14ac:dyDescent="0.3">
      <c r="A8" s="4"/>
      <c r="D8" s="94"/>
      <c r="E8" s="94"/>
      <c r="F8" s="94"/>
      <c r="G8" s="94"/>
      <c r="H8" s="107"/>
      <c r="I8" s="94"/>
    </row>
    <row r="9" spans="1:9" ht="18.75" customHeight="1" x14ac:dyDescent="0.3">
      <c r="A9" s="115" t="s">
        <v>11</v>
      </c>
      <c r="B9" s="115"/>
      <c r="C9" s="115"/>
      <c r="D9" s="115"/>
      <c r="E9" s="115"/>
      <c r="F9" s="115"/>
      <c r="G9" s="115"/>
      <c r="H9" s="115"/>
      <c r="I9" s="115"/>
    </row>
    <row r="10" spans="1:9" ht="6.75" customHeight="1" x14ac:dyDescent="0.25"/>
    <row r="11" spans="1:9" x14ac:dyDescent="0.25">
      <c r="A11" s="6" t="s">
        <v>0</v>
      </c>
      <c r="B11" s="2" t="s">
        <v>1</v>
      </c>
      <c r="C11" s="2" t="s">
        <v>5</v>
      </c>
      <c r="D11" s="2" t="s">
        <v>4</v>
      </c>
      <c r="E11" s="2" t="s">
        <v>110</v>
      </c>
      <c r="F11" s="2" t="s">
        <v>111</v>
      </c>
      <c r="G11" s="154" t="s">
        <v>9</v>
      </c>
      <c r="H11" s="154" t="s">
        <v>161</v>
      </c>
      <c r="I11" s="155" t="s">
        <v>35</v>
      </c>
    </row>
    <row r="12" spans="1:9" ht="15.75" x14ac:dyDescent="0.25">
      <c r="A12" s="95">
        <v>1</v>
      </c>
      <c r="B12" s="11" t="s">
        <v>12</v>
      </c>
      <c r="C12" s="9" t="s">
        <v>13</v>
      </c>
      <c r="D12" s="79" t="s">
        <v>25</v>
      </c>
      <c r="E12" s="10">
        <v>40000</v>
      </c>
      <c r="F12" s="10">
        <v>285000</v>
      </c>
      <c r="G12" s="10">
        <v>51750</v>
      </c>
      <c r="H12" s="10">
        <v>80000</v>
      </c>
      <c r="I12" s="10">
        <f>SUM(E12:H12)</f>
        <v>456750</v>
      </c>
    </row>
    <row r="13" spans="1:9" ht="20.25" customHeight="1" x14ac:dyDescent="0.25">
      <c r="A13" s="95">
        <v>2</v>
      </c>
      <c r="B13" s="11" t="s">
        <v>14</v>
      </c>
      <c r="C13" s="9" t="s">
        <v>15</v>
      </c>
      <c r="D13" s="79" t="s">
        <v>16</v>
      </c>
      <c r="E13" s="10">
        <v>140000</v>
      </c>
      <c r="F13" s="10">
        <v>47250</v>
      </c>
      <c r="G13" s="10">
        <v>47250</v>
      </c>
      <c r="H13" s="10">
        <v>80000</v>
      </c>
      <c r="I13" s="10">
        <f t="shared" ref="I13:I15" si="0">SUM(E13:H13)</f>
        <v>314500</v>
      </c>
    </row>
    <row r="14" spans="1:9" ht="20.25" customHeight="1" x14ac:dyDescent="0.25">
      <c r="A14" s="95">
        <v>3</v>
      </c>
      <c r="B14" s="11" t="s">
        <v>17</v>
      </c>
      <c r="C14" s="9" t="s">
        <v>18</v>
      </c>
      <c r="D14" s="79" t="s">
        <v>21</v>
      </c>
      <c r="E14" s="10">
        <v>135000</v>
      </c>
      <c r="F14" s="10">
        <v>-67500</v>
      </c>
      <c r="G14" s="10">
        <v>20250</v>
      </c>
      <c r="H14" s="10">
        <v>80000</v>
      </c>
      <c r="I14" s="10">
        <f t="shared" si="0"/>
        <v>167750</v>
      </c>
    </row>
    <row r="15" spans="1:9" ht="20.25" customHeight="1" x14ac:dyDescent="0.25">
      <c r="A15" s="80">
        <v>4</v>
      </c>
      <c r="B15" s="81" t="s">
        <v>30</v>
      </c>
      <c r="C15" s="82" t="s">
        <v>19</v>
      </c>
      <c r="D15" s="83" t="s">
        <v>29</v>
      </c>
      <c r="E15" s="84">
        <v>80000</v>
      </c>
      <c r="F15" s="84">
        <v>337500</v>
      </c>
      <c r="G15" s="84">
        <v>42750</v>
      </c>
      <c r="H15" s="10">
        <v>80000</v>
      </c>
      <c r="I15" s="10">
        <f t="shared" si="0"/>
        <v>540250</v>
      </c>
    </row>
    <row r="16" spans="1:9" ht="20.25" customHeight="1" x14ac:dyDescent="0.25">
      <c r="A16" s="121" t="s">
        <v>26</v>
      </c>
      <c r="B16" s="121"/>
      <c r="C16" s="121"/>
      <c r="D16" s="121"/>
      <c r="E16" s="17">
        <f>SUM(E12:E15)</f>
        <v>395000</v>
      </c>
      <c r="F16" s="17">
        <f t="shared" ref="F16:I16" si="1">SUM(F12:F15)</f>
        <v>602250</v>
      </c>
      <c r="G16" s="17">
        <f t="shared" si="1"/>
        <v>162000</v>
      </c>
      <c r="H16" s="10">
        <v>80000</v>
      </c>
      <c r="I16" s="17">
        <f t="shared" si="1"/>
        <v>1479250</v>
      </c>
    </row>
    <row r="17" spans="1:9" ht="20.25" customHeight="1" x14ac:dyDescent="0.3">
      <c r="A17" s="32"/>
      <c r="B17" s="42"/>
      <c r="C17" s="5"/>
      <c r="D17" s="5"/>
      <c r="E17" s="5"/>
      <c r="F17" s="5"/>
      <c r="G17" s="112"/>
      <c r="H17" s="112"/>
      <c r="I17" s="112"/>
    </row>
    <row r="18" spans="1:9" ht="18.75" x14ac:dyDescent="0.3">
      <c r="A18" s="120" t="s">
        <v>17</v>
      </c>
      <c r="B18" s="120"/>
      <c r="C18" s="34" t="s">
        <v>27</v>
      </c>
      <c r="D18" s="42"/>
      <c r="E18" s="42"/>
      <c r="F18" s="39"/>
      <c r="G18" s="5"/>
      <c r="H18" s="5"/>
      <c r="I18" s="33"/>
    </row>
    <row r="19" spans="1:9" ht="15.75" customHeight="1" x14ac:dyDescent="0.25">
      <c r="B19" s="19"/>
      <c r="I19" s="13"/>
    </row>
    <row r="20" spans="1:9" ht="15.75" x14ac:dyDescent="0.25">
      <c r="B20" s="93"/>
      <c r="C20" s="20"/>
      <c r="D20" s="20"/>
      <c r="E20" s="18"/>
      <c r="F20" s="18"/>
      <c r="G20" s="18"/>
      <c r="H20" s="18"/>
      <c r="I20" s="26"/>
    </row>
    <row r="21" spans="1:9" x14ac:dyDescent="0.25">
      <c r="B21" s="21"/>
      <c r="C21" s="113"/>
      <c r="D21" s="113"/>
      <c r="I21" s="27"/>
    </row>
    <row r="22" spans="1:9" x14ac:dyDescent="0.25">
      <c r="B22" s="21"/>
      <c r="C22" s="118"/>
      <c r="D22" s="118"/>
    </row>
    <row r="23" spans="1:9" x14ac:dyDescent="0.25">
      <c r="B23" s="21"/>
      <c r="C23" s="118"/>
      <c r="D23" s="118"/>
    </row>
    <row r="24" spans="1:9" x14ac:dyDescent="0.25">
      <c r="B24" s="93"/>
      <c r="C24" s="118"/>
      <c r="D24" s="118"/>
    </row>
    <row r="25" spans="1:9" x14ac:dyDescent="0.25">
      <c r="C25" s="119"/>
      <c r="D25" s="119"/>
    </row>
  </sheetData>
  <mergeCells count="13">
    <mergeCell ref="A16:D16"/>
    <mergeCell ref="A4:I4"/>
    <mergeCell ref="A6:F6"/>
    <mergeCell ref="A7:D7"/>
    <mergeCell ref="E7:I7"/>
    <mergeCell ref="A9:I9"/>
    <mergeCell ref="C25:D25"/>
    <mergeCell ref="G17:I17"/>
    <mergeCell ref="A18:B18"/>
    <mergeCell ref="C21:D21"/>
    <mergeCell ref="C22:D22"/>
    <mergeCell ref="C23:D23"/>
    <mergeCell ref="C24:D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ETAT DES IMPAYES 31 JANVIER 18</vt:lpstr>
      <vt:lpstr>IMPAYES AU 10 FEVRIER 2018</vt:lpstr>
      <vt:lpstr>IMPAYES AU 19 MARS 2018 </vt:lpstr>
      <vt:lpstr>ETAT DES CAUTIONS</vt:lpstr>
      <vt:lpstr>PAIEMENTS DIOMANDE ADAMA</vt:lpstr>
      <vt:lpstr>PAIEMENTS DIOMANDE LACINA</vt:lpstr>
      <vt:lpstr>PAIEMENTS DAGNOGO BASSAROU</vt:lpstr>
      <vt:lpstr>PAIEMENTS CISSE ADAMA</vt:lpstr>
      <vt:lpstr>IMPAYES AU 20 DECEMBRE 2018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Utilisateur Windows</cp:lastModifiedBy>
  <cp:lastPrinted>2018-12-20T18:02:41Z</cp:lastPrinted>
  <dcterms:created xsi:type="dcterms:W3CDTF">2013-02-10T07:37:00Z</dcterms:created>
  <dcterms:modified xsi:type="dcterms:W3CDTF">2018-12-20T18:02:51Z</dcterms:modified>
</cp:coreProperties>
</file>