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ESTIMATIONS" sheetId="1" r:id="rId1"/>
    <sheet name="JANVIER 15" sheetId="10" r:id="rId2"/>
    <sheet name="Feuil2" sheetId="2" r:id="rId3"/>
    <sheet name="Feuil3" sheetId="3" r:id="rId4"/>
  </sheets>
  <calcPr calcId="125725"/>
</workbook>
</file>

<file path=xl/calcChain.xml><?xml version="1.0" encoding="utf-8"?>
<calcChain xmlns="http://schemas.openxmlformats.org/spreadsheetml/2006/main">
  <c r="G5" i="10"/>
  <c r="C5"/>
  <c r="B5"/>
  <c r="G4"/>
  <c r="F4"/>
  <c r="D4"/>
  <c r="G3"/>
  <c r="F3"/>
  <c r="D3"/>
  <c r="D5" s="1"/>
  <c r="H2"/>
  <c r="H5" s="1"/>
  <c r="F2"/>
  <c r="F5" s="1"/>
  <c r="B9" s="1"/>
  <c r="E2"/>
  <c r="E5" s="1"/>
  <c r="G5" i="1"/>
  <c r="G4"/>
  <c r="G3"/>
  <c r="C5"/>
  <c r="F3"/>
  <c r="F4"/>
  <c r="D5"/>
  <c r="D3"/>
  <c r="D4"/>
  <c r="B5"/>
  <c r="B7" s="1"/>
  <c r="H2"/>
  <c r="H5" s="1"/>
  <c r="F2"/>
  <c r="F5" s="1"/>
  <c r="E2"/>
  <c r="B8" i="10" l="1"/>
  <c r="B10"/>
  <c r="B7"/>
  <c r="B9" i="1"/>
  <c r="E5"/>
  <c r="B8" s="1"/>
  <c r="B10" s="1"/>
</calcChain>
</file>

<file path=xl/sharedStrings.xml><?xml version="1.0" encoding="utf-8"?>
<sst xmlns="http://schemas.openxmlformats.org/spreadsheetml/2006/main" count="28" uniqueCount="14">
  <si>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</si>
  <si>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</si>
  <si>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</si>
  <si>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</si>
  <si>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</si>
  <si>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</si>
  <si>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</si>
  <si>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</si>
  <si>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</si>
  <si>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SOMME A VERSER</t>
  </si>
  <si>
    <t>BILAN KOURANIMA</t>
  </si>
  <si>
    <t>YOPOUGON NIANGON ACDEMIE</t>
  </si>
  <si>
    <t>SGBCI</t>
  </si>
  <si>
    <t>SIB</t>
  </si>
</sst>
</file>

<file path=xl/styles.xml><?xml version="1.0" encoding="utf-8"?>
<styleSheet xmlns="http://schemas.openxmlformats.org/spreadsheetml/2006/main">
  <numFmts count="1">
    <numFmt numFmtId="164" formatCode="#,##0\ &quot;F&quot;"/>
  </numFmts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0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/>
    <xf numFmtId="0" fontId="6" fillId="0" borderId="1" xfId="0" applyFont="1" applyBorder="1"/>
    <xf numFmtId="164" fontId="2" fillId="0" borderId="1" xfId="0" applyNumberFormat="1" applyFont="1" applyBorder="1"/>
    <xf numFmtId="0" fontId="4" fillId="0" borderId="1" xfId="0" applyFont="1" applyFill="1" applyBorder="1"/>
    <xf numFmtId="164" fontId="2" fillId="2" borderId="1" xfId="0" applyNumberFormat="1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view="pageLayout" zoomScaleNormal="100" workbookViewId="0">
      <selection activeCell="B7" sqref="B7"/>
    </sheetView>
  </sheetViews>
  <sheetFormatPr baseColWidth="10" defaultRowHeight="15"/>
  <cols>
    <col min="1" max="1" width="33.5703125" customWidth="1"/>
    <col min="2" max="2" width="22" customWidth="1"/>
    <col min="3" max="3" width="12.140625" customWidth="1"/>
    <col min="4" max="4" width="11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12" t="s">
        <v>11</v>
      </c>
      <c r="B2" s="13">
        <v>485000</v>
      </c>
      <c r="C2" s="5"/>
      <c r="D2" s="6"/>
      <c r="E2" s="6">
        <f t="shared" ref="E2" si="0">B2*0.1</f>
        <v>48500</v>
      </c>
      <c r="F2" s="6">
        <f t="shared" ref="F2:F4" si="1">(B2+C2)*0.15</f>
        <v>72750</v>
      </c>
      <c r="G2" s="6"/>
      <c r="H2" s="15">
        <f t="shared" ref="H2" si="2">B2*0.75</f>
        <v>363750</v>
      </c>
    </row>
    <row r="3" spans="1:8" ht="18.75">
      <c r="A3" s="5" t="s">
        <v>12</v>
      </c>
      <c r="B3" s="5"/>
      <c r="C3" s="13">
        <v>140000</v>
      </c>
      <c r="D3" s="13">
        <f t="shared" ref="D3:D4" si="3">C3*0.05</f>
        <v>7000</v>
      </c>
      <c r="E3" s="6"/>
      <c r="F3" s="6">
        <f t="shared" si="1"/>
        <v>21000</v>
      </c>
      <c r="G3" s="15">
        <f>C3*0.8</f>
        <v>112000</v>
      </c>
      <c r="H3" s="15"/>
    </row>
    <row r="4" spans="1:8" ht="18.75">
      <c r="A4" s="5" t="s">
        <v>13</v>
      </c>
      <c r="B4" s="5"/>
      <c r="C4" s="13">
        <v>640000</v>
      </c>
      <c r="D4" s="13">
        <f t="shared" si="3"/>
        <v>32000</v>
      </c>
      <c r="E4" s="6"/>
      <c r="F4" s="6">
        <f t="shared" si="1"/>
        <v>96000</v>
      </c>
      <c r="G4" s="15">
        <f>C4*0.8</f>
        <v>512000</v>
      </c>
      <c r="H4" s="6"/>
    </row>
    <row r="5" spans="1:8" ht="18.75">
      <c r="A5" s="1" t="s">
        <v>6</v>
      </c>
      <c r="B5" s="16">
        <f>SUM(B2:B2)</f>
        <v>485000</v>
      </c>
      <c r="C5" s="16">
        <f>SUM(C2:C4)</f>
        <v>780000</v>
      </c>
      <c r="D5" s="15">
        <f>SUM(D2:D4)</f>
        <v>39000</v>
      </c>
      <c r="E5" s="15">
        <f>SUM(E2:E2)</f>
        <v>48500</v>
      </c>
      <c r="F5" s="16">
        <f>SUM(F2:F4)</f>
        <v>189750</v>
      </c>
      <c r="G5" s="15">
        <f>SUM(G2:G4)</f>
        <v>624000</v>
      </c>
      <c r="H5" s="15">
        <f>SUM(H2:H4)</f>
        <v>363750</v>
      </c>
    </row>
    <row r="6" spans="1:8" ht="18.75">
      <c r="B6" s="15"/>
      <c r="D6" s="7"/>
      <c r="E6" s="7"/>
      <c r="F6" s="7"/>
      <c r="G6" s="7"/>
      <c r="H6" s="7"/>
    </row>
    <row r="7" spans="1:8" ht="21">
      <c r="A7" s="14" t="s">
        <v>10</v>
      </c>
      <c r="B7" s="15">
        <f>B5+C5</f>
        <v>1265000</v>
      </c>
    </row>
    <row r="8" spans="1:8" ht="21">
      <c r="A8" s="14" t="s">
        <v>7</v>
      </c>
      <c r="B8" s="16">
        <f>D5+E5</f>
        <v>87500</v>
      </c>
    </row>
    <row r="9" spans="1:8" ht="21">
      <c r="A9" s="14" t="s">
        <v>8</v>
      </c>
      <c r="B9" s="15">
        <f>F5</f>
        <v>189750</v>
      </c>
    </row>
    <row r="10" spans="1:8" ht="21">
      <c r="A10" s="11" t="s">
        <v>9</v>
      </c>
      <c r="B10" s="16">
        <f>B5-B8</f>
        <v>397500</v>
      </c>
    </row>
    <row r="12" spans="1:8" ht="21">
      <c r="A12" s="8"/>
      <c r="B12" s="9"/>
    </row>
    <row r="13" spans="1:8" ht="21">
      <c r="A13" s="10"/>
      <c r="B13" s="9"/>
    </row>
  </sheetData>
  <pageMargins left="0.31496062992125984" right="0.31496062992125984" top="0.97916666666666663" bottom="0.35433070866141736" header="0.31496062992125984" footer="0.31496062992125984"/>
  <pageSetup paperSize="9" orientation="landscape" horizontalDpi="0" verticalDpi="0" r:id="rId1"/>
  <headerFooter>
    <oddHeader>&amp;C&amp;16ESTIMATION RELEVE DE COMPTE CCGIM FOFANA KOURANIMA
JANVIER 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view="pageLayout" zoomScaleNormal="100" workbookViewId="0">
      <selection activeCell="D7" sqref="D7"/>
    </sheetView>
  </sheetViews>
  <sheetFormatPr baseColWidth="10" defaultRowHeight="15"/>
  <cols>
    <col min="1" max="1" width="33.5703125" customWidth="1"/>
    <col min="2" max="2" width="22" customWidth="1"/>
    <col min="3" max="3" width="12.140625" customWidth="1"/>
    <col min="4" max="4" width="11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12" t="s">
        <v>11</v>
      </c>
      <c r="B2" s="13">
        <v>485000</v>
      </c>
      <c r="C2" s="5"/>
      <c r="D2" s="6"/>
      <c r="E2" s="6">
        <f t="shared" ref="E2" si="0">B2*0.1</f>
        <v>48500</v>
      </c>
      <c r="F2" s="6">
        <f t="shared" ref="F2:F4" si="1">(B2+C2)*0.15</f>
        <v>72750</v>
      </c>
      <c r="G2" s="6"/>
      <c r="H2" s="15">
        <f t="shared" ref="H2" si="2">B2*0.75</f>
        <v>363750</v>
      </c>
    </row>
    <row r="3" spans="1:8" ht="18.75">
      <c r="A3" s="5" t="s">
        <v>12</v>
      </c>
      <c r="B3" s="5"/>
      <c r="C3" s="13">
        <v>140000</v>
      </c>
      <c r="D3" s="13">
        <f t="shared" ref="D3:D4" si="3">C3*0.05</f>
        <v>7000</v>
      </c>
      <c r="E3" s="6"/>
      <c r="F3" s="6">
        <f t="shared" si="1"/>
        <v>21000</v>
      </c>
      <c r="G3" s="15">
        <f>C3*0.8</f>
        <v>112000</v>
      </c>
      <c r="H3" s="15"/>
    </row>
    <row r="4" spans="1:8" ht="18.75">
      <c r="A4" s="5" t="s">
        <v>13</v>
      </c>
      <c r="B4" s="5"/>
      <c r="C4" s="13">
        <v>640000</v>
      </c>
      <c r="D4" s="13">
        <f t="shared" si="3"/>
        <v>32000</v>
      </c>
      <c r="E4" s="6"/>
      <c r="F4" s="6">
        <f t="shared" si="1"/>
        <v>96000</v>
      </c>
      <c r="G4" s="15">
        <f>C4*0.8</f>
        <v>512000</v>
      </c>
      <c r="H4" s="6"/>
    </row>
    <row r="5" spans="1:8" ht="18.75">
      <c r="A5" s="1" t="s">
        <v>6</v>
      </c>
      <c r="B5" s="16">
        <f>SUM(B2:B2)</f>
        <v>485000</v>
      </c>
      <c r="C5" s="16">
        <f>SUM(C2:C4)</f>
        <v>780000</v>
      </c>
      <c r="D5" s="15">
        <f>SUM(D2:D4)</f>
        <v>39000</v>
      </c>
      <c r="E5" s="15">
        <f>SUM(E2:E2)</f>
        <v>48500</v>
      </c>
      <c r="F5" s="16">
        <f>SUM(F2:F4)</f>
        <v>189750</v>
      </c>
      <c r="G5" s="15">
        <f>SUM(G2:G4)</f>
        <v>624000</v>
      </c>
      <c r="H5" s="15">
        <f>SUM(H2:H2)</f>
        <v>363750</v>
      </c>
    </row>
    <row r="6" spans="1:8" ht="18.75">
      <c r="B6" s="15"/>
      <c r="D6" s="7"/>
      <c r="E6" s="7"/>
      <c r="F6" s="7"/>
      <c r="G6" s="7"/>
      <c r="H6" s="7"/>
    </row>
    <row r="7" spans="1:8" ht="21">
      <c r="A7" s="14" t="s">
        <v>10</v>
      </c>
      <c r="B7" s="15">
        <f>B5+C5</f>
        <v>1265000</v>
      </c>
    </row>
    <row r="8" spans="1:8" ht="21">
      <c r="A8" s="14" t="s">
        <v>7</v>
      </c>
      <c r="B8" s="16">
        <f>D5+E5</f>
        <v>87500</v>
      </c>
    </row>
    <row r="9" spans="1:8" ht="21">
      <c r="A9" s="14" t="s">
        <v>8</v>
      </c>
      <c r="B9" s="15">
        <f>F5</f>
        <v>189750</v>
      </c>
    </row>
    <row r="10" spans="1:8" ht="21">
      <c r="A10" s="11" t="s">
        <v>9</v>
      </c>
      <c r="B10" s="16">
        <f>B5-B8</f>
        <v>397500</v>
      </c>
    </row>
    <row r="12" spans="1:8" ht="21">
      <c r="A12" s="8"/>
      <c r="B12" s="9"/>
    </row>
    <row r="13" spans="1:8" ht="21">
      <c r="A13" s="10"/>
      <c r="B13" s="9"/>
    </row>
  </sheetData>
  <pageMargins left="0.31496062992125984" right="0.31496062992125984" top="1.3958333333333333" bottom="0.35433070866141736" header="0.31496062992125984" footer="0.31496062992125984"/>
  <pageSetup paperSize="9" orientation="landscape" horizontalDpi="0" verticalDpi="0" r:id="rId1"/>
  <headerFooter>
    <oddHeader xml:space="preserve">&amp;C&amp;16RELEVE DE COMPTE CCGIM Mme FOFANA KOURANIMA
JANVIER 2015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ESTIMATIONS</vt:lpstr>
      <vt:lpstr>JANVIER 15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2015-02-03T20:11:49Z</cp:lastPrinted>
  <dcterms:created xsi:type="dcterms:W3CDTF">2012-09-05T15:56:32Z</dcterms:created>
  <dcterms:modified xsi:type="dcterms:W3CDTF">2015-02-04T18:22:59Z</dcterms:modified>
</cp:coreProperties>
</file>